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eceuropaeu.sharepoint.com/teams/GRP-UpdatedNECPs/Shared Documents/Updated NECP assessment 2024-2025/Final NECPs Assessment folder/Member States Assessment/EE/NECP/"/>
    </mc:Choice>
  </mc:AlternateContent>
  <xr:revisionPtr revIDLastSave="0" documentId="8_{E509D334-B46F-4982-A606-CFC468DD7AF1}" xr6:coauthVersionLast="47" xr6:coauthVersionMax="47" xr10:uidLastSave="{00000000-0000-0000-0000-000000000000}"/>
  <bookViews>
    <workbookView xWindow="-108" yWindow="-108" windowWidth="23256" windowHeight="12576" tabRatio="627" xr2:uid="{00000000-000D-0000-FFFF-FFFF00000000}"/>
  </bookViews>
  <sheets>
    <sheet name="Table1a" sheetId="22" r:id="rId1"/>
    <sheet name="Table1b" sheetId="24" r:id="rId2"/>
    <sheet name="Table5a" sheetId="30" r:id="rId3"/>
    <sheet name="Table5b" sheetId="34" r:id="rId4"/>
    <sheet name="log" sheetId="38" state="hidden" r:id="rId5"/>
    <sheet name="List" sheetId="13" state="hidden" r:id="rId6"/>
  </sheets>
  <definedNames>
    <definedName name="ACategories" localSheetId="0">Table1a!$A$20:$A$231</definedName>
    <definedName name="AGasUnits" localSheetId="0">Table1a!$C$18:$PO$18</definedName>
    <definedName name="AYears" localSheetId="0">Table1a!$C$19:$AO$19</definedName>
    <definedName name="BaseYear">Table1a!$C$19</definedName>
    <definedName name="CH4_GWP">#REF!</definedName>
    <definedName name="ddlBaseYears" comment="Used for dropdown menu">List!$C$1:$C$10</definedName>
    <definedName name="ddlMSList" comment="Used for country-dropdown">List!$B$1:$B$34</definedName>
    <definedName name="FME_1A" comment="Use for FME reader.">Table1a!$A$20:$PO$231</definedName>
    <definedName name="FME_1B_part1" comment="Use for FME reader.">Table1b!$A$19:$FQ$173</definedName>
    <definedName name="FME_1B_part2" comment="Use for FME reader.">Table1b!$A$176:$FQ$201</definedName>
    <definedName name="FME_1B_part3" comment="Use for FME reader.">Table1b!$A$204:$FQ$229</definedName>
    <definedName name="FME_5A" comment="Use for FME reader.">Table5a!$A$19:$FN$143</definedName>
    <definedName name="FME_5B_WAM" comment="Use for FME reader.">Table5b!$A$30:$E$38</definedName>
    <definedName name="FME_5B_WEM" comment="Use for FME reader.">Table5b!$A$19:$E$27</definedName>
    <definedName name="FME_5B_WOM" comment="Use for FME reader.">Table5b!$A$41:$E$49</definedName>
    <definedName name="FME_RY_1A">Table1a!$C$19</definedName>
    <definedName name="FME_RY_1B">Table1b!$F$18</definedName>
    <definedName name="FME_RY_5A">Table5a!$C$18</definedName>
    <definedName name="MS" localSheetId="0">#REF!</definedName>
    <definedName name="N2O_GWP">#REF!</definedName>
    <definedName name="NF3_GWP">#REF!</definedName>
    <definedName name="Scenario" localSheetId="0">Table1a!$B$20:$B$231</definedName>
    <definedName name="SF6_GWP">#REF!</definedName>
    <definedName name="SubmissionYear" localSheetId="0">#REF!</definedName>
    <definedName name="Total" localSheetId="3">Table5b!$C$27:$E$27,Table5b!$C$38:$E$38,Table5b!$C$49:$E$49</definedName>
    <definedName name="Values" localSheetId="0">Table1a!$C$20:$PO$231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9" i="24" l="1"/>
  <c r="AX209" i="24"/>
  <c r="AY209" i="24"/>
  <c r="AZ209" i="24"/>
  <c r="BA209" i="24"/>
  <c r="BB209" i="24"/>
  <c r="BC209" i="24"/>
  <c r="BE209" i="24"/>
  <c r="BF209" i="24"/>
  <c r="BG209" i="24"/>
  <c r="BH209" i="24"/>
  <c r="BI209" i="24"/>
  <c r="BJ209" i="24"/>
  <c r="BK209" i="24"/>
  <c r="BL209" i="24"/>
  <c r="BM209" i="24"/>
  <c r="BN209" i="24"/>
  <c r="BO209" i="24"/>
  <c r="BP209" i="24"/>
  <c r="BQ209" i="24"/>
  <c r="BR209" i="24"/>
  <c r="BS209" i="24"/>
  <c r="BT209" i="24"/>
  <c r="BU209" i="24"/>
  <c r="BV209" i="24"/>
  <c r="BW209" i="24"/>
  <c r="BX209" i="24"/>
  <c r="BY209" i="24"/>
  <c r="BZ209" i="24"/>
  <c r="CA209" i="24"/>
  <c r="CB209" i="24"/>
  <c r="CC209" i="24"/>
  <c r="CD209" i="24"/>
  <c r="CE209" i="24"/>
  <c r="CF209" i="24"/>
  <c r="CG209" i="24"/>
  <c r="CH209" i="24"/>
  <c r="CI209" i="24"/>
  <c r="CJ209" i="24"/>
  <c r="CK209" i="24"/>
  <c r="CL209" i="24"/>
  <c r="CM209" i="24"/>
  <c r="CN209" i="24"/>
  <c r="CO209" i="24"/>
  <c r="CP209" i="24"/>
  <c r="CQ209" i="24"/>
  <c r="CR209" i="24"/>
  <c r="CS209" i="24"/>
  <c r="CU209" i="24"/>
  <c r="CV209" i="24"/>
  <c r="CW209" i="24"/>
  <c r="CX209" i="24"/>
  <c r="CY209" i="24"/>
  <c r="CZ209" i="24"/>
  <c r="DA209" i="24"/>
  <c r="DB209" i="24"/>
  <c r="DC209" i="24"/>
  <c r="DD209" i="24"/>
  <c r="DE209" i="24"/>
  <c r="DF209" i="24"/>
  <c r="DG209" i="24"/>
  <c r="DH209" i="24"/>
  <c r="DI209" i="24"/>
  <c r="DJ209" i="24"/>
  <c r="DK209" i="24"/>
  <c r="DL209" i="24"/>
  <c r="DM209" i="24"/>
  <c r="DN209" i="24"/>
  <c r="DO209" i="24"/>
  <c r="DP209" i="24"/>
  <c r="DQ209" i="24"/>
  <c r="DR209" i="24"/>
  <c r="DS209" i="24"/>
  <c r="DT209" i="24"/>
  <c r="DU209" i="24"/>
  <c r="DV209" i="24"/>
  <c r="DW209" i="24"/>
  <c r="DX209" i="24"/>
  <c r="DY209" i="24"/>
  <c r="DZ209" i="24"/>
  <c r="EA209" i="24"/>
  <c r="OJ44" i="22" l="1"/>
  <c r="OK44" i="22"/>
  <c r="OL44" i="22"/>
  <c r="OM44" i="22"/>
  <c r="ON44" i="22"/>
  <c r="OO44" i="22"/>
  <c r="OP44" i="22"/>
  <c r="OQ44" i="22"/>
  <c r="OR44" i="22"/>
  <c r="OS44" i="22"/>
  <c r="OT44" i="22"/>
  <c r="OU44" i="22"/>
  <c r="OV44" i="22"/>
  <c r="OW44" i="22"/>
  <c r="OX44" i="22"/>
  <c r="OY44" i="22"/>
  <c r="OZ44" i="22"/>
  <c r="PA44" i="22"/>
  <c r="PB44" i="22"/>
  <c r="PC44" i="22"/>
  <c r="PD44" i="22"/>
  <c r="PE44" i="22"/>
  <c r="PF44" i="22"/>
  <c r="PG44" i="22"/>
  <c r="PH44" i="22"/>
  <c r="PI44" i="22"/>
  <c r="PJ44" i="22"/>
  <c r="PK44" i="22"/>
  <c r="PL44" i="22"/>
  <c r="PM44" i="22"/>
  <c r="PN44" i="22"/>
  <c r="PO44" i="22"/>
  <c r="OI44" i="22"/>
  <c r="BR29" i="22" l="1"/>
  <c r="II20" i="22" l="1"/>
  <c r="IJ20" i="22"/>
  <c r="IK20" i="22"/>
  <c r="IL20" i="22"/>
  <c r="IM20" i="22"/>
  <c r="IN20" i="22"/>
  <c r="IO20" i="22"/>
  <c r="IP20" i="22"/>
  <c r="IQ20" i="22"/>
  <c r="IR20" i="22"/>
  <c r="IS20" i="22"/>
  <c r="IT20" i="22"/>
  <c r="IU20" i="22"/>
  <c r="IV20" i="22"/>
  <c r="IW20" i="22"/>
  <c r="IX20" i="22"/>
  <c r="IY20" i="22"/>
  <c r="IZ20" i="22"/>
  <c r="JA20" i="22"/>
  <c r="JB20" i="22"/>
  <c r="JC20" i="22"/>
  <c r="JD20" i="22"/>
  <c r="JE20" i="22"/>
  <c r="JF20" i="22"/>
  <c r="JG20" i="22"/>
  <c r="JH20" i="22"/>
  <c r="JI20" i="22"/>
  <c r="JJ20" i="22"/>
  <c r="JK20" i="22"/>
  <c r="JL20" i="22"/>
  <c r="JM20" i="22"/>
  <c r="JN20" i="22"/>
  <c r="JO20" i="22"/>
  <c r="JP20" i="22"/>
  <c r="JV20" i="22"/>
  <c r="JW20" i="22"/>
  <c r="II21" i="22"/>
  <c r="IJ21" i="22"/>
  <c r="IK21" i="22"/>
  <c r="IL21" i="22"/>
  <c r="IM21" i="22"/>
  <c r="IN21" i="22"/>
  <c r="IO21" i="22"/>
  <c r="IP21" i="22"/>
  <c r="IQ21" i="22"/>
  <c r="IR21" i="22"/>
  <c r="IS21" i="22"/>
  <c r="IT21" i="22"/>
  <c r="IU21" i="22"/>
  <c r="IV21" i="22"/>
  <c r="IW21" i="22"/>
  <c r="IX21" i="22"/>
  <c r="IY21" i="22"/>
  <c r="IZ21" i="22"/>
  <c r="JA21" i="22"/>
  <c r="JB21" i="22"/>
  <c r="JC21" i="22"/>
  <c r="JD21" i="22"/>
  <c r="JE21" i="22"/>
  <c r="JF21" i="22"/>
  <c r="JG21" i="22"/>
  <c r="JH21" i="22"/>
  <c r="JI21" i="22"/>
  <c r="JJ21" i="22"/>
  <c r="JK21" i="22"/>
  <c r="JL21" i="22"/>
  <c r="JM21" i="22"/>
  <c r="JN21" i="22"/>
  <c r="JO21" i="22"/>
  <c r="JP21" i="22"/>
  <c r="JV21" i="22"/>
  <c r="JW21" i="22"/>
  <c r="FC21" i="22"/>
  <c r="FI21" i="22"/>
  <c r="FJ21" i="22"/>
  <c r="FK21" i="22"/>
  <c r="FL21" i="22"/>
  <c r="FM21" i="22"/>
  <c r="FN21" i="22"/>
  <c r="FO21" i="22"/>
  <c r="FP21" i="22"/>
  <c r="FQ21" i="22"/>
  <c r="FR21" i="22"/>
  <c r="FS21" i="22"/>
  <c r="FT21" i="22"/>
  <c r="FU21" i="22"/>
  <c r="FV21" i="22"/>
  <c r="FW21" i="22"/>
  <c r="FX21" i="22"/>
  <c r="FY21" i="22"/>
  <c r="FZ21" i="22"/>
  <c r="GA21" i="22"/>
  <c r="GB21" i="22"/>
  <c r="GC21" i="22"/>
  <c r="GD21" i="22"/>
  <c r="GE21" i="22"/>
  <c r="GF21" i="22"/>
  <c r="GG21" i="22"/>
  <c r="GH21" i="22"/>
  <c r="GI21" i="22"/>
  <c r="GJ21" i="22"/>
  <c r="GK21" i="22"/>
  <c r="GL21" i="22"/>
  <c r="GM21" i="22"/>
  <c r="GN21" i="22"/>
  <c r="GO21" i="22"/>
  <c r="GP21" i="22"/>
  <c r="IC21" i="22"/>
  <c r="JX21" i="22"/>
  <c r="JY21" i="22"/>
  <c r="JZ21" i="22"/>
  <c r="KA21" i="22"/>
  <c r="KB21" i="22"/>
  <c r="KC21" i="22"/>
  <c r="KD21" i="22"/>
  <c r="KE21" i="22"/>
  <c r="KF21" i="22"/>
  <c r="KG21" i="22"/>
  <c r="KH21" i="22"/>
  <c r="KI21" i="22"/>
  <c r="KJ21" i="22"/>
  <c r="KK21" i="22"/>
  <c r="KL21" i="22"/>
  <c r="KM21" i="22"/>
  <c r="KN21" i="22"/>
  <c r="KO21" i="22"/>
  <c r="KP21" i="22"/>
  <c r="KQ21" i="22"/>
  <c r="KR21" i="22"/>
  <c r="KS21" i="22"/>
  <c r="KT21" i="22"/>
  <c r="KU21" i="22"/>
  <c r="KV21" i="22"/>
  <c r="KW21" i="22"/>
  <c r="KX21" i="22"/>
  <c r="KY21" i="22"/>
  <c r="KZ21" i="22"/>
  <c r="LA21" i="22"/>
  <c r="LB21" i="22"/>
  <c r="JX20" i="22"/>
  <c r="JY20" i="22"/>
  <c r="JZ20" i="22"/>
  <c r="KA20" i="22"/>
  <c r="KB20" i="22"/>
  <c r="KC20" i="22"/>
  <c r="KD20" i="22"/>
  <c r="KE20" i="22"/>
  <c r="KF20" i="22"/>
  <c r="KG20" i="22"/>
  <c r="KH20" i="22"/>
  <c r="KI20" i="22"/>
  <c r="KJ20" i="22"/>
  <c r="KK20" i="22"/>
  <c r="KL20" i="22"/>
  <c r="KM20" i="22"/>
  <c r="KN20" i="22"/>
  <c r="KO20" i="22"/>
  <c r="KP20" i="22"/>
  <c r="KQ20" i="22"/>
  <c r="KR20" i="22"/>
  <c r="KS20" i="22"/>
  <c r="KT20" i="22"/>
  <c r="KU20" i="22"/>
  <c r="KV20" i="22"/>
  <c r="KW20" i="22"/>
  <c r="KX20" i="22"/>
  <c r="KY20" i="22"/>
  <c r="KZ20" i="22"/>
  <c r="LA20" i="22"/>
  <c r="LB20" i="22"/>
  <c r="IC20" i="22"/>
  <c r="FI20" i="22"/>
  <c r="FJ20" i="22"/>
  <c r="FK20" i="22"/>
  <c r="FL20" i="22"/>
  <c r="FM20" i="22"/>
  <c r="FN20" i="22"/>
  <c r="FO20" i="22"/>
  <c r="FP20" i="22"/>
  <c r="FQ20" i="22"/>
  <c r="FR20" i="22"/>
  <c r="FS20" i="22"/>
  <c r="FT20" i="22"/>
  <c r="FU20" i="22"/>
  <c r="FV20" i="22"/>
  <c r="FW20" i="22"/>
  <c r="FX20" i="22"/>
  <c r="FY20" i="22"/>
  <c r="FZ20" i="22"/>
  <c r="GA20" i="22"/>
  <c r="GB20" i="22"/>
  <c r="GC20" i="22"/>
  <c r="GD20" i="22"/>
  <c r="GE20" i="22"/>
  <c r="GF20" i="22"/>
  <c r="GG20" i="22"/>
  <c r="GH20" i="22"/>
  <c r="GI20" i="22"/>
  <c r="GJ20" i="22"/>
  <c r="GK20" i="22"/>
  <c r="GL20" i="22"/>
  <c r="GM20" i="22"/>
  <c r="GN20" i="22"/>
  <c r="GO20" i="22"/>
  <c r="GP20" i="22"/>
  <c r="FC20" i="22"/>
  <c r="HH44" i="22"/>
  <c r="HH21" i="22" s="1"/>
  <c r="AM66" i="22"/>
  <c r="AM55" i="22"/>
  <c r="AM44" i="22"/>
  <c r="JP162" i="22"/>
  <c r="JV162" i="22"/>
  <c r="JW162" i="22"/>
  <c r="JX162" i="22"/>
  <c r="JY162" i="22"/>
  <c r="JZ162" i="22"/>
  <c r="KA162" i="22"/>
  <c r="KB162" i="22"/>
  <c r="KC162" i="22"/>
  <c r="KD162" i="22"/>
  <c r="KE162" i="22"/>
  <c r="KF162" i="22"/>
  <c r="KG162" i="22"/>
  <c r="KH162" i="22"/>
  <c r="KI162" i="22"/>
  <c r="KJ162" i="22"/>
  <c r="KK162" i="22"/>
  <c r="KL162" i="22"/>
  <c r="KM162" i="22"/>
  <c r="KN162" i="22"/>
  <c r="KO162" i="22"/>
  <c r="KP162" i="22"/>
  <c r="KQ162" i="22"/>
  <c r="KR162" i="22"/>
  <c r="KS162" i="22"/>
  <c r="KT162" i="22"/>
  <c r="KU162" i="22"/>
  <c r="KV162" i="22"/>
  <c r="KW162" i="22"/>
  <c r="KX162" i="22"/>
  <c r="KY162" i="22"/>
  <c r="KZ162" i="22"/>
  <c r="LA162" i="22"/>
  <c r="LB162" i="22"/>
  <c r="JP163" i="22"/>
  <c r="JV163" i="22"/>
  <c r="JW163" i="22"/>
  <c r="JX163" i="22"/>
  <c r="JY163" i="22"/>
  <c r="JZ163" i="22"/>
  <c r="KA163" i="22"/>
  <c r="KB163" i="22"/>
  <c r="KC163" i="22"/>
  <c r="KD163" i="22"/>
  <c r="KE163" i="22"/>
  <c r="KF163" i="22"/>
  <c r="KG163" i="22"/>
  <c r="KH163" i="22"/>
  <c r="KI163" i="22"/>
  <c r="KJ163" i="22"/>
  <c r="KK163" i="22"/>
  <c r="KL163" i="22"/>
  <c r="KM163" i="22"/>
  <c r="KN163" i="22"/>
  <c r="KO163" i="22"/>
  <c r="KP163" i="22"/>
  <c r="KQ163" i="22"/>
  <c r="KR163" i="22"/>
  <c r="KS163" i="22"/>
  <c r="KT163" i="22"/>
  <c r="KU163" i="22"/>
  <c r="KV163" i="22"/>
  <c r="KW163" i="22"/>
  <c r="KX163" i="22"/>
  <c r="KY163" i="22"/>
  <c r="KZ163" i="22"/>
  <c r="LA163" i="22"/>
  <c r="LB163" i="22"/>
  <c r="GP162" i="22"/>
  <c r="IC162" i="22"/>
  <c r="II162" i="22"/>
  <c r="IJ162" i="22"/>
  <c r="IK162" i="22"/>
  <c r="IL162" i="22"/>
  <c r="IM162" i="22"/>
  <c r="IN162" i="22"/>
  <c r="IO162" i="22"/>
  <c r="IP162" i="22"/>
  <c r="IQ162" i="22"/>
  <c r="IR162" i="22"/>
  <c r="IS162" i="22"/>
  <c r="IT162" i="22"/>
  <c r="IU162" i="22"/>
  <c r="IV162" i="22"/>
  <c r="IW162" i="22"/>
  <c r="IX162" i="22"/>
  <c r="IY162" i="22"/>
  <c r="IZ162" i="22"/>
  <c r="JA162" i="22"/>
  <c r="JB162" i="22"/>
  <c r="JC162" i="22"/>
  <c r="JD162" i="22"/>
  <c r="JE162" i="22"/>
  <c r="JF162" i="22"/>
  <c r="JG162" i="22"/>
  <c r="JH162" i="22"/>
  <c r="JI162" i="22"/>
  <c r="JJ162" i="22"/>
  <c r="JK162" i="22"/>
  <c r="JL162" i="22"/>
  <c r="JM162" i="22"/>
  <c r="JN162" i="22"/>
  <c r="JO162" i="22"/>
  <c r="GP163" i="22"/>
  <c r="IC163" i="22"/>
  <c r="II163" i="22"/>
  <c r="IJ163" i="22"/>
  <c r="IK163" i="22"/>
  <c r="IL163" i="22"/>
  <c r="IM163" i="22"/>
  <c r="IN163" i="22"/>
  <c r="IO163" i="22"/>
  <c r="IP163" i="22"/>
  <c r="IQ163" i="22"/>
  <c r="IR163" i="22"/>
  <c r="IS163" i="22"/>
  <c r="IT163" i="22"/>
  <c r="IU163" i="22"/>
  <c r="IV163" i="22"/>
  <c r="IW163" i="22"/>
  <c r="IX163" i="22"/>
  <c r="IY163" i="22"/>
  <c r="IZ163" i="22"/>
  <c r="JA163" i="22"/>
  <c r="JB163" i="22"/>
  <c r="JC163" i="22"/>
  <c r="JD163" i="22"/>
  <c r="JE163" i="22"/>
  <c r="JF163" i="22"/>
  <c r="JG163" i="22"/>
  <c r="JH163" i="22"/>
  <c r="JI163" i="22"/>
  <c r="JJ163" i="22"/>
  <c r="JK163" i="22"/>
  <c r="JL163" i="22"/>
  <c r="JM163" i="22"/>
  <c r="JN163" i="22"/>
  <c r="JO163" i="22"/>
  <c r="FC162" i="22"/>
  <c r="FI162" i="22"/>
  <c r="FJ162" i="22"/>
  <c r="FK162" i="22"/>
  <c r="FL162" i="22"/>
  <c r="FM162" i="22"/>
  <c r="FN162" i="22"/>
  <c r="FO162" i="22"/>
  <c r="FP162" i="22"/>
  <c r="FQ162" i="22"/>
  <c r="FR162" i="22"/>
  <c r="FS162" i="22"/>
  <c r="FT162" i="22"/>
  <c r="FU162" i="22"/>
  <c r="FV162" i="22"/>
  <c r="FW162" i="22"/>
  <c r="FX162" i="22"/>
  <c r="FY162" i="22"/>
  <c r="FZ162" i="22"/>
  <c r="GA162" i="22"/>
  <c r="GB162" i="22"/>
  <c r="GC162" i="22"/>
  <c r="GD162" i="22"/>
  <c r="GE162" i="22"/>
  <c r="GF162" i="22"/>
  <c r="GG162" i="22"/>
  <c r="GH162" i="22"/>
  <c r="GI162" i="22"/>
  <c r="GJ162" i="22"/>
  <c r="GK162" i="22"/>
  <c r="GL162" i="22"/>
  <c r="GM162" i="22"/>
  <c r="GN162" i="22"/>
  <c r="GO162" i="22"/>
  <c r="FC163" i="22"/>
  <c r="FI163" i="22"/>
  <c r="FJ163" i="22"/>
  <c r="FK163" i="22"/>
  <c r="FL163" i="22"/>
  <c r="FM163" i="22"/>
  <c r="FN163" i="22"/>
  <c r="FO163" i="22"/>
  <c r="FP163" i="22"/>
  <c r="FQ163" i="22"/>
  <c r="FR163" i="22"/>
  <c r="FS163" i="22"/>
  <c r="FT163" i="22"/>
  <c r="FU163" i="22"/>
  <c r="FV163" i="22"/>
  <c r="FW163" i="22"/>
  <c r="FX163" i="22"/>
  <c r="FY163" i="22"/>
  <c r="FZ163" i="22"/>
  <c r="GA163" i="22"/>
  <c r="GB163" i="22"/>
  <c r="GC163" i="22"/>
  <c r="GD163" i="22"/>
  <c r="GE163" i="22"/>
  <c r="GF163" i="22"/>
  <c r="GG163" i="22"/>
  <c r="GH163" i="22"/>
  <c r="GI163" i="22"/>
  <c r="GJ163" i="22"/>
  <c r="GK163" i="22"/>
  <c r="GL163" i="22"/>
  <c r="GM163" i="22"/>
  <c r="GN163" i="22"/>
  <c r="GO163" i="22"/>
  <c r="HH20" i="22" l="1"/>
  <c r="LC44" i="22"/>
  <c r="LK44" i="22"/>
  <c r="LL44" i="22"/>
  <c r="LM44" i="22"/>
  <c r="LN44" i="22"/>
  <c r="LO44" i="22"/>
  <c r="LP44" i="22"/>
  <c r="LQ44" i="22"/>
  <c r="LR44" i="22"/>
  <c r="LS44" i="22"/>
  <c r="LT44" i="22"/>
  <c r="LU44" i="22"/>
  <c r="LV44" i="22"/>
  <c r="LW44" i="22"/>
  <c r="LX44" i="22"/>
  <c r="LY44" i="22"/>
  <c r="LZ44" i="22"/>
  <c r="MA44" i="22"/>
  <c r="MB44" i="22"/>
  <c r="MC44" i="22"/>
  <c r="MD44" i="22"/>
  <c r="ME44" i="22"/>
  <c r="MF44" i="22"/>
  <c r="MG44" i="22"/>
  <c r="MH44" i="22"/>
  <c r="MI44" i="22"/>
  <c r="MJ44" i="22"/>
  <c r="MK44" i="22"/>
  <c r="ML44" i="22"/>
  <c r="MM44" i="22"/>
  <c r="MN44" i="22"/>
  <c r="MO44" i="22"/>
  <c r="LJ44" i="22"/>
  <c r="LI44" i="22"/>
  <c r="PO186" i="22"/>
  <c r="PN186" i="22"/>
  <c r="PM186" i="22"/>
  <c r="PL186" i="22"/>
  <c r="PK186" i="22"/>
  <c r="OB186" i="22"/>
  <c r="OA186" i="22"/>
  <c r="NZ186" i="22"/>
  <c r="NY186" i="22"/>
  <c r="NX186" i="22"/>
  <c r="NW186" i="22"/>
  <c r="NV186" i="22"/>
  <c r="NU186" i="22"/>
  <c r="NT186" i="22"/>
  <c r="NS186" i="22"/>
  <c r="NR186" i="22"/>
  <c r="NQ186" i="22"/>
  <c r="NP186" i="22"/>
  <c r="NO186" i="22"/>
  <c r="NN186" i="22"/>
  <c r="NM186" i="22"/>
  <c r="NL186" i="22"/>
  <c r="NK186" i="22"/>
  <c r="NJ186" i="22"/>
  <c r="NI186" i="22"/>
  <c r="NH186" i="22"/>
  <c r="NG186" i="22"/>
  <c r="NF186" i="22"/>
  <c r="NE186" i="22"/>
  <c r="ND186" i="22"/>
  <c r="NC186" i="22"/>
  <c r="NB186" i="22"/>
  <c r="NA186" i="22"/>
  <c r="MZ186" i="22"/>
  <c r="MY186" i="22"/>
  <c r="MX186" i="22"/>
  <c r="MW186" i="22"/>
  <c r="MV186" i="22"/>
  <c r="MP186" i="22"/>
  <c r="MO186" i="22"/>
  <c r="MN186" i="22"/>
  <c r="MM186" i="22"/>
  <c r="ML186" i="22"/>
  <c r="MK186" i="22"/>
  <c r="MJ186" i="22"/>
  <c r="MI186" i="22"/>
  <c r="MH186" i="22"/>
  <c r="MG186" i="22"/>
  <c r="MF186" i="22"/>
  <c r="ME186" i="22"/>
  <c r="MD186" i="22"/>
  <c r="MC186" i="22"/>
  <c r="MB186" i="22"/>
  <c r="MA186" i="22"/>
  <c r="LZ186" i="22"/>
  <c r="LY186" i="22"/>
  <c r="LX186" i="22"/>
  <c r="LW186" i="22"/>
  <c r="LV186" i="22"/>
  <c r="LU186" i="22"/>
  <c r="LT186" i="22"/>
  <c r="LS186" i="22"/>
  <c r="LR186" i="22"/>
  <c r="LQ186" i="22"/>
  <c r="LP186" i="22"/>
  <c r="LO186" i="22"/>
  <c r="LN186" i="22"/>
  <c r="LM186" i="22"/>
  <c r="LL186" i="22"/>
  <c r="LK186" i="22"/>
  <c r="LJ186" i="22"/>
  <c r="LI186" i="22"/>
  <c r="LC186" i="22"/>
  <c r="IB186" i="22"/>
  <c r="IA186" i="22"/>
  <c r="HZ186" i="22"/>
  <c r="HY186" i="22"/>
  <c r="HX186" i="22"/>
  <c r="HW186" i="22"/>
  <c r="HV186" i="22"/>
  <c r="HU186" i="22"/>
  <c r="HT186" i="22"/>
  <c r="HS186" i="22"/>
  <c r="HR186" i="22"/>
  <c r="HQ186" i="22"/>
  <c r="HP186" i="22"/>
  <c r="HO186" i="22"/>
  <c r="HN186" i="22"/>
  <c r="HM186" i="22"/>
  <c r="HL186" i="22"/>
  <c r="HK186" i="22"/>
  <c r="HJ186" i="22"/>
  <c r="HI186" i="22"/>
  <c r="HH186" i="22"/>
  <c r="HG186" i="22"/>
  <c r="HF186" i="22"/>
  <c r="HE186" i="22"/>
  <c r="HD186" i="22"/>
  <c r="HC186" i="22"/>
  <c r="HB186" i="22"/>
  <c r="HA186" i="22"/>
  <c r="GZ186" i="22"/>
  <c r="GY186" i="22"/>
  <c r="GX186" i="22"/>
  <c r="GW186" i="22"/>
  <c r="GV186" i="22"/>
  <c r="FB186" i="22"/>
  <c r="FA186" i="22"/>
  <c r="EZ186" i="22"/>
  <c r="EY186" i="22"/>
  <c r="EX186" i="22"/>
  <c r="EW186" i="22"/>
  <c r="EV186" i="22"/>
  <c r="EU186" i="22"/>
  <c r="ET186" i="22"/>
  <c r="ES186" i="22"/>
  <c r="ER186" i="22"/>
  <c r="EQ186" i="22"/>
  <c r="EP186" i="22"/>
  <c r="EO186" i="22"/>
  <c r="EN186" i="22"/>
  <c r="EM186" i="22"/>
  <c r="EL186" i="22"/>
  <c r="EK186" i="22"/>
  <c r="EJ186" i="22"/>
  <c r="EI186" i="22"/>
  <c r="EH186" i="22"/>
  <c r="EG186" i="22"/>
  <c r="EF186" i="22"/>
  <c r="EE186" i="22"/>
  <c r="ED186" i="22"/>
  <c r="EC186" i="22"/>
  <c r="EB186" i="22"/>
  <c r="EA186" i="22"/>
  <c r="DZ186" i="22"/>
  <c r="DY186" i="22"/>
  <c r="DX186" i="22"/>
  <c r="DW186" i="22"/>
  <c r="DV186" i="22"/>
  <c r="DP186" i="22"/>
  <c r="DO186" i="22"/>
  <c r="DN186" i="22"/>
  <c r="DM186" i="22"/>
  <c r="DL186" i="22"/>
  <c r="DK186" i="22"/>
  <c r="DJ186" i="22"/>
  <c r="DI186" i="22"/>
  <c r="DH186" i="22"/>
  <c r="DG186" i="22"/>
  <c r="DF186" i="22"/>
  <c r="DE186" i="22"/>
  <c r="DD186" i="22"/>
  <c r="DC186" i="22"/>
  <c r="DB186" i="22"/>
  <c r="DA186" i="22"/>
  <c r="CZ186" i="22"/>
  <c r="CY186" i="22"/>
  <c r="CX186" i="22"/>
  <c r="CW186" i="22"/>
  <c r="CV186" i="22"/>
  <c r="CU186" i="22"/>
  <c r="CT186" i="22"/>
  <c r="CS186" i="22"/>
  <c r="CR186" i="22"/>
  <c r="CQ186" i="22"/>
  <c r="CP186" i="22"/>
  <c r="CO186" i="22"/>
  <c r="CN186" i="22"/>
  <c r="CM186" i="22"/>
  <c r="CL186" i="22"/>
  <c r="CK186" i="22"/>
  <c r="CJ186" i="22"/>
  <c r="CI186" i="22"/>
  <c r="CC186" i="22"/>
  <c r="AO186" i="22"/>
  <c r="AN186" i="22"/>
  <c r="AM186" i="22"/>
  <c r="AL186" i="22"/>
  <c r="AK186" i="22"/>
  <c r="AJ186" i="22"/>
  <c r="AI186" i="22"/>
  <c r="AH186" i="22"/>
  <c r="AG186" i="22"/>
  <c r="AF186" i="22"/>
  <c r="AE186" i="22"/>
  <c r="AD186" i="22"/>
  <c r="AC186" i="22"/>
  <c r="AB186" i="22"/>
  <c r="AA186" i="22"/>
  <c r="Z186" i="22"/>
  <c r="Y186" i="22"/>
  <c r="X186" i="22"/>
  <c r="W186" i="22"/>
  <c r="V186" i="22"/>
  <c r="U186" i="22"/>
  <c r="T186" i="22"/>
  <c r="S186" i="22"/>
  <c r="R186" i="22"/>
  <c r="Q186" i="22"/>
  <c r="P186" i="22"/>
  <c r="O186" i="22"/>
  <c r="N186" i="22"/>
  <c r="M186" i="22"/>
  <c r="L186" i="22"/>
  <c r="K186" i="22"/>
  <c r="J186" i="22"/>
  <c r="I186" i="22"/>
  <c r="C186" i="22"/>
  <c r="C44" i="22"/>
  <c r="C55" i="22"/>
  <c r="I55" i="22"/>
  <c r="PK55" i="22"/>
  <c r="PL55" i="22"/>
  <c r="PM55" i="22"/>
  <c r="PN55" i="22"/>
  <c r="PO55" i="22"/>
  <c r="NY44" i="22"/>
  <c r="NZ44" i="22"/>
  <c r="OA44" i="22"/>
  <c r="OB44" i="22"/>
  <c r="NX44" i="22"/>
  <c r="HY44" i="22"/>
  <c r="HZ44" i="22"/>
  <c r="IA44" i="22"/>
  <c r="IB44" i="22"/>
  <c r="HX44" i="22"/>
  <c r="EY44" i="22"/>
  <c r="EZ44" i="22"/>
  <c r="FA44" i="22"/>
  <c r="FB44" i="22"/>
  <c r="EX44" i="22"/>
  <c r="AJ44" i="22"/>
  <c r="DL44" i="22"/>
  <c r="DM44" i="22"/>
  <c r="DN44" i="22"/>
  <c r="DO44" i="22"/>
  <c r="DK44" i="22"/>
  <c r="AK44" i="22"/>
  <c r="AL44" i="22"/>
  <c r="AN44" i="22"/>
  <c r="AO44" i="22"/>
  <c r="NW44" i="22"/>
  <c r="NV44" i="22"/>
  <c r="NU44" i="22"/>
  <c r="NT44" i="22"/>
  <c r="NS44" i="22"/>
  <c r="NR44" i="22"/>
  <c r="NQ44" i="22"/>
  <c r="NP44" i="22"/>
  <c r="NO44" i="22"/>
  <c r="NN44" i="22"/>
  <c r="NM44" i="22"/>
  <c r="NL44" i="22"/>
  <c r="NK44" i="22"/>
  <c r="NJ44" i="22"/>
  <c r="NI44" i="22"/>
  <c r="NH44" i="22"/>
  <c r="NG44" i="22"/>
  <c r="NF44" i="22"/>
  <c r="NE44" i="22"/>
  <c r="ND44" i="22"/>
  <c r="NC44" i="22"/>
  <c r="NB44" i="22"/>
  <c r="NA44" i="22"/>
  <c r="MZ44" i="22"/>
  <c r="MY44" i="22"/>
  <c r="MX44" i="22"/>
  <c r="MW44" i="22"/>
  <c r="MV44" i="22"/>
  <c r="MP44" i="22"/>
  <c r="HW44" i="22"/>
  <c r="HV44" i="22"/>
  <c r="HU44" i="22"/>
  <c r="HT44" i="22"/>
  <c r="HS44" i="22"/>
  <c r="HR44" i="22"/>
  <c r="HQ44" i="22"/>
  <c r="HP44" i="22"/>
  <c r="HO44" i="22"/>
  <c r="HN44" i="22"/>
  <c r="HM44" i="22"/>
  <c r="HL44" i="22"/>
  <c r="HK44" i="22"/>
  <c r="HJ44" i="22"/>
  <c r="HI44" i="22"/>
  <c r="HG44" i="22"/>
  <c r="HF44" i="22"/>
  <c r="HE44" i="22"/>
  <c r="HD44" i="22"/>
  <c r="HC44" i="22"/>
  <c r="HB44" i="22"/>
  <c r="HA44" i="22"/>
  <c r="GZ44" i="22"/>
  <c r="GY44" i="22"/>
  <c r="GX44" i="22"/>
  <c r="GW44" i="22"/>
  <c r="GV44" i="22"/>
  <c r="EW44" i="22"/>
  <c r="EV44" i="22"/>
  <c r="EU44" i="22"/>
  <c r="ET44" i="22"/>
  <c r="ES44" i="22"/>
  <c r="ER44" i="22"/>
  <c r="EQ44" i="22"/>
  <c r="EP44" i="22"/>
  <c r="EO44" i="22"/>
  <c r="EN44" i="22"/>
  <c r="EM44" i="22"/>
  <c r="EL44" i="22"/>
  <c r="EK44" i="22"/>
  <c r="EJ44" i="22"/>
  <c r="EI44" i="22"/>
  <c r="EH44" i="22"/>
  <c r="EG44" i="22"/>
  <c r="EF44" i="22"/>
  <c r="EE44" i="22"/>
  <c r="ED44" i="22"/>
  <c r="EC44" i="22"/>
  <c r="EB44" i="22"/>
  <c r="EA44" i="22"/>
  <c r="DZ44" i="22"/>
  <c r="DY44" i="22"/>
  <c r="DX44" i="22"/>
  <c r="DW44" i="22"/>
  <c r="DV44" i="22"/>
  <c r="DP44" i="22"/>
  <c r="DJ44" i="22"/>
  <c r="DI44" i="22"/>
  <c r="DH44" i="22"/>
  <c r="DG44" i="22"/>
  <c r="DF44" i="22"/>
  <c r="DE44" i="22"/>
  <c r="DD44" i="22"/>
  <c r="DC44" i="22"/>
  <c r="DB44" i="22"/>
  <c r="DA44" i="22"/>
  <c r="CZ44" i="22"/>
  <c r="CY44" i="22"/>
  <c r="CX44" i="22"/>
  <c r="CW44" i="22"/>
  <c r="CV44" i="22"/>
  <c r="CU44" i="22"/>
  <c r="CT44" i="22"/>
  <c r="CS44" i="22"/>
  <c r="CR44" i="22"/>
  <c r="CQ44" i="22"/>
  <c r="CP44" i="22"/>
  <c r="CO44" i="22"/>
  <c r="CN44" i="22"/>
  <c r="CM44" i="22"/>
  <c r="CL44" i="22"/>
  <c r="CK44" i="22"/>
  <c r="CJ44" i="22"/>
  <c r="CI44" i="22"/>
  <c r="CC44" i="22"/>
  <c r="AI44" i="22"/>
  <c r="AH44" i="22"/>
  <c r="AG44" i="22"/>
  <c r="AF44" i="22"/>
  <c r="AE44" i="22"/>
  <c r="AD44" i="22"/>
  <c r="AC44" i="22"/>
  <c r="AB44" i="22"/>
  <c r="AA44" i="22"/>
  <c r="Z44" i="22"/>
  <c r="Y44" i="22"/>
  <c r="X44" i="22"/>
  <c r="W44" i="22"/>
  <c r="V44" i="22"/>
  <c r="U44" i="22"/>
  <c r="T44" i="22"/>
  <c r="S44" i="22"/>
  <c r="R44" i="22"/>
  <c r="Q44" i="22"/>
  <c r="P44" i="22"/>
  <c r="O44" i="22"/>
  <c r="N44" i="22"/>
  <c r="M44" i="22"/>
  <c r="L44" i="22"/>
  <c r="K44" i="22"/>
  <c r="J44" i="22"/>
  <c r="I44" i="22"/>
  <c r="EV21" i="22" l="1"/>
  <c r="EV20" i="22"/>
  <c r="HK21" i="22"/>
  <c r="HK20" i="22"/>
  <c r="GV21" i="22"/>
  <c r="GV20" i="22"/>
  <c r="ET21" i="22"/>
  <c r="ET20" i="22"/>
  <c r="HJ21" i="22"/>
  <c r="HJ20" i="22"/>
  <c r="ED21" i="22"/>
  <c r="ED20" i="22"/>
  <c r="EJ21" i="22"/>
  <c r="EJ20" i="22"/>
  <c r="HP21" i="22"/>
  <c r="HP20" i="22"/>
  <c r="EL20" i="22"/>
  <c r="EL21" i="22"/>
  <c r="GZ21" i="22"/>
  <c r="GZ20" i="22"/>
  <c r="HQ21" i="22"/>
  <c r="HQ20" i="22"/>
  <c r="FA20" i="22"/>
  <c r="FA21" i="22"/>
  <c r="EX21" i="22"/>
  <c r="EX20" i="22"/>
  <c r="FB20" i="22"/>
  <c r="FB21" i="22"/>
  <c r="HR21" i="22"/>
  <c r="HR20" i="22"/>
  <c r="EZ21" i="22"/>
  <c r="EZ20" i="22"/>
  <c r="EF21" i="22"/>
  <c r="EF20" i="22"/>
  <c r="EY21" i="22"/>
  <c r="EY20" i="22"/>
  <c r="EH21" i="22"/>
  <c r="EH20" i="22"/>
  <c r="HN20" i="22"/>
  <c r="HN21" i="22"/>
  <c r="DV20" i="22"/>
  <c r="DV21" i="22"/>
  <c r="EU21" i="22"/>
  <c r="EU20" i="22"/>
  <c r="EW21" i="22"/>
  <c r="EW20" i="22"/>
  <c r="HL21" i="22"/>
  <c r="HL20" i="22"/>
  <c r="GW21" i="22"/>
  <c r="GW20" i="22"/>
  <c r="GX20" i="22"/>
  <c r="GX21" i="22"/>
  <c r="DP21" i="22"/>
  <c r="DP20" i="22"/>
  <c r="DW20" i="22"/>
  <c r="DW21" i="22"/>
  <c r="HB21" i="22"/>
  <c r="HB20" i="22"/>
  <c r="DZ20" i="22"/>
  <c r="DZ21" i="22"/>
  <c r="HU21" i="22"/>
  <c r="HU20" i="22"/>
  <c r="EG21" i="22"/>
  <c r="EG20" i="22"/>
  <c r="EK20" i="22"/>
  <c r="EK21" i="22"/>
  <c r="EM20" i="22"/>
  <c r="EM21" i="22"/>
  <c r="HS21" i="22"/>
  <c r="HS20" i="22"/>
  <c r="EO20" i="22"/>
  <c r="EO21" i="22"/>
  <c r="HT21" i="22"/>
  <c r="HT20" i="22"/>
  <c r="EP20" i="22"/>
  <c r="EP21" i="22"/>
  <c r="HD21" i="22"/>
  <c r="HD20" i="22"/>
  <c r="IB21" i="22"/>
  <c r="IB20" i="22"/>
  <c r="EA20" i="22"/>
  <c r="EA21" i="22"/>
  <c r="EQ20" i="22"/>
  <c r="EQ21" i="22"/>
  <c r="HE21" i="22"/>
  <c r="HE20" i="22"/>
  <c r="HV21" i="22"/>
  <c r="HV20" i="22"/>
  <c r="IA21" i="22"/>
  <c r="IA20" i="22"/>
  <c r="HI21" i="22"/>
  <c r="HI20" i="22"/>
  <c r="EE21" i="22"/>
  <c r="EE20" i="22"/>
  <c r="EI21" i="22"/>
  <c r="EI20" i="22"/>
  <c r="GY21" i="22"/>
  <c r="GY20" i="22"/>
  <c r="DX20" i="22"/>
  <c r="DX21" i="22"/>
  <c r="DY20" i="22"/>
  <c r="DY21" i="22"/>
  <c r="ER21" i="22"/>
  <c r="ER20" i="22"/>
  <c r="HW21" i="22"/>
  <c r="HW20" i="22"/>
  <c r="HZ21" i="22"/>
  <c r="HZ20" i="22"/>
  <c r="HM21" i="22"/>
  <c r="HM20" i="22"/>
  <c r="HO21" i="22"/>
  <c r="HO20" i="22"/>
  <c r="HA21" i="22"/>
  <c r="HA20" i="22"/>
  <c r="EN20" i="22"/>
  <c r="EN21" i="22"/>
  <c r="HC21" i="22"/>
  <c r="HC20" i="22"/>
  <c r="HX21" i="22"/>
  <c r="HX20" i="22"/>
  <c r="EB20" i="22"/>
  <c r="EB21" i="22"/>
  <c r="HF21" i="22"/>
  <c r="HF20" i="22"/>
  <c r="EC21" i="22"/>
  <c r="EC20" i="22"/>
  <c r="ES21" i="22"/>
  <c r="ES20" i="22"/>
  <c r="HG21" i="22"/>
  <c r="HG20" i="22"/>
  <c r="HY21" i="22"/>
  <c r="HY20" i="22"/>
  <c r="EU162" i="22"/>
  <c r="EU163" i="22"/>
  <c r="HC162" i="22"/>
  <c r="HC163" i="22"/>
  <c r="DW163" i="22"/>
  <c r="DW162" i="22"/>
  <c r="EK162" i="22"/>
  <c r="EK163" i="22"/>
  <c r="EY162" i="22"/>
  <c r="EY163" i="22"/>
  <c r="HF162" i="22"/>
  <c r="HF163" i="22"/>
  <c r="HT162" i="22"/>
  <c r="HT163" i="22"/>
  <c r="DX163" i="22"/>
  <c r="DX162" i="22"/>
  <c r="EL162" i="22"/>
  <c r="EL163" i="22"/>
  <c r="EZ162" i="22"/>
  <c r="EZ163" i="22"/>
  <c r="HG162" i="22"/>
  <c r="HG163" i="22"/>
  <c r="HU163" i="22"/>
  <c r="HU162" i="22"/>
  <c r="DY163" i="22"/>
  <c r="DY162" i="22"/>
  <c r="EM162" i="22"/>
  <c r="EM163" i="22"/>
  <c r="FA162" i="22"/>
  <c r="FA163" i="22"/>
  <c r="HH163" i="22"/>
  <c r="HH162" i="22"/>
  <c r="HV163" i="22"/>
  <c r="HV162" i="22"/>
  <c r="EG162" i="22"/>
  <c r="EG163" i="22"/>
  <c r="HQ162" i="22"/>
  <c r="HQ163" i="22"/>
  <c r="EI162" i="22"/>
  <c r="EI163" i="22"/>
  <c r="DV162" i="22"/>
  <c r="DV163" i="22"/>
  <c r="FB162" i="22"/>
  <c r="FB163" i="22"/>
  <c r="HJ163" i="22"/>
  <c r="HJ162" i="22"/>
  <c r="HY162" i="22"/>
  <c r="HY163" i="22"/>
  <c r="EV163" i="22"/>
  <c r="EV162" i="22"/>
  <c r="HD163" i="22"/>
  <c r="HD162" i="22"/>
  <c r="EJ162" i="22"/>
  <c r="EJ163" i="22"/>
  <c r="EN163" i="22"/>
  <c r="EN162" i="22"/>
  <c r="HW163" i="22"/>
  <c r="HW162" i="22"/>
  <c r="EO163" i="22"/>
  <c r="EO162" i="22"/>
  <c r="EB163" i="22"/>
  <c r="EB162" i="22"/>
  <c r="EC163" i="22"/>
  <c r="EC162" i="22"/>
  <c r="EQ163" i="22"/>
  <c r="EQ162" i="22"/>
  <c r="GX163" i="22"/>
  <c r="GX162" i="22"/>
  <c r="HL163" i="22"/>
  <c r="HL162" i="22"/>
  <c r="HZ163" i="22"/>
  <c r="HZ162" i="22"/>
  <c r="ED163" i="22"/>
  <c r="ED162" i="22"/>
  <c r="ER163" i="22"/>
  <c r="ER162" i="22"/>
  <c r="GY162" i="22"/>
  <c r="GY163" i="22"/>
  <c r="HM162" i="22"/>
  <c r="HM163" i="22"/>
  <c r="IA163" i="22"/>
  <c r="IA162" i="22"/>
  <c r="HB162" i="22"/>
  <c r="HB163" i="22"/>
  <c r="HP162" i="22"/>
  <c r="HP163" i="22"/>
  <c r="EH163" i="22"/>
  <c r="EH162" i="22"/>
  <c r="DP163" i="22"/>
  <c r="DP162" i="22"/>
  <c r="EW163" i="22"/>
  <c r="EW162" i="22"/>
  <c r="HR163" i="22"/>
  <c r="HR162" i="22"/>
  <c r="EX162" i="22"/>
  <c r="EX163" i="22"/>
  <c r="HE163" i="22"/>
  <c r="HE162" i="22"/>
  <c r="HS163" i="22"/>
  <c r="HS162" i="22"/>
  <c r="DZ163" i="22"/>
  <c r="DZ162" i="22"/>
  <c r="HI163" i="22"/>
  <c r="HI162" i="22"/>
  <c r="EA162" i="22"/>
  <c r="EA163" i="22"/>
  <c r="GV162" i="22"/>
  <c r="GV163" i="22"/>
  <c r="HX162" i="22"/>
  <c r="HX163" i="22"/>
  <c r="EP163" i="22"/>
  <c r="EP162" i="22"/>
  <c r="GW162" i="22"/>
  <c r="GW163" i="22"/>
  <c r="HK162" i="22"/>
  <c r="HK163" i="22"/>
  <c r="EE163" i="22"/>
  <c r="EE162" i="22"/>
  <c r="ES163" i="22"/>
  <c r="ES162" i="22"/>
  <c r="GZ162" i="22"/>
  <c r="GZ163" i="22"/>
  <c r="HN163" i="22"/>
  <c r="HN162" i="22"/>
  <c r="IB162" i="22"/>
  <c r="IB163" i="22"/>
  <c r="EF162" i="22"/>
  <c r="EF163" i="22"/>
  <c r="ET162" i="22"/>
  <c r="ET163" i="22"/>
  <c r="HA163" i="22"/>
  <c r="HA162" i="22"/>
  <c r="HO163" i="22"/>
  <c r="HO162" i="22"/>
  <c r="CD20" i="22"/>
  <c r="CE20" i="22"/>
  <c r="MV24" i="22" l="1"/>
  <c r="MW24" i="22"/>
  <c r="MW23" i="22" s="1"/>
  <c r="MW22" i="22" s="1"/>
  <c r="OB24" i="22"/>
  <c r="PO24" i="22"/>
  <c r="MO24" i="22"/>
  <c r="DO24" i="22"/>
  <c r="CB24" i="22"/>
  <c r="AO24" i="22"/>
  <c r="PJ40" i="22"/>
  <c r="PI40" i="22"/>
  <c r="PH40" i="22"/>
  <c r="PG40" i="22"/>
  <c r="PF40" i="22"/>
  <c r="PE40" i="22"/>
  <c r="PD40" i="22"/>
  <c r="PC40" i="22"/>
  <c r="PB40" i="22"/>
  <c r="PA40" i="22"/>
  <c r="OZ40" i="22"/>
  <c r="OY40" i="22"/>
  <c r="OX40" i="22"/>
  <c r="OW40" i="22"/>
  <c r="OV40" i="22"/>
  <c r="OU40" i="22"/>
  <c r="OT40" i="22"/>
  <c r="OS40" i="22"/>
  <c r="OR40" i="22"/>
  <c r="OQ40" i="22"/>
  <c r="OP40" i="22"/>
  <c r="OO40" i="22"/>
  <c r="ON40" i="22"/>
  <c r="OM40" i="22"/>
  <c r="OL40" i="22"/>
  <c r="OK40" i="22"/>
  <c r="OJ40" i="22"/>
  <c r="OI40" i="22"/>
  <c r="OC40" i="22"/>
  <c r="PJ35" i="22"/>
  <c r="PI35" i="22"/>
  <c r="PH35" i="22"/>
  <c r="PG35" i="22"/>
  <c r="PF35" i="22"/>
  <c r="PE35" i="22"/>
  <c r="PD35" i="22"/>
  <c r="PC35" i="22"/>
  <c r="PB35" i="22"/>
  <c r="PA35" i="22"/>
  <c r="OZ35" i="22"/>
  <c r="OY35" i="22"/>
  <c r="OX35" i="22"/>
  <c r="OW35" i="22"/>
  <c r="OV35" i="22"/>
  <c r="OU35" i="22"/>
  <c r="OT35" i="22"/>
  <c r="OS35" i="22"/>
  <c r="OR35" i="22"/>
  <c r="OQ35" i="22"/>
  <c r="OP35" i="22"/>
  <c r="OO35" i="22"/>
  <c r="ON35" i="22"/>
  <c r="OM35" i="22"/>
  <c r="OL35" i="22"/>
  <c r="OK35" i="22"/>
  <c r="OJ35" i="22"/>
  <c r="OI35" i="22"/>
  <c r="OC35" i="22"/>
  <c r="PJ29" i="22"/>
  <c r="PI29" i="22"/>
  <c r="PH29" i="22"/>
  <c r="PG29" i="22"/>
  <c r="PF29" i="22"/>
  <c r="PE29" i="22"/>
  <c r="PD29" i="22"/>
  <c r="PC29" i="22"/>
  <c r="PB29" i="22"/>
  <c r="PA29" i="22"/>
  <c r="OZ29" i="22"/>
  <c r="OY29" i="22"/>
  <c r="OX29" i="22"/>
  <c r="OW29" i="22"/>
  <c r="OV29" i="22"/>
  <c r="OU29" i="22"/>
  <c r="OT29" i="22"/>
  <c r="OS29" i="22"/>
  <c r="OR29" i="22"/>
  <c r="OQ29" i="22"/>
  <c r="OP29" i="22"/>
  <c r="OO29" i="22"/>
  <c r="ON29" i="22"/>
  <c r="OM29" i="22"/>
  <c r="OL29" i="22"/>
  <c r="OK29" i="22"/>
  <c r="OJ29" i="22"/>
  <c r="OI29" i="22"/>
  <c r="OC29" i="22"/>
  <c r="PJ24" i="22"/>
  <c r="PI24" i="22"/>
  <c r="PH24" i="22"/>
  <c r="PG24" i="22"/>
  <c r="PF24" i="22"/>
  <c r="PE24" i="22"/>
  <c r="PD24" i="22"/>
  <c r="PC24" i="22"/>
  <c r="PB24" i="22"/>
  <c r="PA24" i="22"/>
  <c r="OZ24" i="22"/>
  <c r="OY24" i="22"/>
  <c r="OX24" i="22"/>
  <c r="OW24" i="22"/>
  <c r="OV24" i="22"/>
  <c r="OU24" i="22"/>
  <c r="OT24" i="22"/>
  <c r="OS24" i="22"/>
  <c r="OR24" i="22"/>
  <c r="OQ24" i="22"/>
  <c r="OP24" i="22"/>
  <c r="OO24" i="22"/>
  <c r="ON24" i="22"/>
  <c r="OM24" i="22"/>
  <c r="OL24" i="22"/>
  <c r="OK24" i="22"/>
  <c r="OJ24" i="22"/>
  <c r="OI24" i="22"/>
  <c r="OC24" i="22"/>
  <c r="MP40" i="22"/>
  <c r="NW35" i="22"/>
  <c r="NV35" i="22"/>
  <c r="NU35" i="22"/>
  <c r="NT35" i="22"/>
  <c r="NS35" i="22"/>
  <c r="NR35" i="22"/>
  <c r="NQ35" i="22"/>
  <c r="NP35" i="22"/>
  <c r="NO35" i="22"/>
  <c r="NO23" i="22" s="1"/>
  <c r="NO22" i="22" s="1"/>
  <c r="NN35" i="22"/>
  <c r="NM35" i="22"/>
  <c r="NL35" i="22"/>
  <c r="NK35" i="22"/>
  <c r="NJ35" i="22"/>
  <c r="NI35" i="22"/>
  <c r="NH35" i="22"/>
  <c r="NG35" i="22"/>
  <c r="NF35" i="22"/>
  <c r="NE35" i="22"/>
  <c r="ND35" i="22"/>
  <c r="NC35" i="22"/>
  <c r="NB35" i="22"/>
  <c r="NA35" i="22"/>
  <c r="MZ35" i="22"/>
  <c r="MY35" i="22"/>
  <c r="MX35" i="22"/>
  <c r="MP35" i="22"/>
  <c r="NW24" i="22"/>
  <c r="NV24" i="22"/>
  <c r="NU24" i="22"/>
  <c r="NT24" i="22"/>
  <c r="NS24" i="22"/>
  <c r="NS23" i="22" s="1"/>
  <c r="NS22" i="22" s="1"/>
  <c r="NR24" i="22"/>
  <c r="NQ24" i="22"/>
  <c r="NP24" i="22"/>
  <c r="NO24" i="22"/>
  <c r="NN24" i="22"/>
  <c r="NM24" i="22"/>
  <c r="NL24" i="22"/>
  <c r="NK24" i="22"/>
  <c r="NJ24" i="22"/>
  <c r="NI24" i="22"/>
  <c r="NH24" i="22"/>
  <c r="NG24" i="22"/>
  <c r="NF24" i="22"/>
  <c r="NE24" i="22"/>
  <c r="ND24" i="22"/>
  <c r="NC24" i="22"/>
  <c r="NB24" i="22"/>
  <c r="NB23" i="22" s="1"/>
  <c r="NB22" i="22" s="1"/>
  <c r="NA24" i="22"/>
  <c r="MZ24" i="22"/>
  <c r="MY24" i="22"/>
  <c r="MX24" i="22"/>
  <c r="MP24" i="22"/>
  <c r="MV23" i="22"/>
  <c r="MV22" i="22" s="1"/>
  <c r="MJ40" i="22"/>
  <c r="MI40" i="22"/>
  <c r="MH40" i="22"/>
  <c r="MG40" i="22"/>
  <c r="MF40" i="22"/>
  <c r="ME40" i="22"/>
  <c r="MD40" i="22"/>
  <c r="MC40" i="22"/>
  <c r="MB40" i="22"/>
  <c r="MA40" i="22"/>
  <c r="LZ40" i="22"/>
  <c r="LY40" i="22"/>
  <c r="LX40" i="22"/>
  <c r="LW40" i="22"/>
  <c r="LV40" i="22"/>
  <c r="LU40" i="22"/>
  <c r="LT40" i="22"/>
  <c r="LS40" i="22"/>
  <c r="LR40" i="22"/>
  <c r="LQ40" i="22"/>
  <c r="LP40" i="22"/>
  <c r="LO40" i="22"/>
  <c r="LN40" i="22"/>
  <c r="LM40" i="22"/>
  <c r="LL40" i="22"/>
  <c r="LK40" i="22"/>
  <c r="LJ40" i="22"/>
  <c r="LI40" i="22"/>
  <c r="LC40" i="22"/>
  <c r="MJ35" i="22"/>
  <c r="MI35" i="22"/>
  <c r="MH35" i="22"/>
  <c r="MG35" i="22"/>
  <c r="MF35" i="22"/>
  <c r="ME35" i="22"/>
  <c r="MD35" i="22"/>
  <c r="MC35" i="22"/>
  <c r="MB35" i="22"/>
  <c r="MA35" i="22"/>
  <c r="LZ35" i="22"/>
  <c r="LY35" i="22"/>
  <c r="LX35" i="22"/>
  <c r="LW35" i="22"/>
  <c r="LV35" i="22"/>
  <c r="LU35" i="22"/>
  <c r="LT35" i="22"/>
  <c r="LS35" i="22"/>
  <c r="LR35" i="22"/>
  <c r="LQ35" i="22"/>
  <c r="LP35" i="22"/>
  <c r="LO35" i="22"/>
  <c r="LN35" i="22"/>
  <c r="LM35" i="22"/>
  <c r="LL35" i="22"/>
  <c r="LK35" i="22"/>
  <c r="LJ35" i="22"/>
  <c r="LI35" i="22"/>
  <c r="LC35" i="22"/>
  <c r="MJ29" i="22"/>
  <c r="MI29" i="22"/>
  <c r="MH29" i="22"/>
  <c r="MG29" i="22"/>
  <c r="MF29" i="22"/>
  <c r="ME29" i="22"/>
  <c r="MD29" i="22"/>
  <c r="MC29" i="22"/>
  <c r="MB29" i="22"/>
  <c r="MA29" i="22"/>
  <c r="LZ29" i="22"/>
  <c r="LY29" i="22"/>
  <c r="LX29" i="22"/>
  <c r="LW29" i="22"/>
  <c r="LV29" i="22"/>
  <c r="LU29" i="22"/>
  <c r="LU23" i="22" s="1"/>
  <c r="LU22" i="22" s="1"/>
  <c r="LT29" i="22"/>
  <c r="LS29" i="22"/>
  <c r="LR29" i="22"/>
  <c r="LQ29" i="22"/>
  <c r="LP29" i="22"/>
  <c r="LO29" i="22"/>
  <c r="LN29" i="22"/>
  <c r="LM29" i="22"/>
  <c r="LL29" i="22"/>
  <c r="LK29" i="22"/>
  <c r="LJ29" i="22"/>
  <c r="LI29" i="22"/>
  <c r="LC29" i="22"/>
  <c r="MJ24" i="22"/>
  <c r="MI24" i="22"/>
  <c r="MH24" i="22"/>
  <c r="MG24" i="22"/>
  <c r="MF24" i="22"/>
  <c r="ME24" i="22"/>
  <c r="MD24" i="22"/>
  <c r="MC24" i="22"/>
  <c r="MB24" i="22"/>
  <c r="MA24" i="22"/>
  <c r="LZ24" i="22"/>
  <c r="LY24" i="22"/>
  <c r="LX24" i="22"/>
  <c r="LW24" i="22"/>
  <c r="LV24" i="22"/>
  <c r="LU24" i="22"/>
  <c r="LT24" i="22"/>
  <c r="LS24" i="22"/>
  <c r="LR24" i="22"/>
  <c r="LQ24" i="22"/>
  <c r="LP24" i="22"/>
  <c r="LO24" i="22"/>
  <c r="LN24" i="22"/>
  <c r="LM24" i="22"/>
  <c r="LL24" i="22"/>
  <c r="LK24" i="22"/>
  <c r="LJ24" i="22"/>
  <c r="LI24" i="22"/>
  <c r="LC24" i="22"/>
  <c r="CC40" i="22"/>
  <c r="DJ35" i="22"/>
  <c r="DI35" i="22"/>
  <c r="DH35" i="22"/>
  <c r="DG35" i="22"/>
  <c r="DF35" i="22"/>
  <c r="DE35" i="22"/>
  <c r="DD35" i="22"/>
  <c r="DC35" i="22"/>
  <c r="DB35" i="22"/>
  <c r="DA35" i="22"/>
  <c r="CZ35" i="22"/>
  <c r="CY35" i="22"/>
  <c r="CX35" i="22"/>
  <c r="CW35" i="22"/>
  <c r="CV35" i="22"/>
  <c r="CU35" i="22"/>
  <c r="CT35" i="22"/>
  <c r="CS35" i="22"/>
  <c r="CR35" i="22"/>
  <c r="CQ35" i="22"/>
  <c r="CP35" i="22"/>
  <c r="CO35" i="22"/>
  <c r="CN35" i="22"/>
  <c r="CM35" i="22"/>
  <c r="CL35" i="22"/>
  <c r="CK35" i="22"/>
  <c r="CJ35" i="22"/>
  <c r="CI35" i="22"/>
  <c r="CC35" i="22"/>
  <c r="DJ29" i="22"/>
  <c r="DI29" i="22"/>
  <c r="DH29" i="22"/>
  <c r="DG29" i="22"/>
  <c r="DF29" i="22"/>
  <c r="DE29" i="22"/>
  <c r="DD29" i="22"/>
  <c r="DC29" i="22"/>
  <c r="DB29" i="22"/>
  <c r="DA29" i="22"/>
  <c r="CZ29" i="22"/>
  <c r="CY29" i="22"/>
  <c r="CX29" i="22"/>
  <c r="CW29" i="22"/>
  <c r="CV29" i="22"/>
  <c r="CU29" i="22"/>
  <c r="CT29" i="22"/>
  <c r="CS29" i="22"/>
  <c r="CR29" i="22"/>
  <c r="CQ29" i="22"/>
  <c r="CP29" i="22"/>
  <c r="CO29" i="22"/>
  <c r="CN29" i="22"/>
  <c r="CM29" i="22"/>
  <c r="CL29" i="22"/>
  <c r="CK29" i="22"/>
  <c r="CJ29" i="22"/>
  <c r="CI29" i="22"/>
  <c r="CC29" i="22"/>
  <c r="DJ24" i="22"/>
  <c r="DI24" i="22"/>
  <c r="DH24" i="22"/>
  <c r="DG24" i="22"/>
  <c r="DF24" i="22"/>
  <c r="DE24" i="22"/>
  <c r="DD24" i="22"/>
  <c r="DC24" i="22"/>
  <c r="DB24" i="22"/>
  <c r="DA24" i="22"/>
  <c r="CZ24" i="22"/>
  <c r="CY24" i="22"/>
  <c r="CX24" i="22"/>
  <c r="CW24" i="22"/>
  <c r="CV24" i="22"/>
  <c r="CU24" i="22"/>
  <c r="CT24" i="22"/>
  <c r="CS24" i="22"/>
  <c r="CR24" i="22"/>
  <c r="CQ24" i="22"/>
  <c r="CP24" i="22"/>
  <c r="CO24" i="22"/>
  <c r="CN24" i="22"/>
  <c r="CM24" i="22"/>
  <c r="CL24" i="22"/>
  <c r="CK24" i="22"/>
  <c r="CJ24" i="22"/>
  <c r="CI24" i="22"/>
  <c r="CC24" i="22"/>
  <c r="BW40" i="22"/>
  <c r="BV40" i="22"/>
  <c r="BU40" i="22"/>
  <c r="BT40" i="22"/>
  <c r="BS40" i="22"/>
  <c r="BR40" i="22"/>
  <c r="BQ40" i="22"/>
  <c r="BP40" i="22"/>
  <c r="BO40" i="22"/>
  <c r="BN40" i="22"/>
  <c r="BM40" i="22"/>
  <c r="BL40" i="22"/>
  <c r="BK40" i="22"/>
  <c r="BJ40" i="22"/>
  <c r="BI40" i="22"/>
  <c r="BH40" i="22"/>
  <c r="BG40" i="22"/>
  <c r="BF40" i="22"/>
  <c r="BE40" i="22"/>
  <c r="BD40" i="22"/>
  <c r="BC40" i="22"/>
  <c r="BB40" i="22"/>
  <c r="BA40" i="22"/>
  <c r="AZ40" i="22"/>
  <c r="AY40" i="22"/>
  <c r="AX40" i="22"/>
  <c r="AW40" i="22"/>
  <c r="AV40" i="22"/>
  <c r="AP40" i="22"/>
  <c r="BW35" i="22"/>
  <c r="BV35" i="22"/>
  <c r="BU35" i="22"/>
  <c r="BT35" i="22"/>
  <c r="BS35" i="22"/>
  <c r="BR35" i="22"/>
  <c r="BQ35" i="22"/>
  <c r="BP35" i="22"/>
  <c r="BO35" i="22"/>
  <c r="BN35" i="22"/>
  <c r="BM35" i="22"/>
  <c r="BL35" i="22"/>
  <c r="BK35" i="22"/>
  <c r="BJ35" i="22"/>
  <c r="BI35" i="22"/>
  <c r="BH35" i="22"/>
  <c r="BG35" i="22"/>
  <c r="BF35" i="22"/>
  <c r="BE35" i="22"/>
  <c r="BD35" i="22"/>
  <c r="BC35" i="22"/>
  <c r="BB35" i="22"/>
  <c r="BA35" i="22"/>
  <c r="AZ35" i="22"/>
  <c r="AY35" i="22"/>
  <c r="AX35" i="22"/>
  <c r="AW35" i="22"/>
  <c r="AV35" i="22"/>
  <c r="AP35" i="22"/>
  <c r="BW29" i="22"/>
  <c r="BV29" i="22"/>
  <c r="BU29" i="22"/>
  <c r="BT29" i="22"/>
  <c r="BS29" i="22"/>
  <c r="BQ29" i="22"/>
  <c r="BP29" i="22"/>
  <c r="BO29" i="22"/>
  <c r="BN29" i="22"/>
  <c r="BM29" i="22"/>
  <c r="BL29" i="22"/>
  <c r="BK29" i="22"/>
  <c r="BJ29" i="22"/>
  <c r="BI29" i="22"/>
  <c r="BH29" i="22"/>
  <c r="BG29" i="22"/>
  <c r="BF29" i="22"/>
  <c r="BE29" i="22"/>
  <c r="BD29" i="22"/>
  <c r="BC29" i="22"/>
  <c r="BB29" i="22"/>
  <c r="BA29" i="22"/>
  <c r="AZ29" i="22"/>
  <c r="AY29" i="22"/>
  <c r="AX29" i="22"/>
  <c r="AW29" i="22"/>
  <c r="AV29" i="22"/>
  <c r="AP29" i="22"/>
  <c r="BW24" i="22"/>
  <c r="BV24" i="22"/>
  <c r="BU24" i="22"/>
  <c r="BT24" i="22"/>
  <c r="BS24" i="22"/>
  <c r="BR24" i="22"/>
  <c r="BQ24" i="22"/>
  <c r="BP24" i="22"/>
  <c r="BO24" i="22"/>
  <c r="BN24" i="22"/>
  <c r="BM24" i="22"/>
  <c r="BL24" i="22"/>
  <c r="BK24" i="22"/>
  <c r="BJ24" i="22"/>
  <c r="BI24" i="22"/>
  <c r="BH24" i="22"/>
  <c r="BG24" i="22"/>
  <c r="BF24" i="22"/>
  <c r="BE24" i="22"/>
  <c r="BD24" i="22"/>
  <c r="BC24" i="22"/>
  <c r="BB24" i="22"/>
  <c r="BA24" i="22"/>
  <c r="AZ24" i="22"/>
  <c r="AY24" i="22"/>
  <c r="AX24" i="22"/>
  <c r="AW24" i="22"/>
  <c r="AV24" i="22"/>
  <c r="AP24" i="22"/>
  <c r="AJ40" i="22"/>
  <c r="AI40" i="22"/>
  <c r="AH40" i="22"/>
  <c r="AG40" i="22"/>
  <c r="AF40" i="22"/>
  <c r="AE40" i="22"/>
  <c r="AD40" i="22"/>
  <c r="AC40" i="22"/>
  <c r="AB40" i="22"/>
  <c r="AA40" i="22"/>
  <c r="Z40" i="22"/>
  <c r="Y40" i="22"/>
  <c r="X40" i="22"/>
  <c r="W40" i="22"/>
  <c r="V40" i="22"/>
  <c r="U40" i="22"/>
  <c r="T40" i="22"/>
  <c r="S40" i="22"/>
  <c r="R40" i="22"/>
  <c r="Q40" i="22"/>
  <c r="P40" i="22"/>
  <c r="O40" i="22"/>
  <c r="N40" i="22"/>
  <c r="M40" i="22"/>
  <c r="L40" i="22"/>
  <c r="K40" i="22"/>
  <c r="J40" i="22"/>
  <c r="I40" i="22"/>
  <c r="C40" i="22"/>
  <c r="AJ35" i="22"/>
  <c r="AI35" i="22"/>
  <c r="AH35" i="22"/>
  <c r="AG35" i="22"/>
  <c r="AF35" i="22"/>
  <c r="AE35" i="22"/>
  <c r="AD35" i="22"/>
  <c r="AC35" i="22"/>
  <c r="AB35" i="22"/>
  <c r="AA35" i="22"/>
  <c r="Z35" i="22"/>
  <c r="Y35" i="22"/>
  <c r="X35" i="22"/>
  <c r="W35" i="22"/>
  <c r="V35" i="22"/>
  <c r="U35" i="22"/>
  <c r="T35" i="22"/>
  <c r="S35" i="22"/>
  <c r="R35" i="22"/>
  <c r="Q35" i="22"/>
  <c r="P35" i="22"/>
  <c r="O35" i="22"/>
  <c r="N35" i="22"/>
  <c r="M35" i="22"/>
  <c r="L35" i="22"/>
  <c r="K35" i="22"/>
  <c r="J35" i="22"/>
  <c r="I35" i="22"/>
  <c r="C35" i="22"/>
  <c r="AJ29" i="22"/>
  <c r="AI29" i="22"/>
  <c r="AH29" i="22"/>
  <c r="AG29" i="22"/>
  <c r="AF29" i="22"/>
  <c r="AE29" i="22"/>
  <c r="AD29" i="22"/>
  <c r="AC29" i="22"/>
  <c r="AB29" i="22"/>
  <c r="AA29" i="22"/>
  <c r="Z29" i="22"/>
  <c r="Y29" i="22"/>
  <c r="X29" i="22"/>
  <c r="W29" i="22"/>
  <c r="V29" i="22"/>
  <c r="U29" i="22"/>
  <c r="T29" i="22"/>
  <c r="S29" i="22"/>
  <c r="R29" i="22"/>
  <c r="Q29" i="22"/>
  <c r="P29" i="22"/>
  <c r="O29" i="22"/>
  <c r="N29" i="22"/>
  <c r="M29" i="22"/>
  <c r="L29" i="22"/>
  <c r="K29" i="22"/>
  <c r="J29" i="22"/>
  <c r="I29" i="22"/>
  <c r="C29" i="22"/>
  <c r="AJ24" i="22"/>
  <c r="AI24" i="22"/>
  <c r="AH24" i="22"/>
  <c r="AG24" i="22"/>
  <c r="AF24" i="22"/>
  <c r="AE24" i="22"/>
  <c r="AD24" i="22"/>
  <c r="AC24" i="22"/>
  <c r="AB24" i="22"/>
  <c r="AA24" i="22"/>
  <c r="Z24" i="22"/>
  <c r="Y24" i="22"/>
  <c r="X24" i="22"/>
  <c r="W24" i="22"/>
  <c r="V24" i="22"/>
  <c r="U24" i="22"/>
  <c r="T24" i="22"/>
  <c r="S24" i="22"/>
  <c r="R24" i="22"/>
  <c r="Q24" i="22"/>
  <c r="Q23" i="22" s="1"/>
  <c r="Q22" i="22" s="1"/>
  <c r="P24" i="22"/>
  <c r="O24" i="22"/>
  <c r="N24" i="22"/>
  <c r="M24" i="22"/>
  <c r="L24" i="22"/>
  <c r="K24" i="22"/>
  <c r="J24" i="22"/>
  <c r="I24" i="22"/>
  <c r="C24" i="22"/>
  <c r="PK177" i="22"/>
  <c r="PL177" i="22"/>
  <c r="PM177" i="22"/>
  <c r="PN177" i="22"/>
  <c r="PO177" i="22"/>
  <c r="NX177" i="22"/>
  <c r="NY177" i="22"/>
  <c r="NZ177" i="22"/>
  <c r="OA177" i="22"/>
  <c r="OB177" i="22"/>
  <c r="MK177" i="22"/>
  <c r="ML177" i="22"/>
  <c r="MM177" i="22"/>
  <c r="MN177" i="22"/>
  <c r="MO177" i="22"/>
  <c r="MK171" i="22"/>
  <c r="ML171" i="22"/>
  <c r="MM171" i="22"/>
  <c r="MN171" i="22"/>
  <c r="MO171" i="22"/>
  <c r="BQ23" i="22" l="1"/>
  <c r="BQ22" i="22" s="1"/>
  <c r="LS23" i="22"/>
  <c r="LS22" i="22" s="1"/>
  <c r="NG23" i="22"/>
  <c r="NG22" i="22" s="1"/>
  <c r="NW23" i="22"/>
  <c r="NW22" i="22" s="1"/>
  <c r="NH23" i="22"/>
  <c r="NH22" i="22" s="1"/>
  <c r="CL23" i="22"/>
  <c r="CL22" i="22" s="1"/>
  <c r="LI23" i="22"/>
  <c r="LI22" i="22" s="1"/>
  <c r="BT23" i="22"/>
  <c r="BT22" i="22" s="1"/>
  <c r="AV23" i="22"/>
  <c r="DC23" i="22"/>
  <c r="DC22" i="22" s="1"/>
  <c r="BC23" i="22"/>
  <c r="BC22" i="22" s="1"/>
  <c r="LX23" i="22"/>
  <c r="OW23" i="22"/>
  <c r="OW22" i="22" s="1"/>
  <c r="BH23" i="22"/>
  <c r="BH22" i="22" s="1"/>
  <c r="OX23" i="22"/>
  <c r="OX22" i="22" s="1"/>
  <c r="OI23" i="22"/>
  <c r="OI22" i="22" s="1"/>
  <c r="LC23" i="22"/>
  <c r="LC22" i="22" s="1"/>
  <c r="OJ23" i="22"/>
  <c r="OJ22" i="22" s="1"/>
  <c r="OK23" i="22"/>
  <c r="OK22" i="22" s="1"/>
  <c r="BI23" i="22"/>
  <c r="BI22" i="22" s="1"/>
  <c r="NI23" i="22"/>
  <c r="NI22" i="22" s="1"/>
  <c r="K23" i="22"/>
  <c r="K22" i="22" s="1"/>
  <c r="AG23" i="22"/>
  <c r="AG22" i="22" s="1"/>
  <c r="O23" i="22"/>
  <c r="ME23" i="22"/>
  <c r="ME22" i="22" s="1"/>
  <c r="MP23" i="22"/>
  <c r="MP22" i="22" s="1"/>
  <c r="AC23" i="22"/>
  <c r="AH23" i="22"/>
  <c r="AH22" i="22" s="1"/>
  <c r="CZ23" i="22"/>
  <c r="CZ22" i="22" s="1"/>
  <c r="LQ23" i="22"/>
  <c r="LQ22" i="22" s="1"/>
  <c r="MG23" i="22"/>
  <c r="MG22" i="22" s="1"/>
  <c r="R23" i="22"/>
  <c r="R22" i="22" s="1"/>
  <c r="CV23" i="22"/>
  <c r="CV22" i="22" s="1"/>
  <c r="MC23" i="22"/>
  <c r="MC22" i="22" s="1"/>
  <c r="BN23" i="22"/>
  <c r="BN22" i="22" s="1"/>
  <c r="CW23" i="22"/>
  <c r="CW22" i="22" s="1"/>
  <c r="LP23" i="22"/>
  <c r="LP22" i="22" s="1"/>
  <c r="I23" i="22"/>
  <c r="I22" i="22" s="1"/>
  <c r="W23" i="22"/>
  <c r="W22" i="22" s="1"/>
  <c r="V23" i="22"/>
  <c r="V22" i="22" s="1"/>
  <c r="U23" i="22"/>
  <c r="U22" i="22" s="1"/>
  <c r="BD23" i="22"/>
  <c r="BD22" i="22" s="1"/>
  <c r="BR23" i="22"/>
  <c r="BR22" i="22" s="1"/>
  <c r="LT23" i="22"/>
  <c r="LT22" i="22" s="1"/>
  <c r="OL23" i="22"/>
  <c r="OL22" i="22" s="1"/>
  <c r="BE23" i="22"/>
  <c r="BE22" i="22" s="1"/>
  <c r="BS23" i="22"/>
  <c r="BS22" i="22" s="1"/>
  <c r="CN23" i="22"/>
  <c r="CN22" i="22" s="1"/>
  <c r="PA23" i="22"/>
  <c r="PA22" i="22" s="1"/>
  <c r="L23" i="22"/>
  <c r="L22" i="22" s="1"/>
  <c r="BG23" i="22"/>
  <c r="BU23" i="22"/>
  <c r="BU22" i="22" s="1"/>
  <c r="DD23" i="22"/>
  <c r="DD22" i="22" s="1"/>
  <c r="OO23" i="22"/>
  <c r="OO22" i="22" s="1"/>
  <c r="PC23" i="22"/>
  <c r="PC22" i="22" s="1"/>
  <c r="M23" i="22"/>
  <c r="M22" i="22" s="1"/>
  <c r="AA23" i="22"/>
  <c r="CQ23" i="22"/>
  <c r="CQ22" i="22" s="1"/>
  <c r="OP23" i="22"/>
  <c r="OP22" i="22" s="1"/>
  <c r="PD23" i="22"/>
  <c r="PD22" i="22" s="1"/>
  <c r="AC22" i="22"/>
  <c r="CR23" i="22"/>
  <c r="CR22" i="22" s="1"/>
  <c r="P23" i="22"/>
  <c r="P22" i="22" s="1"/>
  <c r="AD23" i="22"/>
  <c r="AD22" i="22" s="1"/>
  <c r="LZ23" i="22"/>
  <c r="LZ22" i="22" s="1"/>
  <c r="LY23" i="22"/>
  <c r="LY22" i="22" s="1"/>
  <c r="NU23" i="22"/>
  <c r="NU22" i="22" s="1"/>
  <c r="NV23" i="22"/>
  <c r="NV22" i="22" s="1"/>
  <c r="NV20" i="22" s="1"/>
  <c r="AE23" i="22"/>
  <c r="AE22" i="22" s="1"/>
  <c r="PG23" i="22"/>
  <c r="CC23" i="22"/>
  <c r="CC22" i="22" s="1"/>
  <c r="NF23" i="22"/>
  <c r="NF22" i="22" s="1"/>
  <c r="NF20" i="22" s="1"/>
  <c r="AB23" i="22"/>
  <c r="AB22" i="22" s="1"/>
  <c r="CM23" i="22"/>
  <c r="CM22" i="22" s="1"/>
  <c r="MF23" i="22"/>
  <c r="MF22" i="22" s="1"/>
  <c r="PB23" i="22"/>
  <c r="PB22" i="22" s="1"/>
  <c r="CJ23" i="22"/>
  <c r="CJ22" i="22" s="1"/>
  <c r="LX22" i="22"/>
  <c r="LN23" i="22"/>
  <c r="LN22" i="22" s="1"/>
  <c r="NE23" i="22"/>
  <c r="NE22" i="22" s="1"/>
  <c r="NE20" i="22" s="1"/>
  <c r="J23" i="22"/>
  <c r="J22" i="22" s="1"/>
  <c r="X23" i="22"/>
  <c r="X22" i="22" s="1"/>
  <c r="NT23" i="22"/>
  <c r="NT22" i="22" s="1"/>
  <c r="NT21" i="22" s="1"/>
  <c r="NJ23" i="22"/>
  <c r="NJ22" i="22" s="1"/>
  <c r="NJ21" i="22" s="1"/>
  <c r="MX23" i="22"/>
  <c r="MX22" i="22" s="1"/>
  <c r="S23" i="22"/>
  <c r="S22" i="22" s="1"/>
  <c r="AY23" i="22"/>
  <c r="AY22" i="22" s="1"/>
  <c r="AX23" i="22"/>
  <c r="AX22" i="22" s="1"/>
  <c r="BL23" i="22"/>
  <c r="BL22" i="22" s="1"/>
  <c r="AW23" i="22"/>
  <c r="AW22" i="22" s="1"/>
  <c r="MY23" i="22"/>
  <c r="MY22" i="22" s="1"/>
  <c r="MY21" i="22" s="1"/>
  <c r="NN23" i="22"/>
  <c r="NN22" i="22" s="1"/>
  <c r="NN21" i="22" s="1"/>
  <c r="OS23" i="22"/>
  <c r="OS22" i="22" s="1"/>
  <c r="LM23" i="22"/>
  <c r="LM22" i="22" s="1"/>
  <c r="NK23" i="22"/>
  <c r="NK22" i="22" s="1"/>
  <c r="NK20" i="22" s="1"/>
  <c r="BO23" i="22"/>
  <c r="BO22" i="22" s="1"/>
  <c r="DH23" i="22"/>
  <c r="DH22" i="22" s="1"/>
  <c r="PH23" i="22"/>
  <c r="PH22" i="22" s="1"/>
  <c r="AI23" i="22"/>
  <c r="AI22" i="22" s="1"/>
  <c r="BB23" i="22"/>
  <c r="BB22" i="22" s="1"/>
  <c r="BP23" i="22"/>
  <c r="BP22" i="22" s="1"/>
  <c r="LL23" i="22"/>
  <c r="LL22" i="22" s="1"/>
  <c r="LK23" i="22"/>
  <c r="LK22" i="22" s="1"/>
  <c r="LJ23" i="22"/>
  <c r="LJ22" i="22" s="1"/>
  <c r="NC23" i="22"/>
  <c r="NC22" i="22" s="1"/>
  <c r="OV23" i="22"/>
  <c r="OV22" i="22" s="1"/>
  <c r="OU23" i="22"/>
  <c r="OU22" i="22" s="1"/>
  <c r="PI23" i="22"/>
  <c r="PI22" i="22" s="1"/>
  <c r="OT23" i="22"/>
  <c r="OT22" i="22" s="1"/>
  <c r="MV21" i="22"/>
  <c r="MV20" i="22"/>
  <c r="NB20" i="22"/>
  <c r="NB21" i="22"/>
  <c r="NH20" i="22"/>
  <c r="NH21" i="22"/>
  <c r="NI20" i="22"/>
  <c r="NI21" i="22"/>
  <c r="MX21" i="22"/>
  <c r="MX20" i="22"/>
  <c r="AA22" i="22"/>
  <c r="OY23" i="22"/>
  <c r="OY22" i="22" s="1"/>
  <c r="DA23" i="22"/>
  <c r="DA22" i="22" s="1"/>
  <c r="NM23" i="22"/>
  <c r="NM22" i="22" s="1"/>
  <c r="NU20" i="22"/>
  <c r="NU21" i="22"/>
  <c r="LO23" i="22"/>
  <c r="LO22" i="22" s="1"/>
  <c r="NV21" i="22"/>
  <c r="AV22" i="22"/>
  <c r="AZ23" i="22"/>
  <c r="AZ22" i="22" s="1"/>
  <c r="OC23" i="22"/>
  <c r="OC22" i="22" s="1"/>
  <c r="DB23" i="22"/>
  <c r="DB22" i="22" s="1"/>
  <c r="MZ23" i="22"/>
  <c r="MZ22" i="22" s="1"/>
  <c r="NO20" i="22"/>
  <c r="NO21" i="22"/>
  <c r="OZ23" i="22"/>
  <c r="OZ22" i="22" s="1"/>
  <c r="O22" i="22"/>
  <c r="OM23" i="22"/>
  <c r="OM22" i="22" s="1"/>
  <c r="MH23" i="22"/>
  <c r="MH22" i="22" s="1"/>
  <c r="NC20" i="22"/>
  <c r="NC21" i="22"/>
  <c r="BG22" i="22"/>
  <c r="BF23" i="22"/>
  <c r="BF22" i="22" s="1"/>
  <c r="CS23" i="22"/>
  <c r="CS22" i="22" s="1"/>
  <c r="DG23" i="22"/>
  <c r="DG22" i="22" s="1"/>
  <c r="NQ23" i="22"/>
  <c r="NQ22" i="22" s="1"/>
  <c r="DI23" i="22"/>
  <c r="DI22" i="22" s="1"/>
  <c r="CT23" i="22"/>
  <c r="CT22" i="22" s="1"/>
  <c r="LW23" i="22"/>
  <c r="LW22" i="22" s="1"/>
  <c r="LV23" i="22"/>
  <c r="LV22" i="22" s="1"/>
  <c r="ND23" i="22"/>
  <c r="ND22" i="22" s="1"/>
  <c r="NR23" i="22"/>
  <c r="NR22" i="22" s="1"/>
  <c r="OQ23" i="22"/>
  <c r="OQ22" i="22" s="1"/>
  <c r="PE23" i="22"/>
  <c r="PE22" i="22" s="1"/>
  <c r="Z23" i="22"/>
  <c r="Z22" i="22" s="1"/>
  <c r="MP20" i="22"/>
  <c r="MP21" i="22"/>
  <c r="MD23" i="22"/>
  <c r="MD22" i="22" s="1"/>
  <c r="MW21" i="22"/>
  <c r="MW20" i="22"/>
  <c r="NL23" i="22"/>
  <c r="NL22" i="22" s="1"/>
  <c r="CP23" i="22"/>
  <c r="CP22" i="22" s="1"/>
  <c r="MI23" i="22"/>
  <c r="MI22" i="22" s="1"/>
  <c r="NG20" i="22"/>
  <c r="NG21" i="22"/>
  <c r="NP23" i="22"/>
  <c r="NP22" i="22" s="1"/>
  <c r="T23" i="22"/>
  <c r="T22" i="22" s="1"/>
  <c r="AP23" i="22"/>
  <c r="AP22" i="22" s="1"/>
  <c r="BV23" i="22"/>
  <c r="BV22" i="22" s="1"/>
  <c r="CU23" i="22"/>
  <c r="CU22" i="22" s="1"/>
  <c r="OR23" i="22"/>
  <c r="OR22" i="22" s="1"/>
  <c r="BM23" i="22"/>
  <c r="BM22" i="22" s="1"/>
  <c r="BA23" i="22"/>
  <c r="BA22" i="22" s="1"/>
  <c r="CO23" i="22"/>
  <c r="CO22" i="22" s="1"/>
  <c r="LR23" i="22"/>
  <c r="LR22" i="22" s="1"/>
  <c r="DE23" i="22"/>
  <c r="DE22" i="22" s="1"/>
  <c r="DF23" i="22"/>
  <c r="DF22" i="22" s="1"/>
  <c r="ON23" i="22"/>
  <c r="ON22" i="22" s="1"/>
  <c r="PG22" i="22"/>
  <c r="N23" i="22"/>
  <c r="N22" i="22" s="1"/>
  <c r="NA23" i="22"/>
  <c r="NA22" i="22" s="1"/>
  <c r="C23" i="22"/>
  <c r="C22" i="22" s="1"/>
  <c r="BK23" i="22"/>
  <c r="BK22" i="22" s="1"/>
  <c r="BJ23" i="22"/>
  <c r="BJ22" i="22" s="1"/>
  <c r="CX23" i="22"/>
  <c r="CX22" i="22" s="1"/>
  <c r="CI23" i="22"/>
  <c r="CI22" i="22" s="1"/>
  <c r="NS20" i="22"/>
  <c r="NS21" i="22"/>
  <c r="PF23" i="22"/>
  <c r="PF22" i="22" s="1"/>
  <c r="NW20" i="22"/>
  <c r="NW21" i="22"/>
  <c r="AF23" i="22"/>
  <c r="AF22" i="22" s="1"/>
  <c r="Y23" i="22"/>
  <c r="Y22" i="22" s="1"/>
  <c r="CK23" i="22"/>
  <c r="CK22" i="22" s="1"/>
  <c r="CY23" i="22"/>
  <c r="CY22" i="22" s="1"/>
  <c r="MB23" i="22"/>
  <c r="MB22" i="22" s="1"/>
  <c r="MA23" i="22"/>
  <c r="MA22" i="22" s="1"/>
  <c r="PJ23" i="22"/>
  <c r="PJ22" i="22" s="1"/>
  <c r="MJ23" i="22"/>
  <c r="MJ22" i="22" s="1"/>
  <c r="DJ23" i="22"/>
  <c r="DJ22" i="22" s="1"/>
  <c r="AJ23" i="22"/>
  <c r="AJ22" i="22" s="1"/>
  <c r="BW23" i="22"/>
  <c r="BW22" i="22" s="1"/>
  <c r="NN20" i="22" l="1"/>
  <c r="NK21" i="22"/>
  <c r="NT20" i="22"/>
  <c r="MY20" i="22"/>
  <c r="NF21" i="22"/>
  <c r="NE21" i="22"/>
  <c r="NJ20" i="22"/>
  <c r="NL21" i="22"/>
  <c r="NL20" i="22"/>
  <c r="ND21" i="22"/>
  <c r="ND20" i="22"/>
  <c r="NM21" i="22"/>
  <c r="NM20" i="22"/>
  <c r="NA20" i="22"/>
  <c r="NA21" i="22"/>
  <c r="NQ20" i="22"/>
  <c r="NQ21" i="22"/>
  <c r="NR20" i="22"/>
  <c r="NR21" i="22"/>
  <c r="MZ21" i="22"/>
  <c r="MZ20" i="22"/>
  <c r="NP20" i="22"/>
  <c r="NP21" i="22"/>
  <c r="DK171" i="22"/>
  <c r="DL171" i="22"/>
  <c r="DM171" i="22"/>
  <c r="DN171" i="22"/>
  <c r="DO171" i="22"/>
  <c r="BX171" i="22"/>
  <c r="BY171" i="22"/>
  <c r="BZ171" i="22"/>
  <c r="CA171" i="22"/>
  <c r="CB171" i="22"/>
  <c r="AK171" i="22"/>
  <c r="AL171" i="22"/>
  <c r="AM171" i="22"/>
  <c r="AN171" i="22"/>
  <c r="AO171" i="22"/>
  <c r="DK166" i="22"/>
  <c r="DL166" i="22"/>
  <c r="DM166" i="22"/>
  <c r="DN166" i="22"/>
  <c r="DO166" i="22"/>
  <c r="BX166" i="22"/>
  <c r="BY166" i="22"/>
  <c r="BZ166" i="22"/>
  <c r="CA166" i="22"/>
  <c r="CB166" i="22"/>
  <c r="AK166" i="22"/>
  <c r="AL166" i="22"/>
  <c r="AM166" i="22"/>
  <c r="AN166" i="22"/>
  <c r="AO166" i="22"/>
  <c r="PK171" i="22"/>
  <c r="PL171" i="22"/>
  <c r="PM171" i="22"/>
  <c r="PN171" i="22"/>
  <c r="PO171" i="22"/>
  <c r="PK166" i="22"/>
  <c r="PL166" i="22"/>
  <c r="PM166" i="22"/>
  <c r="PN166" i="22"/>
  <c r="PO166" i="22"/>
  <c r="NX166" i="22"/>
  <c r="NY166" i="22"/>
  <c r="NZ166" i="22"/>
  <c r="OA166" i="22"/>
  <c r="OB166" i="22"/>
  <c r="OB165" i="22" s="1"/>
  <c r="OB164" i="22" s="1"/>
  <c r="MK166" i="22"/>
  <c r="MK165" i="22" s="1"/>
  <c r="MK164" i="22" s="1"/>
  <c r="ML166" i="22"/>
  <c r="ML165" i="22" s="1"/>
  <c r="ML164" i="22" s="1"/>
  <c r="MM166" i="22"/>
  <c r="MM165" i="22" s="1"/>
  <c r="MM164" i="22" s="1"/>
  <c r="MN166" i="22"/>
  <c r="MO166" i="22"/>
  <c r="MO165" i="22" s="1"/>
  <c r="MO164" i="22" s="1"/>
  <c r="DK177" i="22"/>
  <c r="DL177" i="22"/>
  <c r="DM177" i="22"/>
  <c r="DN177" i="22"/>
  <c r="DO177" i="22"/>
  <c r="BX177" i="22"/>
  <c r="BY177" i="22"/>
  <c r="BZ177" i="22"/>
  <c r="CA177" i="22"/>
  <c r="CB177" i="22"/>
  <c r="AK177" i="22"/>
  <c r="AL177" i="22"/>
  <c r="AM177" i="22"/>
  <c r="AN177" i="22"/>
  <c r="AO177" i="22"/>
  <c r="PJ177" i="22"/>
  <c r="PI177" i="22"/>
  <c r="PH177" i="22"/>
  <c r="PG177" i="22"/>
  <c r="PF177" i="22"/>
  <c r="PE177" i="22"/>
  <c r="PD177" i="22"/>
  <c r="PC177" i="22"/>
  <c r="PB177" i="22"/>
  <c r="PA177" i="22"/>
  <c r="OZ177" i="22"/>
  <c r="OY177" i="22"/>
  <c r="OX177" i="22"/>
  <c r="OW177" i="22"/>
  <c r="OV177" i="22"/>
  <c r="OU177" i="22"/>
  <c r="OT177" i="22"/>
  <c r="OS177" i="22"/>
  <c r="OR177" i="22"/>
  <c r="OQ177" i="22"/>
  <c r="OP177" i="22"/>
  <c r="OO177" i="22"/>
  <c r="ON177" i="22"/>
  <c r="OM177" i="22"/>
  <c r="OL177" i="22"/>
  <c r="OK177" i="22"/>
  <c r="OJ177" i="22"/>
  <c r="OI177" i="22"/>
  <c r="OC177" i="22"/>
  <c r="PJ171" i="22"/>
  <c r="PI171" i="22"/>
  <c r="PH171" i="22"/>
  <c r="PG171" i="22"/>
  <c r="PF171" i="22"/>
  <c r="PE171" i="22"/>
  <c r="PD171" i="22"/>
  <c r="PC171" i="22"/>
  <c r="PB171" i="22"/>
  <c r="PA171" i="22"/>
  <c r="OZ171" i="22"/>
  <c r="OY171" i="22"/>
  <c r="OX171" i="22"/>
  <c r="OW171" i="22"/>
  <c r="OV171" i="22"/>
  <c r="OU171" i="22"/>
  <c r="OT171" i="22"/>
  <c r="OS171" i="22"/>
  <c r="OR171" i="22"/>
  <c r="OQ171" i="22"/>
  <c r="OP171" i="22"/>
  <c r="OO171" i="22"/>
  <c r="ON171" i="22"/>
  <c r="OM171" i="22"/>
  <c r="OL171" i="22"/>
  <c r="OK171" i="22"/>
  <c r="OJ171" i="22"/>
  <c r="OI171" i="22"/>
  <c r="OC171" i="22"/>
  <c r="PJ166" i="22"/>
  <c r="PI166" i="22"/>
  <c r="PH166" i="22"/>
  <c r="PG166" i="22"/>
  <c r="PF166" i="22"/>
  <c r="PE166" i="22"/>
  <c r="PD166" i="22"/>
  <c r="PC166" i="22"/>
  <c r="PB166" i="22"/>
  <c r="PA166" i="22"/>
  <c r="OZ166" i="22"/>
  <c r="OY166" i="22"/>
  <c r="OX166" i="22"/>
  <c r="OW166" i="22"/>
  <c r="OV166" i="22"/>
  <c r="OU166" i="22"/>
  <c r="OT166" i="22"/>
  <c r="OS166" i="22"/>
  <c r="OR166" i="22"/>
  <c r="OQ166" i="22"/>
  <c r="OP166" i="22"/>
  <c r="OO166" i="22"/>
  <c r="ON166" i="22"/>
  <c r="OM166" i="22"/>
  <c r="OL166" i="22"/>
  <c r="OK166" i="22"/>
  <c r="OJ166" i="22"/>
  <c r="OI166" i="22"/>
  <c r="OC166" i="22"/>
  <c r="NW177" i="22"/>
  <c r="NW165" i="22" s="1"/>
  <c r="NW164" i="22" s="1"/>
  <c r="NV177" i="22"/>
  <c r="NU177" i="22"/>
  <c r="NT177" i="22"/>
  <c r="NS177" i="22"/>
  <c r="NR177" i="22"/>
  <c r="NQ177" i="22"/>
  <c r="NP177" i="22"/>
  <c r="NO177" i="22"/>
  <c r="NN177" i="22"/>
  <c r="NM177" i="22"/>
  <c r="NL177" i="22"/>
  <c r="NK177" i="22"/>
  <c r="NJ177" i="22"/>
  <c r="NI177" i="22"/>
  <c r="NH177" i="22"/>
  <c r="NG177" i="22"/>
  <c r="NF177" i="22"/>
  <c r="NE177" i="22"/>
  <c r="ND177" i="22"/>
  <c r="NC177" i="22"/>
  <c r="NB177" i="22"/>
  <c r="NA177" i="22"/>
  <c r="MZ177" i="22"/>
  <c r="MY177" i="22"/>
  <c r="MX177" i="22"/>
  <c r="MW177" i="22"/>
  <c r="MV177" i="22"/>
  <c r="MP177" i="22"/>
  <c r="NW166" i="22"/>
  <c r="NV166" i="22"/>
  <c r="NU166" i="22"/>
  <c r="NT166" i="22"/>
  <c r="NS166" i="22"/>
  <c r="NR166" i="22"/>
  <c r="NQ166" i="22"/>
  <c r="NP166" i="22"/>
  <c r="NO166" i="22"/>
  <c r="NN166" i="22"/>
  <c r="NM166" i="22"/>
  <c r="NL166" i="22"/>
  <c r="NK166" i="22"/>
  <c r="NJ166" i="22"/>
  <c r="NI166" i="22"/>
  <c r="NH166" i="22"/>
  <c r="NG166" i="22"/>
  <c r="NF166" i="22"/>
  <c r="NE166" i="22"/>
  <c r="ND166" i="22"/>
  <c r="NC166" i="22"/>
  <c r="NB166" i="22"/>
  <c r="NA166" i="22"/>
  <c r="MZ166" i="22"/>
  <c r="MY166" i="22"/>
  <c r="MX166" i="22"/>
  <c r="MW166" i="22"/>
  <c r="MV166" i="22"/>
  <c r="MP166" i="22"/>
  <c r="MJ177" i="22"/>
  <c r="MI177" i="22"/>
  <c r="MH177" i="22"/>
  <c r="MG177" i="22"/>
  <c r="MF177" i="22"/>
  <c r="ME177" i="22"/>
  <c r="MD177" i="22"/>
  <c r="MC177" i="22"/>
  <c r="MB177" i="22"/>
  <c r="MA177" i="22"/>
  <c r="LZ177" i="22"/>
  <c r="LY177" i="22"/>
  <c r="LX177" i="22"/>
  <c r="LW177" i="22"/>
  <c r="LV177" i="22"/>
  <c r="LU177" i="22"/>
  <c r="LT177" i="22"/>
  <c r="LS177" i="22"/>
  <c r="LR177" i="22"/>
  <c r="LQ177" i="22"/>
  <c r="LP177" i="22"/>
  <c r="LO177" i="22"/>
  <c r="LN177" i="22"/>
  <c r="LM177" i="22"/>
  <c r="LL177" i="22"/>
  <c r="LK177" i="22"/>
  <c r="LJ177" i="22"/>
  <c r="LI177" i="22"/>
  <c r="LC177" i="22"/>
  <c r="MJ171" i="22"/>
  <c r="MI171" i="22"/>
  <c r="MH171" i="22"/>
  <c r="MG171" i="22"/>
  <c r="MF171" i="22"/>
  <c r="ME171" i="22"/>
  <c r="MD171" i="22"/>
  <c r="MC171" i="22"/>
  <c r="MB171" i="22"/>
  <c r="MA171" i="22"/>
  <c r="LZ171" i="22"/>
  <c r="LY171" i="22"/>
  <c r="LX171" i="22"/>
  <c r="LW171" i="22"/>
  <c r="LV171" i="22"/>
  <c r="LU171" i="22"/>
  <c r="LT171" i="22"/>
  <c r="LS171" i="22"/>
  <c r="LR171" i="22"/>
  <c r="LQ171" i="22"/>
  <c r="LP171" i="22"/>
  <c r="LO171" i="22"/>
  <c r="LN171" i="22"/>
  <c r="LM171" i="22"/>
  <c r="LL171" i="22"/>
  <c r="LK171" i="22"/>
  <c r="LJ171" i="22"/>
  <c r="LI171" i="22"/>
  <c r="LC171" i="22"/>
  <c r="MJ166" i="22"/>
  <c r="MI166" i="22"/>
  <c r="MH166" i="22"/>
  <c r="MG166" i="22"/>
  <c r="MF166" i="22"/>
  <c r="ME166" i="22"/>
  <c r="MD166" i="22"/>
  <c r="MC166" i="22"/>
  <c r="MB166" i="22"/>
  <c r="MA166" i="22"/>
  <c r="LZ166" i="22"/>
  <c r="LY166" i="22"/>
  <c r="LX166" i="22"/>
  <c r="LW166" i="22"/>
  <c r="LV166" i="22"/>
  <c r="LU166" i="22"/>
  <c r="LT166" i="22"/>
  <c r="LS166" i="22"/>
  <c r="LR166" i="22"/>
  <c r="LQ166" i="22"/>
  <c r="LP166" i="22"/>
  <c r="LO166" i="22"/>
  <c r="LN166" i="22"/>
  <c r="LM166" i="22"/>
  <c r="LL166" i="22"/>
  <c r="LK166" i="22"/>
  <c r="LJ166" i="22"/>
  <c r="LI166" i="22"/>
  <c r="LC166" i="22"/>
  <c r="DJ177" i="22"/>
  <c r="DI177" i="22"/>
  <c r="DH177" i="22"/>
  <c r="DG177" i="22"/>
  <c r="DF177" i="22"/>
  <c r="DE177" i="22"/>
  <c r="DD177" i="22"/>
  <c r="DC177" i="22"/>
  <c r="DB177" i="22"/>
  <c r="DA177" i="22"/>
  <c r="CZ177" i="22"/>
  <c r="CY177" i="22"/>
  <c r="CX177" i="22"/>
  <c r="CW177" i="22"/>
  <c r="CV177" i="22"/>
  <c r="CU177" i="22"/>
  <c r="CT177" i="22"/>
  <c r="CS177" i="22"/>
  <c r="CR177" i="22"/>
  <c r="CQ177" i="22"/>
  <c r="CP177" i="22"/>
  <c r="CO177" i="22"/>
  <c r="CN177" i="22"/>
  <c r="CM177" i="22"/>
  <c r="CL177" i="22"/>
  <c r="CK177" i="22"/>
  <c r="CJ177" i="22"/>
  <c r="CI177" i="22"/>
  <c r="CC177" i="22"/>
  <c r="DJ171" i="22"/>
  <c r="DI171" i="22"/>
  <c r="DH171" i="22"/>
  <c r="DG171" i="22"/>
  <c r="DF171" i="22"/>
  <c r="DE171" i="22"/>
  <c r="DD171" i="22"/>
  <c r="DC171" i="22"/>
  <c r="DB171" i="22"/>
  <c r="DA171" i="22"/>
  <c r="CZ171" i="22"/>
  <c r="CY171" i="22"/>
  <c r="CX171" i="22"/>
  <c r="CW171" i="22"/>
  <c r="CV171" i="22"/>
  <c r="CU171" i="22"/>
  <c r="CT171" i="22"/>
  <c r="CS171" i="22"/>
  <c r="CR171" i="22"/>
  <c r="CQ171" i="22"/>
  <c r="CP171" i="22"/>
  <c r="CO171" i="22"/>
  <c r="CN171" i="22"/>
  <c r="CM171" i="22"/>
  <c r="CL171" i="22"/>
  <c r="CK171" i="22"/>
  <c r="CJ171" i="22"/>
  <c r="CI171" i="22"/>
  <c r="CC171" i="22"/>
  <c r="DJ166" i="22"/>
  <c r="DI166" i="22"/>
  <c r="DH166" i="22"/>
  <c r="DG166" i="22"/>
  <c r="DF166" i="22"/>
  <c r="DE166" i="22"/>
  <c r="DD166" i="22"/>
  <c r="DC166" i="22"/>
  <c r="DB166" i="22"/>
  <c r="DA166" i="22"/>
  <c r="CZ166" i="22"/>
  <c r="CY166" i="22"/>
  <c r="CX166" i="22"/>
  <c r="CW166" i="22"/>
  <c r="CV166" i="22"/>
  <c r="CU166" i="22"/>
  <c r="CT166" i="22"/>
  <c r="CS166" i="22"/>
  <c r="CR166" i="22"/>
  <c r="CQ166" i="22"/>
  <c r="CP166" i="22"/>
  <c r="CO166" i="22"/>
  <c r="CN166" i="22"/>
  <c r="CM166" i="22"/>
  <c r="CL166" i="22"/>
  <c r="CK166" i="22"/>
  <c r="CJ166" i="22"/>
  <c r="CI166" i="22"/>
  <c r="CC166" i="22"/>
  <c r="BW177" i="22"/>
  <c r="BV177" i="22"/>
  <c r="BU177" i="22"/>
  <c r="BT177" i="22"/>
  <c r="BS177" i="22"/>
  <c r="BR177" i="22"/>
  <c r="BQ177" i="22"/>
  <c r="BP177" i="22"/>
  <c r="BO177" i="22"/>
  <c r="BN177" i="22"/>
  <c r="BM177" i="22"/>
  <c r="BL177" i="22"/>
  <c r="BK177" i="22"/>
  <c r="BJ177" i="22"/>
  <c r="BI177" i="22"/>
  <c r="BH177" i="22"/>
  <c r="BG177" i="22"/>
  <c r="BF177" i="22"/>
  <c r="BE177" i="22"/>
  <c r="BD177" i="22"/>
  <c r="BC177" i="22"/>
  <c r="BB177" i="22"/>
  <c r="BA177" i="22"/>
  <c r="AZ177" i="22"/>
  <c r="AY177" i="22"/>
  <c r="AX177" i="22"/>
  <c r="AW177" i="22"/>
  <c r="AV177" i="22"/>
  <c r="AP177" i="22"/>
  <c r="BW171" i="22"/>
  <c r="BV171" i="22"/>
  <c r="BU171" i="22"/>
  <c r="BT171" i="22"/>
  <c r="BS171" i="22"/>
  <c r="BR171" i="22"/>
  <c r="BQ171" i="22"/>
  <c r="BP171" i="22"/>
  <c r="BO171" i="22"/>
  <c r="BN171" i="22"/>
  <c r="BM171" i="22"/>
  <c r="BL171" i="22"/>
  <c r="BK171" i="22"/>
  <c r="BJ171" i="22"/>
  <c r="BI171" i="22"/>
  <c r="BH171" i="22"/>
  <c r="BG171" i="22"/>
  <c r="BF171" i="22"/>
  <c r="BE171" i="22"/>
  <c r="BD171" i="22"/>
  <c r="BC171" i="22"/>
  <c r="BC165" i="22" s="1"/>
  <c r="BC164" i="22" s="1"/>
  <c r="BB171" i="22"/>
  <c r="BA171" i="22"/>
  <c r="AZ171" i="22"/>
  <c r="AY171" i="22"/>
  <c r="AX171" i="22"/>
  <c r="AW171" i="22"/>
  <c r="AV171" i="22"/>
  <c r="AP171" i="22"/>
  <c r="BW166" i="22"/>
  <c r="BV166" i="22"/>
  <c r="BU166" i="22"/>
  <c r="BT166" i="22"/>
  <c r="BS166" i="22"/>
  <c r="BR166" i="22"/>
  <c r="BQ166" i="22"/>
  <c r="BP166" i="22"/>
  <c r="BO166" i="22"/>
  <c r="BN166" i="22"/>
  <c r="BM166" i="22"/>
  <c r="BL166" i="22"/>
  <c r="BK166" i="22"/>
  <c r="BJ166" i="22"/>
  <c r="BI166" i="22"/>
  <c r="BH166" i="22"/>
  <c r="BG166" i="22"/>
  <c r="BF166" i="22"/>
  <c r="BE166" i="22"/>
  <c r="BD166" i="22"/>
  <c r="BC166" i="22"/>
  <c r="BB166" i="22"/>
  <c r="BA166" i="22"/>
  <c r="AZ166" i="22"/>
  <c r="AY166" i="22"/>
  <c r="AX166" i="22"/>
  <c r="AW166" i="22"/>
  <c r="AV166" i="22"/>
  <c r="AP166" i="22"/>
  <c r="C182" i="22"/>
  <c r="AJ177" i="22"/>
  <c r="AI177" i="22"/>
  <c r="AH177" i="22"/>
  <c r="AG177" i="22"/>
  <c r="AF177" i="22"/>
  <c r="AE177" i="22"/>
  <c r="AD177" i="22"/>
  <c r="AC177" i="22"/>
  <c r="AB177" i="22"/>
  <c r="AA177" i="22"/>
  <c r="Z177" i="22"/>
  <c r="Y177" i="22"/>
  <c r="X177" i="22"/>
  <c r="W177" i="22"/>
  <c r="V177" i="22"/>
  <c r="U177" i="22"/>
  <c r="T177" i="22"/>
  <c r="S177" i="22"/>
  <c r="R177" i="22"/>
  <c r="Q177" i="22"/>
  <c r="P177" i="22"/>
  <c r="O177" i="22"/>
  <c r="N177" i="22"/>
  <c r="M177" i="22"/>
  <c r="L177" i="22"/>
  <c r="K177" i="22"/>
  <c r="J177" i="22"/>
  <c r="I177" i="22"/>
  <c r="C177" i="22"/>
  <c r="AJ171" i="22"/>
  <c r="AI171" i="22"/>
  <c r="AH171" i="22"/>
  <c r="AG171" i="22"/>
  <c r="AF171" i="22"/>
  <c r="AE171" i="22"/>
  <c r="AD171" i="22"/>
  <c r="AC171" i="22"/>
  <c r="AB171" i="22"/>
  <c r="AA171" i="22"/>
  <c r="Z171" i="22"/>
  <c r="Y171" i="22"/>
  <c r="X171" i="22"/>
  <c r="W171" i="22"/>
  <c r="V171" i="22"/>
  <c r="U171" i="22"/>
  <c r="T171" i="22"/>
  <c r="S171" i="22"/>
  <c r="R171" i="22"/>
  <c r="Q171" i="22"/>
  <c r="P171" i="22"/>
  <c r="O171" i="22"/>
  <c r="N171" i="22"/>
  <c r="M171" i="22"/>
  <c r="L171" i="22"/>
  <c r="K171" i="22"/>
  <c r="J171" i="22"/>
  <c r="I171" i="22"/>
  <c r="C171" i="22"/>
  <c r="AJ166" i="22"/>
  <c r="AI166" i="22"/>
  <c r="AH166" i="22"/>
  <c r="AG166" i="22"/>
  <c r="AF166" i="22"/>
  <c r="AE166" i="22"/>
  <c r="AD166" i="22"/>
  <c r="AC166" i="22"/>
  <c r="AB166" i="22"/>
  <c r="AA166" i="22"/>
  <c r="Z166" i="22"/>
  <c r="Y166" i="22"/>
  <c r="X166" i="22"/>
  <c r="W166" i="22"/>
  <c r="V166" i="22"/>
  <c r="U166" i="22"/>
  <c r="T166" i="22"/>
  <c r="S166" i="22"/>
  <c r="R166" i="22"/>
  <c r="Q166" i="22"/>
  <c r="P166" i="22"/>
  <c r="O166" i="22"/>
  <c r="N166" i="22"/>
  <c r="M166" i="22"/>
  <c r="L166" i="22"/>
  <c r="K166" i="22"/>
  <c r="J166" i="22"/>
  <c r="I166" i="22"/>
  <c r="C166" i="22"/>
  <c r="PK40" i="22"/>
  <c r="PL40" i="22"/>
  <c r="PM40" i="22"/>
  <c r="PN40" i="22"/>
  <c r="PO40" i="22"/>
  <c r="PK35" i="22"/>
  <c r="PL35" i="22"/>
  <c r="PM35" i="22"/>
  <c r="PN35" i="22"/>
  <c r="PO35" i="22"/>
  <c r="PK29" i="22"/>
  <c r="PL29" i="22"/>
  <c r="PM29" i="22"/>
  <c r="PN29" i="22"/>
  <c r="PO29" i="22"/>
  <c r="PK24" i="22"/>
  <c r="PL24" i="22"/>
  <c r="PM24" i="22"/>
  <c r="PN24" i="22"/>
  <c r="NX35" i="22"/>
  <c r="NY35" i="22"/>
  <c r="NZ35" i="22"/>
  <c r="OA35" i="22"/>
  <c r="OB35" i="22"/>
  <c r="NX24" i="22"/>
  <c r="NY24" i="22"/>
  <c r="NZ24" i="22"/>
  <c r="OA24" i="22"/>
  <c r="MK40" i="22"/>
  <c r="ML40" i="22"/>
  <c r="MM40" i="22"/>
  <c r="MN40" i="22"/>
  <c r="MO40" i="22"/>
  <c r="MK35" i="22"/>
  <c r="ML35" i="22"/>
  <c r="MM35" i="22"/>
  <c r="MN35" i="22"/>
  <c r="MO35" i="22"/>
  <c r="MK29" i="22"/>
  <c r="ML29" i="22"/>
  <c r="MM29" i="22"/>
  <c r="MN29" i="22"/>
  <c r="MO29" i="22"/>
  <c r="MK24" i="22"/>
  <c r="ML24" i="22"/>
  <c r="MM24" i="22"/>
  <c r="MN24" i="22"/>
  <c r="DK35" i="22"/>
  <c r="DL35" i="22"/>
  <c r="DM35" i="22"/>
  <c r="DN35" i="22"/>
  <c r="DO35" i="22"/>
  <c r="DK29" i="22"/>
  <c r="DL29" i="22"/>
  <c r="DM29" i="22"/>
  <c r="DN29" i="22"/>
  <c r="DO29" i="22"/>
  <c r="DK24" i="22"/>
  <c r="DL24" i="22"/>
  <c r="DM24" i="22"/>
  <c r="DN24" i="22"/>
  <c r="BX40" i="22"/>
  <c r="BY40" i="22"/>
  <c r="BZ40" i="22"/>
  <c r="CA40" i="22"/>
  <c r="CB40" i="22"/>
  <c r="BX35" i="22"/>
  <c r="BY35" i="22"/>
  <c r="BZ35" i="22"/>
  <c r="CA35" i="22"/>
  <c r="CB35" i="22"/>
  <c r="BX29" i="22"/>
  <c r="BY29" i="22"/>
  <c r="BZ29" i="22"/>
  <c r="CA29" i="22"/>
  <c r="CB29" i="22"/>
  <c r="BX24" i="22"/>
  <c r="BY24" i="22"/>
  <c r="BZ24" i="22"/>
  <c r="CA24" i="22"/>
  <c r="AK40" i="22"/>
  <c r="AL40" i="22"/>
  <c r="AM40" i="22"/>
  <c r="AN40" i="22"/>
  <c r="AO40" i="22"/>
  <c r="AK35" i="22"/>
  <c r="AL35" i="22"/>
  <c r="AM35" i="22"/>
  <c r="AN35" i="22"/>
  <c r="AO35" i="22"/>
  <c r="AK29" i="22"/>
  <c r="AL29" i="22"/>
  <c r="AM29" i="22"/>
  <c r="AN29" i="22"/>
  <c r="AO29" i="22"/>
  <c r="AK24" i="22"/>
  <c r="AL24" i="22"/>
  <c r="AM24" i="22"/>
  <c r="AN24" i="22"/>
  <c r="PC165" i="22" l="1"/>
  <c r="PC164" i="22" s="1"/>
  <c r="BA165" i="22"/>
  <c r="BA164" i="22" s="1"/>
  <c r="NK165" i="22"/>
  <c r="NK164" i="22" s="1"/>
  <c r="LN165" i="22"/>
  <c r="LN164" i="22" s="1"/>
  <c r="BO165" i="22"/>
  <c r="BO164" i="22" s="1"/>
  <c r="W165" i="22"/>
  <c r="W164" i="22" s="1"/>
  <c r="MW165" i="22"/>
  <c r="MW164" i="22" s="1"/>
  <c r="MW163" i="22" s="1"/>
  <c r="I165" i="22"/>
  <c r="I164" i="22" s="1"/>
  <c r="MJ165" i="22"/>
  <c r="MJ164" i="22" s="1"/>
  <c r="DC165" i="22"/>
  <c r="DC164" i="22" s="1"/>
  <c r="DB165" i="22"/>
  <c r="DB164" i="22" s="1"/>
  <c r="CN165" i="22"/>
  <c r="CN164" i="22" s="1"/>
  <c r="NR165" i="22"/>
  <c r="NR164" i="22" s="1"/>
  <c r="LX165" i="22"/>
  <c r="LX164" i="22" s="1"/>
  <c r="NS165" i="22"/>
  <c r="NS164" i="22" s="1"/>
  <c r="NS162" i="22" s="1"/>
  <c r="ND165" i="22"/>
  <c r="ND164" i="22" s="1"/>
  <c r="ND162" i="22" s="1"/>
  <c r="NE165" i="22"/>
  <c r="NE164" i="22" s="1"/>
  <c r="MA165" i="22"/>
  <c r="MA164" i="22" s="1"/>
  <c r="NV165" i="22"/>
  <c r="NV164" i="22" s="1"/>
  <c r="NV163" i="22" s="1"/>
  <c r="OY165" i="22"/>
  <c r="OY164" i="22" s="1"/>
  <c r="PN165" i="22"/>
  <c r="PN164" i="22" s="1"/>
  <c r="CV165" i="22"/>
  <c r="CV164" i="22" s="1"/>
  <c r="MB165" i="22"/>
  <c r="MB164" i="22" s="1"/>
  <c r="NJ165" i="22"/>
  <c r="NJ164" i="22" s="1"/>
  <c r="NJ162" i="22" s="1"/>
  <c r="OJ165" i="22"/>
  <c r="OJ164" i="22" s="1"/>
  <c r="AA165" i="22"/>
  <c r="AA164" i="22" s="1"/>
  <c r="S165" i="22"/>
  <c r="S164" i="22" s="1"/>
  <c r="LM165" i="22"/>
  <c r="LM164" i="22" s="1"/>
  <c r="NH165" i="22"/>
  <c r="NH164" i="22" s="1"/>
  <c r="NH163" i="22" s="1"/>
  <c r="OK165" i="22"/>
  <c r="OK164" i="22" s="1"/>
  <c r="NK163" i="22"/>
  <c r="NK162" i="22"/>
  <c r="BM165" i="22"/>
  <c r="BM164" i="22" s="1"/>
  <c r="ME165" i="22"/>
  <c r="ME164" i="22" s="1"/>
  <c r="OV165" i="22"/>
  <c r="OV164" i="22" s="1"/>
  <c r="AE165" i="22"/>
  <c r="AE164" i="22" s="1"/>
  <c r="AZ165" i="22"/>
  <c r="AZ164" i="22" s="1"/>
  <c r="MX165" i="22"/>
  <c r="MX164" i="22" s="1"/>
  <c r="OW165" i="22"/>
  <c r="OW164" i="22" s="1"/>
  <c r="T165" i="22"/>
  <c r="T164" i="22" s="1"/>
  <c r="CK165" i="22"/>
  <c r="CK164" i="22" s="1"/>
  <c r="CY165" i="22"/>
  <c r="CY164" i="22" s="1"/>
  <c r="CJ165" i="22"/>
  <c r="CJ164" i="22" s="1"/>
  <c r="LU165" i="22"/>
  <c r="LU164" i="22" s="1"/>
  <c r="MI165" i="22"/>
  <c r="MI164" i="22" s="1"/>
  <c r="NO165" i="22"/>
  <c r="NO164" i="22" s="1"/>
  <c r="OL165" i="22"/>
  <c r="OL164" i="22" s="1"/>
  <c r="U165" i="22"/>
  <c r="U164" i="22" s="1"/>
  <c r="AI165" i="22"/>
  <c r="AI164" i="22" s="1"/>
  <c r="BR165" i="22"/>
  <c r="BR164" i="22" s="1"/>
  <c r="OM165" i="22"/>
  <c r="OM164" i="22" s="1"/>
  <c r="PA165" i="22"/>
  <c r="PA164" i="22" s="1"/>
  <c r="LI165" i="22"/>
  <c r="LI164" i="22" s="1"/>
  <c r="LW165" i="22"/>
  <c r="LW164" i="22" s="1"/>
  <c r="NC165" i="22"/>
  <c r="NC164" i="22" s="1"/>
  <c r="NQ165" i="22"/>
  <c r="NQ164" i="22" s="1"/>
  <c r="PB165" i="22"/>
  <c r="PB164" i="22" s="1"/>
  <c r="NE163" i="22"/>
  <c r="NE162" i="22"/>
  <c r="CP165" i="22"/>
  <c r="CP164" i="22" s="1"/>
  <c r="DD165" i="22"/>
  <c r="DD164" i="22" s="1"/>
  <c r="LL165" i="22"/>
  <c r="LL164" i="22" s="1"/>
  <c r="LZ165" i="22"/>
  <c r="LZ164" i="22" s="1"/>
  <c r="NF165" i="22"/>
  <c r="NF164" i="22" s="1"/>
  <c r="NT165" i="22"/>
  <c r="NT164" i="22" s="1"/>
  <c r="OB162" i="22"/>
  <c r="OB163" i="22"/>
  <c r="NG165" i="22"/>
  <c r="NG164" i="22" s="1"/>
  <c r="NU165" i="22"/>
  <c r="NU164" i="22" s="1"/>
  <c r="NR162" i="22"/>
  <c r="NR163" i="22"/>
  <c r="BF165" i="22"/>
  <c r="BF164" i="22" s="1"/>
  <c r="BE165" i="22"/>
  <c r="BE164" i="22" s="1"/>
  <c r="NW163" i="22"/>
  <c r="NW162" i="22"/>
  <c r="NH162" i="22"/>
  <c r="N165" i="22"/>
  <c r="N164" i="22" s="1"/>
  <c r="AB165" i="22"/>
  <c r="AB164" i="22" s="1"/>
  <c r="AW165" i="22"/>
  <c r="AW164" i="22" s="1"/>
  <c r="O165" i="22"/>
  <c r="O164" i="22" s="1"/>
  <c r="AC165" i="22"/>
  <c r="AC164" i="22" s="1"/>
  <c r="AX165" i="22"/>
  <c r="AX164" i="22" s="1"/>
  <c r="BL165" i="22"/>
  <c r="BL164" i="22" s="1"/>
  <c r="CT165" i="22"/>
  <c r="CT164" i="22" s="1"/>
  <c r="DH165" i="22"/>
  <c r="DH164" i="22" s="1"/>
  <c r="LP165" i="22"/>
  <c r="LP164" i="22" s="1"/>
  <c r="NN165" i="22"/>
  <c r="NN164" i="22" s="1"/>
  <c r="NB165" i="22"/>
  <c r="NB164" i="22" s="1"/>
  <c r="AF165" i="22"/>
  <c r="AF164" i="22" s="1"/>
  <c r="C165" i="22"/>
  <c r="C164" i="22" s="1"/>
  <c r="BQ165" i="22"/>
  <c r="BQ164" i="22" s="1"/>
  <c r="MD165" i="22"/>
  <c r="MD164" i="22" s="1"/>
  <c r="MV165" i="22"/>
  <c r="MV164" i="22" s="1"/>
  <c r="OQ165" i="22"/>
  <c r="OQ164" i="22" s="1"/>
  <c r="PE165" i="22"/>
  <c r="PE164" i="22" s="1"/>
  <c r="OP165" i="22"/>
  <c r="OP164" i="22" s="1"/>
  <c r="CA165" i="22"/>
  <c r="CA164" i="22" s="1"/>
  <c r="AV165" i="22"/>
  <c r="AV164" i="22" s="1"/>
  <c r="DE165" i="22"/>
  <c r="DE164" i="22" s="1"/>
  <c r="BS165" i="22"/>
  <c r="BS164" i="22" s="1"/>
  <c r="CL165" i="22"/>
  <c r="CL164" i="22" s="1"/>
  <c r="MG165" i="22"/>
  <c r="MG164" i="22" s="1"/>
  <c r="LR165" i="22"/>
  <c r="LR164" i="22" s="1"/>
  <c r="MF165" i="22"/>
  <c r="MF164" i="22" s="1"/>
  <c r="LQ165" i="22"/>
  <c r="LQ164" i="22" s="1"/>
  <c r="PH165" i="22"/>
  <c r="PH164" i="22" s="1"/>
  <c r="MZ165" i="22"/>
  <c r="MZ164" i="22" s="1"/>
  <c r="BH165" i="22"/>
  <c r="BH164" i="22" s="1"/>
  <c r="NP165" i="22"/>
  <c r="NP164" i="22" s="1"/>
  <c r="CQ165" i="22"/>
  <c r="CQ164" i="22" s="1"/>
  <c r="Q165" i="22"/>
  <c r="Q164" i="22" s="1"/>
  <c r="P165" i="22"/>
  <c r="P164" i="22" s="1"/>
  <c r="CB165" i="22"/>
  <c r="CB164" i="22" s="1"/>
  <c r="NZ23" i="22"/>
  <c r="NZ22" i="22" s="1"/>
  <c r="NZ21" i="22" s="1"/>
  <c r="X165" i="22"/>
  <c r="X164" i="22" s="1"/>
  <c r="CZ165" i="22"/>
  <c r="CZ164" i="22" s="1"/>
  <c r="LS165" i="22"/>
  <c r="LS164" i="22" s="1"/>
  <c r="K165" i="22"/>
  <c r="K164" i="22" s="1"/>
  <c r="CM165" i="22"/>
  <c r="CM164" i="22" s="1"/>
  <c r="MY165" i="22"/>
  <c r="MY164" i="22" s="1"/>
  <c r="PI165" i="22"/>
  <c r="PI164" i="22" s="1"/>
  <c r="OR165" i="22"/>
  <c r="OR164" i="22" s="1"/>
  <c r="OU165" i="22"/>
  <c r="OU164" i="22" s="1"/>
  <c r="OC165" i="22"/>
  <c r="OC164" i="22" s="1"/>
  <c r="L165" i="22"/>
  <c r="L164" i="22" s="1"/>
  <c r="Z165" i="22"/>
  <c r="Z164" i="22" s="1"/>
  <c r="BP165" i="22"/>
  <c r="BP164" i="22" s="1"/>
  <c r="CO165" i="22"/>
  <c r="CO164" i="22" s="1"/>
  <c r="LK165" i="22"/>
  <c r="LK164" i="22" s="1"/>
  <c r="LY165" i="22"/>
  <c r="LY164" i="22" s="1"/>
  <c r="LJ165" i="22"/>
  <c r="LJ164" i="22" s="1"/>
  <c r="MP165" i="22"/>
  <c r="MP164" i="22" s="1"/>
  <c r="NI165" i="22"/>
  <c r="NI164" i="22" s="1"/>
  <c r="OX165" i="22"/>
  <c r="OX164" i="22" s="1"/>
  <c r="OI165" i="22"/>
  <c r="OI164" i="22" s="1"/>
  <c r="DL165" i="22"/>
  <c r="DL164" i="22" s="1"/>
  <c r="V165" i="22"/>
  <c r="V164" i="22" s="1"/>
  <c r="BB165" i="22"/>
  <c r="BB164" i="22" s="1"/>
  <c r="CR165" i="22"/>
  <c r="CR164" i="22" s="1"/>
  <c r="OZ165" i="22"/>
  <c r="OZ164" i="22" s="1"/>
  <c r="AH165" i="22"/>
  <c r="AH164" i="22" s="1"/>
  <c r="PF165" i="22"/>
  <c r="PF164" i="22" s="1"/>
  <c r="LT165" i="22"/>
  <c r="LT164" i="22" s="1"/>
  <c r="PG165" i="22"/>
  <c r="PG164" i="22" s="1"/>
  <c r="LV165" i="22"/>
  <c r="LV164" i="22" s="1"/>
  <c r="BD165" i="22"/>
  <c r="BD164" i="22" s="1"/>
  <c r="NY23" i="22"/>
  <c r="NY22" i="22" s="1"/>
  <c r="M165" i="22"/>
  <c r="M164" i="22" s="1"/>
  <c r="CS165" i="22"/>
  <c r="CS164" i="22" s="1"/>
  <c r="DG165" i="22"/>
  <c r="DG164" i="22" s="1"/>
  <c r="BU165" i="22"/>
  <c r="BU164" i="22" s="1"/>
  <c r="LO165" i="22"/>
  <c r="LO164" i="22" s="1"/>
  <c r="MC165" i="22"/>
  <c r="MC164" i="22" s="1"/>
  <c r="NL165" i="22"/>
  <c r="NL164" i="22" s="1"/>
  <c r="ON165" i="22"/>
  <c r="ON164" i="22" s="1"/>
  <c r="PK165" i="22"/>
  <c r="PK164" i="22" s="1"/>
  <c r="MH165" i="22"/>
  <c r="MH164" i="22" s="1"/>
  <c r="OS165" i="22"/>
  <c r="OS164" i="22" s="1"/>
  <c r="AY165" i="22"/>
  <c r="AY164" i="22" s="1"/>
  <c r="DA165" i="22"/>
  <c r="DA164" i="22" s="1"/>
  <c r="LC165" i="22"/>
  <c r="LC164" i="22" s="1"/>
  <c r="Y165" i="22"/>
  <c r="Y164" i="22" s="1"/>
  <c r="DF165" i="22"/>
  <c r="DF164" i="22" s="1"/>
  <c r="BG165" i="22"/>
  <c r="BG164" i="22" s="1"/>
  <c r="BT165" i="22"/>
  <c r="BT164" i="22" s="1"/>
  <c r="DI165" i="22"/>
  <c r="DI164" i="22" s="1"/>
  <c r="AD165" i="22"/>
  <c r="AD164" i="22" s="1"/>
  <c r="BV165" i="22"/>
  <c r="BV164" i="22" s="1"/>
  <c r="CC165" i="22"/>
  <c r="CC164" i="22" s="1"/>
  <c r="DJ165" i="22"/>
  <c r="DJ164" i="22" s="1"/>
  <c r="CU165" i="22"/>
  <c r="CU164" i="22" s="1"/>
  <c r="NM165" i="22"/>
  <c r="NM164" i="22" s="1"/>
  <c r="OO165" i="22"/>
  <c r="OO164" i="22" s="1"/>
  <c r="AK165" i="22"/>
  <c r="AK164" i="22" s="1"/>
  <c r="DK165" i="22"/>
  <c r="DK164" i="22" s="1"/>
  <c r="BI165" i="22"/>
  <c r="BI164" i="22" s="1"/>
  <c r="BK165" i="22"/>
  <c r="BK164" i="22" s="1"/>
  <c r="OT165" i="22"/>
  <c r="OT164" i="22" s="1"/>
  <c r="J165" i="22"/>
  <c r="J164" i="22" s="1"/>
  <c r="BN165" i="22"/>
  <c r="BN164" i="22" s="1"/>
  <c r="AP165" i="22"/>
  <c r="AP164" i="22" s="1"/>
  <c r="CW165" i="22"/>
  <c r="CW164" i="22" s="1"/>
  <c r="AG165" i="22"/>
  <c r="AG164" i="22" s="1"/>
  <c r="R165" i="22"/>
  <c r="R164" i="22" s="1"/>
  <c r="BJ165" i="22"/>
  <c r="BJ164" i="22" s="1"/>
  <c r="CX165" i="22"/>
  <c r="CX164" i="22" s="1"/>
  <c r="CI165" i="22"/>
  <c r="CI164" i="22" s="1"/>
  <c r="NA165" i="22"/>
  <c r="NA164" i="22" s="1"/>
  <c r="PD165" i="22"/>
  <c r="PD164" i="22" s="1"/>
  <c r="OB23" i="22"/>
  <c r="OB22" i="22" s="1"/>
  <c r="OA23" i="22"/>
  <c r="OA22" i="22" s="1"/>
  <c r="PO23" i="22"/>
  <c r="PO22" i="22" s="1"/>
  <c r="PL23" i="22"/>
  <c r="PL22" i="22" s="1"/>
  <c r="PK23" i="22"/>
  <c r="PK22" i="22" s="1"/>
  <c r="MO23" i="22"/>
  <c r="MO22" i="22" s="1"/>
  <c r="MN23" i="22"/>
  <c r="MN22" i="22" s="1"/>
  <c r="ML23" i="22"/>
  <c r="ML22" i="22" s="1"/>
  <c r="MK23" i="22"/>
  <c r="MK22" i="22" s="1"/>
  <c r="MM23" i="22"/>
  <c r="MM22" i="22" s="1"/>
  <c r="DK23" i="22"/>
  <c r="DK22" i="22" s="1"/>
  <c r="DO23" i="22"/>
  <c r="DO22" i="22" s="1"/>
  <c r="CB23" i="22"/>
  <c r="CB22" i="22" s="1"/>
  <c r="AO23" i="22"/>
  <c r="AO22" i="22" s="1"/>
  <c r="DN23" i="22"/>
  <c r="DN22" i="22" s="1"/>
  <c r="DL23" i="22"/>
  <c r="DL22" i="22" s="1"/>
  <c r="BY23" i="22"/>
  <c r="BY22" i="22" s="1"/>
  <c r="BX23" i="22"/>
  <c r="BX22" i="22" s="1"/>
  <c r="CA23" i="22"/>
  <c r="CA22" i="22" s="1"/>
  <c r="AL23" i="22"/>
  <c r="AL22" i="22" s="1"/>
  <c r="AM23" i="22"/>
  <c r="AM22" i="22" s="1"/>
  <c r="AK23" i="22"/>
  <c r="AK22" i="22" s="1"/>
  <c r="BZ23" i="22"/>
  <c r="BZ22" i="22" s="1"/>
  <c r="PM165" i="22"/>
  <c r="PM164" i="22" s="1"/>
  <c r="PL165" i="22"/>
  <c r="PL164" i="22" s="1"/>
  <c r="PJ165" i="22"/>
  <c r="PJ164" i="22" s="1"/>
  <c r="PO165" i="22"/>
  <c r="PO164" i="22" s="1"/>
  <c r="MN165" i="22"/>
  <c r="MN164" i="22" s="1"/>
  <c r="DM165" i="22"/>
  <c r="DM164" i="22" s="1"/>
  <c r="BY165" i="22"/>
  <c r="BY164" i="22" s="1"/>
  <c r="BX165" i="22"/>
  <c r="BX164" i="22" s="1"/>
  <c r="AO165" i="22"/>
  <c r="AO164" i="22" s="1"/>
  <c r="AN165" i="22"/>
  <c r="AN164" i="22" s="1"/>
  <c r="AL165" i="22"/>
  <c r="AL164" i="22" s="1"/>
  <c r="BW165" i="22"/>
  <c r="BW164" i="22" s="1"/>
  <c r="AJ165" i="22"/>
  <c r="AJ164" i="22" s="1"/>
  <c r="AM165" i="22"/>
  <c r="AM164" i="22" s="1"/>
  <c r="DO165" i="22"/>
  <c r="DO164" i="22" s="1"/>
  <c r="DN165" i="22"/>
  <c r="DN164" i="22" s="1"/>
  <c r="BZ165" i="22"/>
  <c r="BZ164" i="22" s="1"/>
  <c r="PN23" i="22"/>
  <c r="PN22" i="22" s="1"/>
  <c r="PM23" i="22"/>
  <c r="PM22" i="22" s="1"/>
  <c r="NX23" i="22"/>
  <c r="NX22" i="22" s="1"/>
  <c r="DM23" i="22"/>
  <c r="DM22" i="22" s="1"/>
  <c r="AN23" i="22"/>
  <c r="AN22" i="22" s="1"/>
  <c r="MK84" i="22"/>
  <c r="ML84" i="22"/>
  <c r="MM84" i="22"/>
  <c r="MN84" i="22"/>
  <c r="MO84" i="22"/>
  <c r="DK84" i="22"/>
  <c r="DL84" i="22"/>
  <c r="DM84" i="22"/>
  <c r="DN84" i="22"/>
  <c r="DO84" i="22"/>
  <c r="BX84" i="22"/>
  <c r="BY84" i="22"/>
  <c r="BZ84" i="22"/>
  <c r="CA84" i="22"/>
  <c r="CB84" i="22"/>
  <c r="AK84" i="22"/>
  <c r="AL84" i="22"/>
  <c r="AM84" i="22"/>
  <c r="AN84" i="22"/>
  <c r="AO84" i="22"/>
  <c r="MJ84" i="22"/>
  <c r="MI84" i="22"/>
  <c r="MH84" i="22"/>
  <c r="MG84" i="22"/>
  <c r="MF84" i="22"/>
  <c r="ME84" i="22"/>
  <c r="MD84" i="22"/>
  <c r="MC84" i="22"/>
  <c r="MB84" i="22"/>
  <c r="MA84" i="22"/>
  <c r="LZ84" i="22"/>
  <c r="LY84" i="22"/>
  <c r="LX84" i="22"/>
  <c r="LW84" i="22"/>
  <c r="LV84" i="22"/>
  <c r="LU84" i="22"/>
  <c r="LT84" i="22"/>
  <c r="LS84" i="22"/>
  <c r="LR84" i="22"/>
  <c r="LQ84" i="22"/>
  <c r="LP84" i="22"/>
  <c r="LO84" i="22"/>
  <c r="LN84" i="22"/>
  <c r="LM84" i="22"/>
  <c r="LL84" i="22"/>
  <c r="LK84" i="22"/>
  <c r="LJ84" i="22"/>
  <c r="LI84" i="22"/>
  <c r="LC84" i="22"/>
  <c r="DJ84" i="22"/>
  <c r="DI84" i="22"/>
  <c r="DH84" i="22"/>
  <c r="DG84" i="22"/>
  <c r="DF84" i="22"/>
  <c r="DE84" i="22"/>
  <c r="DD84" i="22"/>
  <c r="DC84" i="22"/>
  <c r="DB84" i="22"/>
  <c r="DA84" i="22"/>
  <c r="CZ84" i="22"/>
  <c r="CY84" i="22"/>
  <c r="CX84" i="22"/>
  <c r="CW84" i="22"/>
  <c r="CV84" i="22"/>
  <c r="CU84" i="22"/>
  <c r="CT84" i="22"/>
  <c r="CS84" i="22"/>
  <c r="CR84" i="22"/>
  <c r="CQ84" i="22"/>
  <c r="CP84" i="22"/>
  <c r="CO84" i="22"/>
  <c r="CN84" i="22"/>
  <c r="CM84" i="22"/>
  <c r="CL84" i="22"/>
  <c r="CK84" i="22"/>
  <c r="CJ84" i="22"/>
  <c r="CI84" i="22"/>
  <c r="CC84" i="22"/>
  <c r="BW84" i="22"/>
  <c r="BV84" i="22"/>
  <c r="BU84" i="22"/>
  <c r="BT84" i="22"/>
  <c r="BS84" i="22"/>
  <c r="BR84" i="22"/>
  <c r="BQ84" i="22"/>
  <c r="BP84" i="22"/>
  <c r="BO84" i="22"/>
  <c r="BN84" i="22"/>
  <c r="BM84" i="22"/>
  <c r="BL84" i="22"/>
  <c r="BK84" i="22"/>
  <c r="BJ84" i="22"/>
  <c r="BI84" i="22"/>
  <c r="BH84" i="22"/>
  <c r="BG84" i="22"/>
  <c r="BF84" i="22"/>
  <c r="BE84" i="22"/>
  <c r="BD84" i="22"/>
  <c r="BC84" i="22"/>
  <c r="BB84" i="22"/>
  <c r="BA84" i="22"/>
  <c r="AZ84" i="22"/>
  <c r="AY84" i="22"/>
  <c r="AX84" i="22"/>
  <c r="AW84" i="22"/>
  <c r="AV84" i="22"/>
  <c r="AP84" i="22"/>
  <c r="AJ84" i="22"/>
  <c r="AI84" i="22"/>
  <c r="AH84" i="22"/>
  <c r="AG84" i="22"/>
  <c r="AF84" i="22"/>
  <c r="AE84" i="22"/>
  <c r="AD84" i="22"/>
  <c r="AC84" i="22"/>
  <c r="AB84" i="22"/>
  <c r="AA84" i="22"/>
  <c r="Z84" i="22"/>
  <c r="Y84" i="22"/>
  <c r="X84" i="22"/>
  <c r="W84" i="22"/>
  <c r="V84" i="22"/>
  <c r="U84" i="22"/>
  <c r="T84" i="22"/>
  <c r="S84" i="22"/>
  <c r="R84" i="22"/>
  <c r="Q84" i="22"/>
  <c r="P84" i="22"/>
  <c r="O84" i="22"/>
  <c r="N84" i="22"/>
  <c r="M84" i="22"/>
  <c r="L84" i="22"/>
  <c r="K84" i="22"/>
  <c r="J84" i="22"/>
  <c r="I84" i="22"/>
  <c r="C84" i="22"/>
  <c r="NX165" i="22"/>
  <c r="NX164" i="22" s="1"/>
  <c r="NY165" i="22"/>
  <c r="NY164" i="22" s="1"/>
  <c r="NZ165" i="22"/>
  <c r="NZ164" i="22" s="1"/>
  <c r="OA165" i="22"/>
  <c r="OA164" i="22" s="1"/>
  <c r="NS163" i="22" l="1"/>
  <c r="ND163" i="22"/>
  <c r="MW162" i="22"/>
  <c r="NJ163" i="22"/>
  <c r="NV162" i="22"/>
  <c r="AM20" i="22"/>
  <c r="AM21" i="22"/>
  <c r="NB163" i="22"/>
  <c r="NB162" i="22"/>
  <c r="NU163" i="22"/>
  <c r="NU162" i="22"/>
  <c r="NQ162" i="22"/>
  <c r="NQ163" i="22"/>
  <c r="NM162" i="22"/>
  <c r="NM163" i="22"/>
  <c r="NL162" i="22"/>
  <c r="NL163" i="22"/>
  <c r="NF163" i="22"/>
  <c r="NF162" i="22"/>
  <c r="NO162" i="22"/>
  <c r="NO163" i="22"/>
  <c r="NC162" i="22"/>
  <c r="NC163" i="22"/>
  <c r="NN162" i="22"/>
  <c r="NN163" i="22"/>
  <c r="NG163" i="22"/>
  <c r="NG162" i="22"/>
  <c r="NP162" i="22"/>
  <c r="NP163" i="22"/>
  <c r="OA162" i="22"/>
  <c r="OA163" i="22"/>
  <c r="NZ162" i="22"/>
  <c r="NZ163" i="22"/>
  <c r="MZ163" i="22"/>
  <c r="MZ162" i="22"/>
  <c r="MV162" i="22"/>
  <c r="MV163" i="22"/>
  <c r="MX162" i="22"/>
  <c r="MX163" i="22"/>
  <c r="NY163" i="22"/>
  <c r="NY162" i="22"/>
  <c r="MY162" i="22"/>
  <c r="MY163" i="22"/>
  <c r="NX163" i="22"/>
  <c r="NX162" i="22"/>
  <c r="NI162" i="22"/>
  <c r="NI163" i="22"/>
  <c r="NA163" i="22"/>
  <c r="NA162" i="22"/>
  <c r="MP163" i="22"/>
  <c r="MP162" i="22"/>
  <c r="NT163" i="22"/>
  <c r="NT162" i="22"/>
  <c r="NZ20" i="22"/>
  <c r="NY21" i="22"/>
  <c r="NY20" i="22"/>
  <c r="OA21" i="22"/>
  <c r="OA20" i="22"/>
  <c r="NX21" i="22"/>
  <c r="NX20" i="22"/>
  <c r="OB21" i="22"/>
  <c r="OB20" i="22"/>
  <c r="MK226" i="22"/>
  <c r="ML226" i="22"/>
  <c r="MM226" i="22"/>
  <c r="MN226" i="22"/>
  <c r="MO226" i="22"/>
  <c r="DK226" i="22"/>
  <c r="DL226" i="22"/>
  <c r="DM226" i="22"/>
  <c r="DN226" i="22"/>
  <c r="DO226" i="22"/>
  <c r="BX226" i="22"/>
  <c r="BY226" i="22"/>
  <c r="BZ226" i="22"/>
  <c r="CA226" i="22"/>
  <c r="CB226" i="22"/>
  <c r="AK226" i="22" l="1"/>
  <c r="AL226" i="22"/>
  <c r="AM226" i="22"/>
  <c r="AN226" i="22"/>
  <c r="AO226" i="22"/>
  <c r="DJ226" i="22" l="1"/>
  <c r="DI226" i="22"/>
  <c r="DH226" i="22"/>
  <c r="DG226" i="22"/>
  <c r="DF226" i="22"/>
  <c r="DE226" i="22"/>
  <c r="DD226" i="22"/>
  <c r="DC226" i="22"/>
  <c r="DB226" i="22"/>
  <c r="DA226" i="22"/>
  <c r="CZ226" i="22"/>
  <c r="CY226" i="22"/>
  <c r="CX226" i="22"/>
  <c r="CW226" i="22"/>
  <c r="CV226" i="22"/>
  <c r="CU226" i="22"/>
  <c r="CT226" i="22"/>
  <c r="CS226" i="22"/>
  <c r="CR226" i="22"/>
  <c r="CQ226" i="22"/>
  <c r="CP226" i="22"/>
  <c r="CO226" i="22"/>
  <c r="CN226" i="22"/>
  <c r="CM226" i="22"/>
  <c r="CL226" i="22"/>
  <c r="CK226" i="22"/>
  <c r="CJ226" i="22"/>
  <c r="CI226" i="22"/>
  <c r="CC226" i="22"/>
  <c r="BW226" i="22"/>
  <c r="BV226" i="22"/>
  <c r="BU226" i="22"/>
  <c r="BT226" i="22"/>
  <c r="BS226" i="22"/>
  <c r="BR226" i="22"/>
  <c r="BQ226" i="22"/>
  <c r="BP226" i="22"/>
  <c r="BO226" i="22"/>
  <c r="BN226" i="22"/>
  <c r="BM226" i="22"/>
  <c r="BL226" i="22"/>
  <c r="BK226" i="22"/>
  <c r="BJ226" i="22"/>
  <c r="BI226" i="22"/>
  <c r="BH226" i="22"/>
  <c r="BG226" i="22"/>
  <c r="BF226" i="22"/>
  <c r="BE226" i="22"/>
  <c r="BD226" i="22"/>
  <c r="BC226" i="22"/>
  <c r="BB226" i="22"/>
  <c r="BA226" i="22"/>
  <c r="AZ226" i="22"/>
  <c r="AY226" i="22"/>
  <c r="AX226" i="22"/>
  <c r="AW226" i="22"/>
  <c r="AV226" i="22"/>
  <c r="AP226" i="22"/>
  <c r="AJ226" i="22"/>
  <c r="AI226" i="22"/>
  <c r="AH226" i="22"/>
  <c r="AG226" i="22"/>
  <c r="AF226" i="22"/>
  <c r="AE226" i="22"/>
  <c r="AD226" i="22"/>
  <c r="AC226" i="22"/>
  <c r="AB226" i="22"/>
  <c r="AA226" i="22"/>
  <c r="Z226" i="22"/>
  <c r="Y226" i="22"/>
  <c r="X226" i="22"/>
  <c r="W226" i="22"/>
  <c r="V226" i="22"/>
  <c r="U226" i="22"/>
  <c r="T226" i="22"/>
  <c r="S226" i="22"/>
  <c r="R226" i="22"/>
  <c r="Q226" i="22"/>
  <c r="P226" i="22"/>
  <c r="O226" i="22"/>
  <c r="N226" i="22"/>
  <c r="M226" i="22"/>
  <c r="L226" i="22"/>
  <c r="K226" i="22"/>
  <c r="J226" i="22"/>
  <c r="I226" i="22"/>
  <c r="C226" i="22"/>
  <c r="MJ226" i="22"/>
  <c r="MI226" i="22"/>
  <c r="MH226" i="22"/>
  <c r="MG226" i="22"/>
  <c r="MF226" i="22"/>
  <c r="ME226" i="22"/>
  <c r="MD226" i="22"/>
  <c r="MC226" i="22"/>
  <c r="MB226" i="22"/>
  <c r="MA226" i="22"/>
  <c r="LZ226" i="22"/>
  <c r="LY226" i="22"/>
  <c r="LX226" i="22"/>
  <c r="LW226" i="22"/>
  <c r="LV226" i="22"/>
  <c r="LU226" i="22"/>
  <c r="LT226" i="22"/>
  <c r="LS226" i="22"/>
  <c r="LR226" i="22"/>
  <c r="LQ226" i="22"/>
  <c r="LP226" i="22"/>
  <c r="LO226" i="22"/>
  <c r="LN226" i="22"/>
  <c r="LM226" i="22"/>
  <c r="LL226" i="22"/>
  <c r="LK226" i="22"/>
  <c r="LJ226" i="22"/>
  <c r="LI226" i="22"/>
  <c r="LC226" i="22"/>
  <c r="C66" i="22" l="1"/>
  <c r="AV66" i="22"/>
  <c r="AX66" i="22"/>
  <c r="AY66" i="22"/>
  <c r="AZ66" i="22"/>
  <c r="BA66" i="22"/>
  <c r="BB66" i="22"/>
  <c r="BC66" i="22"/>
  <c r="BD66" i="22"/>
  <c r="BE66" i="22"/>
  <c r="BF66" i="22"/>
  <c r="BN66" i="22"/>
  <c r="BO66" i="22"/>
  <c r="BP66" i="22"/>
  <c r="BQ66" i="22"/>
  <c r="BR66" i="22"/>
  <c r="BS66" i="22"/>
  <c r="BT66" i="22"/>
  <c r="CZ66" i="22"/>
  <c r="DB66" i="22"/>
  <c r="DC66" i="22"/>
  <c r="DD66" i="22"/>
  <c r="DE66" i="22"/>
  <c r="DF66" i="22"/>
  <c r="DG66" i="22"/>
  <c r="DH66" i="22"/>
  <c r="DI66" i="22"/>
  <c r="DJ66" i="22"/>
  <c r="DO66" i="22"/>
  <c r="AW66" i="22"/>
  <c r="BK66" i="22"/>
  <c r="BZ66" i="22"/>
  <c r="CB66" i="22"/>
  <c r="CC66" i="22"/>
  <c r="CJ66" i="22"/>
  <c r="CK66" i="22"/>
  <c r="CL66" i="22"/>
  <c r="CN66" i="22"/>
  <c r="CO66" i="22"/>
  <c r="CP66" i="22"/>
  <c r="CQ66" i="22"/>
  <c r="CW66" i="22"/>
  <c r="CX66" i="22"/>
  <c r="CY66" i="22"/>
  <c r="DK66" i="22"/>
  <c r="BI66" i="22"/>
  <c r="BJ66" i="22"/>
  <c r="BV66" i="22"/>
  <c r="BW66" i="22"/>
  <c r="BX66" i="22"/>
  <c r="CT66" i="22"/>
  <c r="CU66" i="22"/>
  <c r="BY66" i="22"/>
  <c r="CA66" i="22"/>
  <c r="BH66" i="22"/>
  <c r="DL66" i="22"/>
  <c r="DM66" i="22"/>
  <c r="I66" i="22"/>
  <c r="J66" i="22"/>
  <c r="K66" i="22"/>
  <c r="L66" i="22"/>
  <c r="N66" i="22"/>
  <c r="O66" i="22"/>
  <c r="P66" i="22"/>
  <c r="R66" i="22"/>
  <c r="S66" i="22"/>
  <c r="T66" i="22"/>
  <c r="V66" i="22"/>
  <c r="W66" i="22"/>
  <c r="X66" i="22"/>
  <c r="Y66" i="22"/>
  <c r="Z66" i="22"/>
  <c r="AB66" i="22"/>
  <c r="AC66" i="22"/>
  <c r="AD66" i="22"/>
  <c r="AF66" i="22"/>
  <c r="AG66" i="22"/>
  <c r="AH66" i="22"/>
  <c r="AJ66" i="22"/>
  <c r="AK66" i="22"/>
  <c r="AL66" i="22"/>
  <c r="AN66" i="22"/>
  <c r="AP66" i="22"/>
  <c r="BL66" i="22"/>
  <c r="BM66" i="22"/>
  <c r="CR66" i="22"/>
  <c r="CV66" i="22"/>
  <c r="DN66" i="22"/>
  <c r="LC66" i="22"/>
  <c r="LI66" i="22"/>
  <c r="LJ66" i="22"/>
  <c r="LK66" i="22"/>
  <c r="LM66" i="22"/>
  <c r="LN66" i="22"/>
  <c r="LO66" i="22"/>
  <c r="LQ66" i="22"/>
  <c r="LR66" i="22"/>
  <c r="LS66" i="22"/>
  <c r="LT66" i="22"/>
  <c r="LU66" i="22"/>
  <c r="LW66" i="22"/>
  <c r="LX66" i="22"/>
  <c r="LY66" i="22"/>
  <c r="MA66" i="22"/>
  <c r="MB66" i="22"/>
  <c r="MC66" i="22"/>
  <c r="ME66" i="22"/>
  <c r="MF66" i="22"/>
  <c r="MG66" i="22"/>
  <c r="MH66" i="22"/>
  <c r="MI66" i="22"/>
  <c r="MK66" i="22"/>
  <c r="ML66" i="22"/>
  <c r="MM66" i="22"/>
  <c r="MO66" i="22"/>
  <c r="M66" i="22"/>
  <c r="U66" i="22"/>
  <c r="AA66" i="22"/>
  <c r="AI66" i="22"/>
  <c r="AO66" i="22"/>
  <c r="CM66" i="22"/>
  <c r="CS66" i="22"/>
  <c r="DA66" i="22"/>
  <c r="LP66" i="22"/>
  <c r="LV66" i="22"/>
  <c r="MD66" i="22"/>
  <c r="MJ66" i="22"/>
  <c r="Q66" i="22"/>
  <c r="AE66" i="22"/>
  <c r="BG66" i="22"/>
  <c r="BU66" i="22"/>
  <c r="CI66" i="22"/>
  <c r="LL66" i="22"/>
  <c r="LZ66" i="22"/>
  <c r="MN66" i="22"/>
  <c r="CC219" i="22" l="1"/>
  <c r="LC219" i="22"/>
  <c r="OC219" i="22"/>
  <c r="PO219" i="22"/>
  <c r="PN219" i="22"/>
  <c r="PM219" i="22"/>
  <c r="PL219" i="22"/>
  <c r="PK219" i="22"/>
  <c r="PJ219" i="22"/>
  <c r="PI219" i="22"/>
  <c r="PH219" i="22"/>
  <c r="PG219" i="22"/>
  <c r="PF219" i="22"/>
  <c r="PE219" i="22"/>
  <c r="PD219" i="22"/>
  <c r="PC219" i="22"/>
  <c r="PB219" i="22"/>
  <c r="PA219" i="22"/>
  <c r="OZ219" i="22"/>
  <c r="OY219" i="22"/>
  <c r="OX219" i="22"/>
  <c r="OW219" i="22"/>
  <c r="OV219" i="22"/>
  <c r="OU219" i="22"/>
  <c r="OT219" i="22"/>
  <c r="OS219" i="22"/>
  <c r="OR219" i="22"/>
  <c r="OQ219" i="22"/>
  <c r="OP219" i="22"/>
  <c r="OO219" i="22"/>
  <c r="ON219" i="22"/>
  <c r="OM219" i="22"/>
  <c r="OL219" i="22"/>
  <c r="OK219" i="22"/>
  <c r="OJ219" i="22"/>
  <c r="OI219" i="22"/>
  <c r="MO219" i="22"/>
  <c r="MN219" i="22"/>
  <c r="MM219" i="22"/>
  <c r="ML219" i="22"/>
  <c r="MK219" i="22"/>
  <c r="MJ219" i="22"/>
  <c r="MI219" i="22"/>
  <c r="MH219" i="22"/>
  <c r="MG219" i="22"/>
  <c r="MF219" i="22"/>
  <c r="ME219" i="22"/>
  <c r="MD219" i="22"/>
  <c r="MC219" i="22"/>
  <c r="MB219" i="22"/>
  <c r="MA219" i="22"/>
  <c r="LZ219" i="22"/>
  <c r="LY219" i="22"/>
  <c r="LX219" i="22"/>
  <c r="LW219" i="22"/>
  <c r="LV219" i="22"/>
  <c r="LU219" i="22"/>
  <c r="LT219" i="22"/>
  <c r="LS219" i="22"/>
  <c r="LR219" i="22"/>
  <c r="LQ219" i="22"/>
  <c r="LP219" i="22"/>
  <c r="LO219" i="22"/>
  <c r="LN219" i="22"/>
  <c r="LM219" i="22"/>
  <c r="LL219" i="22"/>
  <c r="LK219" i="22"/>
  <c r="LJ219" i="22"/>
  <c r="LI219" i="22"/>
  <c r="DO219" i="22"/>
  <c r="DN219" i="22"/>
  <c r="DM219" i="22"/>
  <c r="DL219" i="22"/>
  <c r="DK219" i="22"/>
  <c r="DJ219" i="22"/>
  <c r="DI219" i="22"/>
  <c r="DH219" i="22"/>
  <c r="DG219" i="22"/>
  <c r="DF219" i="22"/>
  <c r="DE219" i="22"/>
  <c r="DD219" i="22"/>
  <c r="DC219" i="22"/>
  <c r="DB219" i="22"/>
  <c r="DA219" i="22"/>
  <c r="CZ219" i="22"/>
  <c r="CY219" i="22"/>
  <c r="CX219" i="22"/>
  <c r="CW219" i="22"/>
  <c r="CV219" i="22"/>
  <c r="CU219" i="22"/>
  <c r="CT219" i="22"/>
  <c r="CS219" i="22"/>
  <c r="CR219" i="22"/>
  <c r="CQ219" i="22"/>
  <c r="CP219" i="22"/>
  <c r="CO219" i="22"/>
  <c r="CN219" i="22"/>
  <c r="CM219" i="22"/>
  <c r="CL219" i="22"/>
  <c r="CK219" i="22"/>
  <c r="CJ219" i="22"/>
  <c r="CI219" i="22"/>
  <c r="CB219" i="22"/>
  <c r="CA219" i="22"/>
  <c r="BZ219" i="22"/>
  <c r="BY219" i="22"/>
  <c r="BX219" i="22"/>
  <c r="BW219" i="22"/>
  <c r="BV219" i="22"/>
  <c r="BU219" i="22"/>
  <c r="BT219" i="22"/>
  <c r="BS219" i="22"/>
  <c r="BR219" i="22"/>
  <c r="BQ219" i="22"/>
  <c r="BP219" i="22"/>
  <c r="BO219" i="22"/>
  <c r="BN219" i="22"/>
  <c r="BM219" i="22"/>
  <c r="BL219" i="22"/>
  <c r="BK219" i="22"/>
  <c r="BJ219" i="22"/>
  <c r="BI219" i="22"/>
  <c r="BH219" i="22"/>
  <c r="BG219" i="22"/>
  <c r="BF219" i="22"/>
  <c r="BE219" i="22"/>
  <c r="BD219" i="22"/>
  <c r="BC219" i="22"/>
  <c r="BB219" i="22"/>
  <c r="BA219" i="22"/>
  <c r="AZ219" i="22"/>
  <c r="AY219" i="22"/>
  <c r="AX219" i="22"/>
  <c r="AW219" i="22"/>
  <c r="AV219" i="22"/>
  <c r="J219" i="22"/>
  <c r="K219" i="22"/>
  <c r="L219" i="22"/>
  <c r="M219" i="22"/>
  <c r="N219" i="22"/>
  <c r="O219" i="22"/>
  <c r="AP219" i="22"/>
  <c r="I219" i="22"/>
  <c r="OJ77" i="22"/>
  <c r="OI77" i="22"/>
  <c r="PE162" i="22" l="1"/>
  <c r="PC163" i="22"/>
  <c r="PC162" i="22"/>
  <c r="PK162" i="22"/>
  <c r="CC77" i="22"/>
  <c r="CJ77" i="22"/>
  <c r="CI77" i="22"/>
  <c r="C219" i="22"/>
  <c r="PO197" i="22"/>
  <c r="PO162" i="22" s="1"/>
  <c r="PN197" i="22"/>
  <c r="PN163" i="22" s="1"/>
  <c r="PM197" i="22"/>
  <c r="PM163" i="22" s="1"/>
  <c r="PL197" i="22"/>
  <c r="PL163" i="22" s="1"/>
  <c r="PK197" i="22"/>
  <c r="PK163" i="22" s="1"/>
  <c r="PJ197" i="22"/>
  <c r="PJ163" i="22" s="1"/>
  <c r="PI197" i="22"/>
  <c r="PI162" i="22" s="1"/>
  <c r="PH197" i="22"/>
  <c r="PH163" i="22" s="1"/>
  <c r="PG197" i="22"/>
  <c r="PG163" i="22" s="1"/>
  <c r="PF197" i="22"/>
  <c r="PF162" i="22" s="1"/>
  <c r="PE197" i="22"/>
  <c r="PE163" i="22" s="1"/>
  <c r="PD197" i="22"/>
  <c r="PD163" i="22" s="1"/>
  <c r="PC197" i="22"/>
  <c r="PB197" i="22"/>
  <c r="PB163" i="22" s="1"/>
  <c r="PA197" i="22"/>
  <c r="PA162" i="22" s="1"/>
  <c r="OZ197" i="22"/>
  <c r="OZ163" i="22" s="1"/>
  <c r="OY197" i="22"/>
  <c r="OY163" i="22" s="1"/>
  <c r="OX197" i="22"/>
  <c r="OX163" i="22" s="1"/>
  <c r="OW197" i="22"/>
  <c r="OW162" i="22" s="1"/>
  <c r="OV197" i="22"/>
  <c r="OV163" i="22" s="1"/>
  <c r="OU197" i="22"/>
  <c r="OU162" i="22" s="1"/>
  <c r="OT197" i="22"/>
  <c r="OT163" i="22" s="1"/>
  <c r="OS197" i="22"/>
  <c r="OS163" i="22" s="1"/>
  <c r="OR197" i="22"/>
  <c r="OR162" i="22" s="1"/>
  <c r="OQ197" i="22"/>
  <c r="OQ163" i="22" s="1"/>
  <c r="OP197" i="22"/>
  <c r="OP163" i="22" s="1"/>
  <c r="OO197" i="22"/>
  <c r="ON197" i="22"/>
  <c r="OM197" i="22"/>
  <c r="OL197" i="22"/>
  <c r="OK197" i="22"/>
  <c r="OJ197" i="22"/>
  <c r="OI197" i="22"/>
  <c r="OC197" i="22"/>
  <c r="LJ197" i="22"/>
  <c r="LK197" i="22"/>
  <c r="LL197" i="22"/>
  <c r="LM197" i="22"/>
  <c r="LN197" i="22"/>
  <c r="LO197" i="22"/>
  <c r="LP197" i="22"/>
  <c r="LQ197" i="22"/>
  <c r="LR197" i="22"/>
  <c r="LS197" i="22"/>
  <c r="LT197" i="22"/>
  <c r="LU197" i="22"/>
  <c r="LV197" i="22"/>
  <c r="LW197" i="22"/>
  <c r="LX197" i="22"/>
  <c r="LY197" i="22"/>
  <c r="LZ197" i="22"/>
  <c r="MA197" i="22"/>
  <c r="MB197" i="22"/>
  <c r="MC197" i="22"/>
  <c r="MD197" i="22"/>
  <c r="ME197" i="22"/>
  <c r="MF197" i="22"/>
  <c r="MG197" i="22"/>
  <c r="MH197" i="22"/>
  <c r="MI197" i="22"/>
  <c r="MJ197" i="22"/>
  <c r="MK197" i="22"/>
  <c r="ML197" i="22"/>
  <c r="MM197" i="22"/>
  <c r="MN197" i="22"/>
  <c r="MO197" i="22"/>
  <c r="LI197" i="22"/>
  <c r="LC197" i="22"/>
  <c r="PG162" i="22" l="1"/>
  <c r="OQ162" i="22"/>
  <c r="OW163" i="22"/>
  <c r="PF163" i="22"/>
  <c r="OX162" i="22"/>
  <c r="PM162" i="22"/>
  <c r="OV162" i="22"/>
  <c r="OT162" i="22"/>
  <c r="OU163" i="22"/>
  <c r="PI163" i="22"/>
  <c r="OJ163" i="22"/>
  <c r="OJ162" i="22"/>
  <c r="PH162" i="22"/>
  <c r="OI163" i="22"/>
  <c r="OI162" i="22"/>
  <c r="C41" i="34" s="1"/>
  <c r="OS162" i="22"/>
  <c r="OR163" i="22"/>
  <c r="PO163" i="22"/>
  <c r="OZ162" i="22"/>
  <c r="PN162" i="22"/>
  <c r="PA163" i="22"/>
  <c r="OP162" i="22"/>
  <c r="E41" i="34" s="1"/>
  <c r="E49" i="34" s="1"/>
  <c r="PL162" i="22"/>
  <c r="OY162" i="22"/>
  <c r="PJ162" i="22"/>
  <c r="OK162" i="22"/>
  <c r="OK163" i="22"/>
  <c r="OL162" i="22"/>
  <c r="OL163" i="22"/>
  <c r="PB162" i="22"/>
  <c r="OM163" i="22"/>
  <c r="OM162" i="22"/>
  <c r="ON163" i="22"/>
  <c r="ON162" i="22"/>
  <c r="PD162" i="22"/>
  <c r="OO162" i="22"/>
  <c r="OO163" i="22"/>
  <c r="MA162" i="22"/>
  <c r="LL162" i="22"/>
  <c r="LK162" i="22"/>
  <c r="MN162" i="22"/>
  <c r="MO162" i="22"/>
  <c r="LM162" i="22"/>
  <c r="LZ162" i="22"/>
  <c r="MM162" i="22"/>
  <c r="LY162" i="22"/>
  <c r="ML162" i="22"/>
  <c r="LX162" i="22"/>
  <c r="LJ162" i="22"/>
  <c r="MK162" i="22"/>
  <c r="LW162" i="22"/>
  <c r="OC163" i="22"/>
  <c r="OC162" i="22"/>
  <c r="MJ162" i="22"/>
  <c r="LV162" i="22"/>
  <c r="MI162" i="22"/>
  <c r="LU162" i="22"/>
  <c r="MH162" i="22"/>
  <c r="LT162" i="22"/>
  <c r="MG162" i="22"/>
  <c r="LS162" i="22"/>
  <c r="MF162" i="22"/>
  <c r="LR162" i="22"/>
  <c r="ME162" i="22"/>
  <c r="LQ162" i="22"/>
  <c r="MD162" i="22"/>
  <c r="LP162" i="22"/>
  <c r="LC162" i="22"/>
  <c r="MC162" i="22"/>
  <c r="LO162" i="22"/>
  <c r="LI162" i="22"/>
  <c r="MB162" i="22"/>
  <c r="LN162" i="22"/>
  <c r="MO55" i="22"/>
  <c r="MN55" i="22"/>
  <c r="MM55" i="22"/>
  <c r="ML55" i="22"/>
  <c r="MK55" i="22"/>
  <c r="MJ55" i="22"/>
  <c r="MI55" i="22"/>
  <c r="MH55" i="22"/>
  <c r="MG55" i="22"/>
  <c r="MF55" i="22"/>
  <c r="ME55" i="22"/>
  <c r="MD55" i="22"/>
  <c r="MC55" i="22"/>
  <c r="MB55" i="22"/>
  <c r="MA55" i="22"/>
  <c r="LZ55" i="22"/>
  <c r="LY55" i="22"/>
  <c r="LX55" i="22"/>
  <c r="LW55" i="22"/>
  <c r="LV55" i="22"/>
  <c r="LU55" i="22"/>
  <c r="LT55" i="22"/>
  <c r="LS55" i="22"/>
  <c r="LR55" i="22"/>
  <c r="LQ55" i="22"/>
  <c r="LP55" i="22"/>
  <c r="LO55" i="22"/>
  <c r="LN55" i="22"/>
  <c r="LM55" i="22"/>
  <c r="LL55" i="22"/>
  <c r="LK55" i="22"/>
  <c r="LJ55" i="22"/>
  <c r="LI55" i="22"/>
  <c r="LC55" i="22"/>
  <c r="D41" i="34" l="1"/>
  <c r="D49" i="34" s="1"/>
  <c r="OK55" i="22"/>
  <c r="OL55" i="22"/>
  <c r="OM55" i="22"/>
  <c r="ON55" i="22"/>
  <c r="OO55" i="22"/>
  <c r="OP55" i="22"/>
  <c r="OQ55" i="22"/>
  <c r="OR55" i="22"/>
  <c r="OS55" i="22"/>
  <c r="OT55" i="22"/>
  <c r="OU55" i="22"/>
  <c r="OV55" i="22"/>
  <c r="OW55" i="22"/>
  <c r="OX55" i="22"/>
  <c r="OY55" i="22"/>
  <c r="OZ55" i="22"/>
  <c r="PA55" i="22"/>
  <c r="PB55" i="22"/>
  <c r="PC55" i="22"/>
  <c r="PD55" i="22"/>
  <c r="PE55" i="22"/>
  <c r="PF55" i="22"/>
  <c r="PG55" i="22"/>
  <c r="PH55" i="22"/>
  <c r="PI55" i="22"/>
  <c r="PJ55" i="22"/>
  <c r="OJ55" i="22"/>
  <c r="OI55" i="22"/>
  <c r="OC55" i="22"/>
  <c r="OI20" i="22" l="1"/>
  <c r="OI21" i="22"/>
  <c r="OJ21" i="22"/>
  <c r="OJ20" i="22"/>
  <c r="CJ197" i="22"/>
  <c r="CK197" i="22"/>
  <c r="CL197" i="22"/>
  <c r="CM197" i="22"/>
  <c r="CN197" i="22"/>
  <c r="CO197" i="22"/>
  <c r="CP197" i="22"/>
  <c r="CQ197" i="22"/>
  <c r="CR197" i="22"/>
  <c r="CS197" i="22"/>
  <c r="CT197" i="22"/>
  <c r="CU197" i="22"/>
  <c r="CV197" i="22"/>
  <c r="CW197" i="22"/>
  <c r="CX197" i="22"/>
  <c r="CY197" i="22"/>
  <c r="CZ197" i="22"/>
  <c r="DA197" i="22"/>
  <c r="DB197" i="22"/>
  <c r="DC197" i="22"/>
  <c r="DD197" i="22"/>
  <c r="DE197" i="22"/>
  <c r="DF197" i="22"/>
  <c r="DG197" i="22"/>
  <c r="DH197" i="22"/>
  <c r="DI197" i="22"/>
  <c r="DJ197" i="22"/>
  <c r="DK197" i="22"/>
  <c r="DL197" i="22"/>
  <c r="DM197" i="22"/>
  <c r="DN197" i="22"/>
  <c r="DO197" i="22"/>
  <c r="CI197" i="22"/>
  <c r="CC197" i="22"/>
  <c r="AW197" i="22"/>
  <c r="AX197" i="22"/>
  <c r="AY197" i="22"/>
  <c r="AZ197" i="22"/>
  <c r="BA197" i="22"/>
  <c r="BB197" i="22"/>
  <c r="BC197" i="22"/>
  <c r="BD197" i="22"/>
  <c r="BE197" i="22"/>
  <c r="BF197" i="22"/>
  <c r="BG197" i="22"/>
  <c r="BH197" i="22"/>
  <c r="BI197" i="22"/>
  <c r="BJ197" i="22"/>
  <c r="BK197" i="22"/>
  <c r="BL197" i="22"/>
  <c r="BM197" i="22"/>
  <c r="BN197" i="22"/>
  <c r="BO197" i="22"/>
  <c r="BP197" i="22"/>
  <c r="BQ197" i="22"/>
  <c r="BR197" i="22"/>
  <c r="BS197" i="22"/>
  <c r="BT197" i="22"/>
  <c r="BU197" i="22"/>
  <c r="BV197" i="22"/>
  <c r="BW197" i="22"/>
  <c r="BX197" i="22"/>
  <c r="BY197" i="22"/>
  <c r="BZ197" i="22"/>
  <c r="CA197" i="22"/>
  <c r="CB197" i="22"/>
  <c r="AV197" i="22"/>
  <c r="AP197" i="22"/>
  <c r="AO197" i="22"/>
  <c r="AN197" i="22"/>
  <c r="AM197" i="22"/>
  <c r="AL197" i="22"/>
  <c r="AK197" i="22"/>
  <c r="AJ197" i="22"/>
  <c r="AI197" i="22"/>
  <c r="AH197" i="22"/>
  <c r="AG197" i="22"/>
  <c r="AF197" i="22"/>
  <c r="AE197" i="22"/>
  <c r="AD197" i="22"/>
  <c r="AC197" i="22"/>
  <c r="AB197" i="22"/>
  <c r="AA197" i="22"/>
  <c r="Z197" i="22"/>
  <c r="Y197" i="22"/>
  <c r="X197" i="22"/>
  <c r="W197" i="22"/>
  <c r="V197" i="22"/>
  <c r="U197" i="22"/>
  <c r="T197" i="22"/>
  <c r="S197" i="22"/>
  <c r="R197" i="22"/>
  <c r="Q197" i="22"/>
  <c r="P197" i="22"/>
  <c r="O197" i="22"/>
  <c r="N197" i="22"/>
  <c r="M197" i="22"/>
  <c r="L197" i="22"/>
  <c r="K197" i="22"/>
  <c r="J197" i="22"/>
  <c r="I197" i="22"/>
  <c r="C197" i="22"/>
  <c r="DO55" i="22"/>
  <c r="DJ55" i="22"/>
  <c r="DE55" i="22"/>
  <c r="CZ55" i="22"/>
  <c r="CU55" i="22"/>
  <c r="CP55" i="22"/>
  <c r="CJ55" i="22"/>
  <c r="CK55" i="22"/>
  <c r="CL55" i="22"/>
  <c r="CM55" i="22"/>
  <c r="CN55" i="22"/>
  <c r="CO55" i="22"/>
  <c r="CQ55" i="22"/>
  <c r="CR55" i="22"/>
  <c r="CS55" i="22"/>
  <c r="CT55" i="22"/>
  <c r="CV55" i="22"/>
  <c r="CW55" i="22"/>
  <c r="CX55" i="22"/>
  <c r="CY55" i="22"/>
  <c r="DA55" i="22"/>
  <c r="DB55" i="22"/>
  <c r="DC55" i="22"/>
  <c r="DD55" i="22"/>
  <c r="DF55" i="22"/>
  <c r="DG55" i="22"/>
  <c r="DH55" i="22"/>
  <c r="DI55" i="22"/>
  <c r="DK55" i="22"/>
  <c r="DL55" i="22"/>
  <c r="DM55" i="22"/>
  <c r="DN55" i="22"/>
  <c r="CI55" i="22"/>
  <c r="CC55" i="22"/>
  <c r="AH162" i="22" l="1"/>
  <c r="AM162" i="22"/>
  <c r="AI162" i="22"/>
  <c r="U162" i="22"/>
  <c r="AL162" i="22"/>
  <c r="T162" i="22"/>
  <c r="V162" i="22"/>
  <c r="S162" i="22"/>
  <c r="AJ162" i="22"/>
  <c r="AK162" i="22"/>
  <c r="AN162" i="22"/>
  <c r="AO162" i="22"/>
  <c r="Z162" i="22"/>
  <c r="AB162" i="22"/>
  <c r="AC162" i="22"/>
  <c r="AD162" i="22"/>
  <c r="AE162" i="22"/>
  <c r="W162" i="22"/>
  <c r="AA162" i="22"/>
  <c r="P162" i="22"/>
  <c r="AF162" i="22"/>
  <c r="R162" i="22"/>
  <c r="X162" i="22"/>
  <c r="Y162" i="22"/>
  <c r="Q162" i="22"/>
  <c r="AG162" i="22"/>
  <c r="CA162" i="22"/>
  <c r="BM162" i="22"/>
  <c r="AY162" i="22"/>
  <c r="DF162" i="22"/>
  <c r="CR162" i="22"/>
  <c r="CB162" i="22"/>
  <c r="AX162" i="22"/>
  <c r="CC162" i="22"/>
  <c r="DG162" i="22"/>
  <c r="BZ162" i="22"/>
  <c r="AW162" i="22"/>
  <c r="BX162" i="22"/>
  <c r="BI162" i="22"/>
  <c r="C162" i="22"/>
  <c r="BV162" i="22"/>
  <c r="BH162" i="22"/>
  <c r="DO162" i="22"/>
  <c r="DA162" i="22"/>
  <c r="CM162" i="22"/>
  <c r="BN162" i="22"/>
  <c r="BL162" i="22"/>
  <c r="BK162" i="22"/>
  <c r="BJ162" i="22"/>
  <c r="DB162" i="22"/>
  <c r="I162" i="22"/>
  <c r="CZ162" i="22"/>
  <c r="BS162" i="22"/>
  <c r="DL162" i="22"/>
  <c r="CJ162" i="22"/>
  <c r="CS162" i="22"/>
  <c r="CQ162" i="22"/>
  <c r="BY162" i="22"/>
  <c r="CP162" i="22"/>
  <c r="DC162" i="22"/>
  <c r="CI162" i="22"/>
  <c r="AZ162" i="22"/>
  <c r="DE162" i="22"/>
  <c r="DD162" i="22"/>
  <c r="CO162" i="22"/>
  <c r="BW162" i="22"/>
  <c r="CN162" i="22"/>
  <c r="BU162" i="22"/>
  <c r="BG162" i="22"/>
  <c r="DN162" i="22"/>
  <c r="CL162" i="22"/>
  <c r="J162" i="22"/>
  <c r="BT162" i="22"/>
  <c r="BF162" i="22"/>
  <c r="DM162" i="22"/>
  <c r="CY162" i="22"/>
  <c r="CK162" i="22"/>
  <c r="K162" i="22"/>
  <c r="BE162" i="22"/>
  <c r="CX162" i="22"/>
  <c r="L162" i="22"/>
  <c r="BR162" i="22"/>
  <c r="BD162" i="22"/>
  <c r="DK162" i="22"/>
  <c r="CW162" i="22"/>
  <c r="M162" i="22"/>
  <c r="BQ162" i="22"/>
  <c r="BC162" i="22"/>
  <c r="DJ162" i="22"/>
  <c r="CV162" i="22"/>
  <c r="N162" i="22"/>
  <c r="AP162" i="22"/>
  <c r="BP162" i="22"/>
  <c r="BB162" i="22"/>
  <c r="DI162" i="22"/>
  <c r="CU162" i="22"/>
  <c r="O162" i="22"/>
  <c r="AV162" i="22"/>
  <c r="BO162" i="22"/>
  <c r="BA162" i="22"/>
  <c r="DH162" i="22"/>
  <c r="CT162" i="22"/>
  <c r="CJ20" i="22"/>
  <c r="CJ21" i="22"/>
  <c r="DM20" i="22"/>
  <c r="DM21" i="22"/>
  <c r="CC20" i="22"/>
  <c r="CC21" i="22"/>
  <c r="CI21" i="22"/>
  <c r="CI20" i="22"/>
  <c r="CB55" i="22"/>
  <c r="BW55" i="22"/>
  <c r="BR55" i="22"/>
  <c r="BM55" i="22"/>
  <c r="BH55" i="22"/>
  <c r="BC55" i="22"/>
  <c r="AX55" i="22"/>
  <c r="AP55" i="22"/>
  <c r="CA55" i="22"/>
  <c r="BZ55" i="22"/>
  <c r="BY55" i="22"/>
  <c r="BX55" i="22"/>
  <c r="BV55" i="22"/>
  <c r="BU55" i="22"/>
  <c r="BT55" i="22"/>
  <c r="BS55" i="22"/>
  <c r="BQ55" i="22"/>
  <c r="BP55" i="22"/>
  <c r="BO55" i="22"/>
  <c r="BN55" i="22"/>
  <c r="BL55" i="22"/>
  <c r="BK55" i="22"/>
  <c r="BJ55" i="22"/>
  <c r="BI55" i="22"/>
  <c r="BG55" i="22"/>
  <c r="BF55" i="22"/>
  <c r="BE55" i="22"/>
  <c r="BD55" i="22"/>
  <c r="BB55" i="22"/>
  <c r="BA55" i="22"/>
  <c r="AZ55" i="22"/>
  <c r="AY55" i="22"/>
  <c r="AW55" i="22"/>
  <c r="AV55" i="22"/>
  <c r="AL55" i="22"/>
  <c r="AN55" i="22"/>
  <c r="AK55" i="22"/>
  <c r="AO55" i="22"/>
  <c r="AJ55" i="22"/>
  <c r="AE55" i="22"/>
  <c r="Z55" i="22"/>
  <c r="U55" i="22"/>
  <c r="P55" i="22"/>
  <c r="J55" i="22"/>
  <c r="K55" i="22"/>
  <c r="L55" i="22"/>
  <c r="M55" i="22"/>
  <c r="N55" i="22"/>
  <c r="O55" i="22"/>
  <c r="Q55" i="22"/>
  <c r="R55" i="22"/>
  <c r="S55" i="22"/>
  <c r="T55" i="22"/>
  <c r="V55" i="22"/>
  <c r="W55" i="22"/>
  <c r="X55" i="22"/>
  <c r="Y55" i="22"/>
  <c r="AA55" i="22"/>
  <c r="AB55" i="22"/>
  <c r="AC55" i="22"/>
  <c r="AD55" i="22"/>
  <c r="AF55" i="22"/>
  <c r="AG55" i="22"/>
  <c r="AH55" i="22"/>
  <c r="AI55" i="22"/>
  <c r="LJ77" i="22"/>
  <c r="LJ20" i="22" s="1"/>
  <c r="LI77" i="22"/>
  <c r="AW77" i="22"/>
  <c r="AV77" i="22"/>
  <c r="PO77" i="22"/>
  <c r="PN77" i="22"/>
  <c r="PM77" i="22"/>
  <c r="PL77" i="22"/>
  <c r="PK77" i="22"/>
  <c r="PJ77" i="22"/>
  <c r="PI77" i="22"/>
  <c r="PH77" i="22"/>
  <c r="PG77" i="22"/>
  <c r="PF77" i="22"/>
  <c r="PE77" i="22"/>
  <c r="PD77" i="22"/>
  <c r="PC77" i="22"/>
  <c r="PB77" i="22"/>
  <c r="PA77" i="22"/>
  <c r="OZ77" i="22"/>
  <c r="OY77" i="22"/>
  <c r="OX77" i="22"/>
  <c r="OW77" i="22"/>
  <c r="OV77" i="22"/>
  <c r="OU77" i="22"/>
  <c r="OT77" i="22"/>
  <c r="OS77" i="22"/>
  <c r="OR77" i="22"/>
  <c r="OQ77" i="22"/>
  <c r="OP77" i="22"/>
  <c r="OO77" i="22"/>
  <c r="ON77" i="22"/>
  <c r="OM77" i="22"/>
  <c r="OL77" i="22"/>
  <c r="OK77" i="22"/>
  <c r="OC77" i="22"/>
  <c r="MO77" i="22"/>
  <c r="MO20" i="22" s="1"/>
  <c r="MN77" i="22"/>
  <c r="MN20" i="22" s="1"/>
  <c r="MM77" i="22"/>
  <c r="MM20" i="22" s="1"/>
  <c r="ML77" i="22"/>
  <c r="ML20" i="22" s="1"/>
  <c r="MK77" i="22"/>
  <c r="MK20" i="22" s="1"/>
  <c r="MJ77" i="22"/>
  <c r="MJ20" i="22" s="1"/>
  <c r="MI77" i="22"/>
  <c r="MI20" i="22" s="1"/>
  <c r="MH77" i="22"/>
  <c r="MH20" i="22" s="1"/>
  <c r="MG77" i="22"/>
  <c r="MG20" i="22" s="1"/>
  <c r="MF77" i="22"/>
  <c r="MF20" i="22" s="1"/>
  <c r="ME77" i="22"/>
  <c r="ME20" i="22" s="1"/>
  <c r="MD77" i="22"/>
  <c r="MD20" i="22" s="1"/>
  <c r="MC77" i="22"/>
  <c r="MC20" i="22" s="1"/>
  <c r="MB77" i="22"/>
  <c r="MB20" i="22" s="1"/>
  <c r="MA77" i="22"/>
  <c r="MA20" i="22" s="1"/>
  <c r="LZ77" i="22"/>
  <c r="LZ20" i="22" s="1"/>
  <c r="LY77" i="22"/>
  <c r="LY20" i="22" s="1"/>
  <c r="LX77" i="22"/>
  <c r="LX20" i="22" s="1"/>
  <c r="LW77" i="22"/>
  <c r="LW20" i="22" s="1"/>
  <c r="LV77" i="22"/>
  <c r="LV20" i="22" s="1"/>
  <c r="LU77" i="22"/>
  <c r="LU20" i="22" s="1"/>
  <c r="LT77" i="22"/>
  <c r="LT20" i="22" s="1"/>
  <c r="LS77" i="22"/>
  <c r="LS20" i="22" s="1"/>
  <c r="LR77" i="22"/>
  <c r="LR20" i="22" s="1"/>
  <c r="LQ77" i="22"/>
  <c r="LQ20" i="22" s="1"/>
  <c r="LP77" i="22"/>
  <c r="LP20" i="22" s="1"/>
  <c r="LO77" i="22"/>
  <c r="LO20" i="22" s="1"/>
  <c r="LN77" i="22"/>
  <c r="LN20" i="22" s="1"/>
  <c r="LM77" i="22"/>
  <c r="LM20" i="22" s="1"/>
  <c r="LL77" i="22"/>
  <c r="LL20" i="22" s="1"/>
  <c r="LK77" i="22"/>
  <c r="LK20" i="22" s="1"/>
  <c r="LC77" i="22"/>
  <c r="LC20" i="22" s="1"/>
  <c r="DO77" i="22"/>
  <c r="DO20" i="22" s="1"/>
  <c r="DN77" i="22"/>
  <c r="DN21" i="22" s="1"/>
  <c r="DM77" i="22"/>
  <c r="DL77" i="22"/>
  <c r="DL20" i="22" s="1"/>
  <c r="DK77" i="22"/>
  <c r="DK21" i="22" s="1"/>
  <c r="DJ77" i="22"/>
  <c r="DJ20" i="22" s="1"/>
  <c r="DI77" i="22"/>
  <c r="DI20" i="22" s="1"/>
  <c r="DH77" i="22"/>
  <c r="DH21" i="22" s="1"/>
  <c r="DG77" i="22"/>
  <c r="DG21" i="22" s="1"/>
  <c r="DF77" i="22"/>
  <c r="DF21" i="22" s="1"/>
  <c r="DE77" i="22"/>
  <c r="DE21" i="22" s="1"/>
  <c r="DD77" i="22"/>
  <c r="DD21" i="22" s="1"/>
  <c r="DC77" i="22"/>
  <c r="DC20" i="22" s="1"/>
  <c r="DB77" i="22"/>
  <c r="DB20" i="22" s="1"/>
  <c r="DA77" i="22"/>
  <c r="DA20" i="22" s="1"/>
  <c r="CZ77" i="22"/>
  <c r="CZ20" i="22" s="1"/>
  <c r="CY77" i="22"/>
  <c r="CY20" i="22" s="1"/>
  <c r="CX77" i="22"/>
  <c r="CX20" i="22" s="1"/>
  <c r="CW77" i="22"/>
  <c r="CW20" i="22" s="1"/>
  <c r="CV77" i="22"/>
  <c r="CV20" i="22" s="1"/>
  <c r="CU77" i="22"/>
  <c r="CU20" i="22" s="1"/>
  <c r="CT77" i="22"/>
  <c r="CT21" i="22" s="1"/>
  <c r="CS77" i="22"/>
  <c r="CS21" i="22" s="1"/>
  <c r="CR77" i="22"/>
  <c r="CR20" i="22" s="1"/>
  <c r="CQ77" i="22"/>
  <c r="CQ20" i="22" s="1"/>
  <c r="CP77" i="22"/>
  <c r="CP20" i="22" s="1"/>
  <c r="CO77" i="22"/>
  <c r="CO20" i="22" s="1"/>
  <c r="CN77" i="22"/>
  <c r="CN20" i="22" s="1"/>
  <c r="CM77" i="22"/>
  <c r="CM21" i="22" s="1"/>
  <c r="CL77" i="22"/>
  <c r="CL20" i="22" s="1"/>
  <c r="CK77" i="22"/>
  <c r="CK20" i="22" s="1"/>
  <c r="BH77" i="22"/>
  <c r="CB77" i="22"/>
  <c r="CA77" i="22"/>
  <c r="BZ77" i="22"/>
  <c r="BY77" i="22"/>
  <c r="BX77" i="22"/>
  <c r="BW77" i="22"/>
  <c r="BV77" i="22"/>
  <c r="BU77" i="22"/>
  <c r="BT77" i="22"/>
  <c r="BS77" i="22"/>
  <c r="BR77" i="22"/>
  <c r="BQ77" i="22"/>
  <c r="BP77" i="22"/>
  <c r="BO77" i="22"/>
  <c r="BN77" i="22"/>
  <c r="BM77" i="22"/>
  <c r="BL77" i="22"/>
  <c r="BK77" i="22"/>
  <c r="BJ77" i="22"/>
  <c r="BI77" i="22"/>
  <c r="BG77" i="22"/>
  <c r="BF77" i="22"/>
  <c r="BE77" i="22"/>
  <c r="BD77" i="22"/>
  <c r="BC77" i="22"/>
  <c r="BB77" i="22"/>
  <c r="BA77" i="22"/>
  <c r="AZ77" i="22"/>
  <c r="AY77" i="22"/>
  <c r="AX77" i="22"/>
  <c r="AP77" i="22"/>
  <c r="J77" i="22"/>
  <c r="I77" i="22"/>
  <c r="C77" i="22"/>
  <c r="K77" i="22"/>
  <c r="L77" i="22"/>
  <c r="M77" i="22"/>
  <c r="N77" i="22"/>
  <c r="O77" i="22"/>
  <c r="Q77" i="22"/>
  <c r="R77" i="22"/>
  <c r="S77" i="22"/>
  <c r="T77" i="22"/>
  <c r="BQ20" i="22" l="1"/>
  <c r="BQ21" i="22"/>
  <c r="CB20" i="22"/>
  <c r="CB21" i="22"/>
  <c r="AH21" i="22"/>
  <c r="AH20" i="22"/>
  <c r="AV20" i="22"/>
  <c r="AV21" i="22"/>
  <c r="AY20" i="22"/>
  <c r="AY21" i="22"/>
  <c r="AG21" i="22"/>
  <c r="AG20" i="22"/>
  <c r="AF21" i="22"/>
  <c r="AF20" i="22"/>
  <c r="BS20" i="22"/>
  <c r="BS21" i="22"/>
  <c r="AL21" i="22"/>
  <c r="AL20" i="22"/>
  <c r="BU21" i="22"/>
  <c r="BU20" i="22"/>
  <c r="AD21" i="22"/>
  <c r="AD20" i="22"/>
  <c r="AC21" i="22"/>
  <c r="AC20" i="22"/>
  <c r="BD20" i="22"/>
  <c r="BD21" i="22"/>
  <c r="BX20" i="22"/>
  <c r="BX21" i="22"/>
  <c r="AB20" i="22"/>
  <c r="AB21" i="22"/>
  <c r="P20" i="22"/>
  <c r="P21" i="22"/>
  <c r="BE20" i="22"/>
  <c r="BE21" i="22"/>
  <c r="BY20" i="22"/>
  <c r="BY21" i="22"/>
  <c r="BW21" i="22"/>
  <c r="BW20" i="22"/>
  <c r="BV21" i="22"/>
  <c r="BV20" i="22"/>
  <c r="AA21" i="22"/>
  <c r="AA20" i="22"/>
  <c r="R21" i="22"/>
  <c r="R20" i="22"/>
  <c r="BR20" i="22"/>
  <c r="BR21" i="22"/>
  <c r="AW21" i="22"/>
  <c r="AW20" i="22"/>
  <c r="BB20" i="22"/>
  <c r="BB21" i="22"/>
  <c r="BZ21" i="22"/>
  <c r="BZ20" i="22"/>
  <c r="Z20" i="22"/>
  <c r="Z21" i="22"/>
  <c r="X21" i="22"/>
  <c r="X20" i="22"/>
  <c r="AE21" i="22"/>
  <c r="AE20" i="22"/>
  <c r="BI20" i="22"/>
  <c r="BI21" i="22"/>
  <c r="AP20" i="22"/>
  <c r="AP21" i="22"/>
  <c r="CM20" i="22"/>
  <c r="BO20" i="22"/>
  <c r="BO21" i="22"/>
  <c r="BT20" i="22"/>
  <c r="BT21" i="22"/>
  <c r="U21" i="22"/>
  <c r="U20" i="22"/>
  <c r="CA20" i="22"/>
  <c r="CA21" i="22"/>
  <c r="C20" i="22"/>
  <c r="C21" i="22"/>
  <c r="W20" i="22"/>
  <c r="W21" i="22"/>
  <c r="AJ21" i="22"/>
  <c r="AJ20" i="22"/>
  <c r="BJ21" i="22"/>
  <c r="BJ20" i="22"/>
  <c r="AX21" i="22"/>
  <c r="AX20" i="22"/>
  <c r="DL21" i="22"/>
  <c r="AI21" i="22"/>
  <c r="AI20" i="22"/>
  <c r="BA20" i="22"/>
  <c r="BA21" i="22"/>
  <c r="V20" i="22"/>
  <c r="V21" i="22"/>
  <c r="AO21" i="22"/>
  <c r="AO20" i="22"/>
  <c r="BK20" i="22"/>
  <c r="BK21" i="22"/>
  <c r="BC20" i="22"/>
  <c r="BC21" i="22"/>
  <c r="LI20" i="22"/>
  <c r="LI21" i="22"/>
  <c r="BP20" i="22"/>
  <c r="BP21" i="22"/>
  <c r="AZ20" i="22"/>
  <c r="AZ21" i="22"/>
  <c r="BF20" i="22"/>
  <c r="BF21" i="22"/>
  <c r="Y20" i="22"/>
  <c r="Y21" i="22"/>
  <c r="T21" i="22"/>
  <c r="T20" i="22"/>
  <c r="AK21" i="22"/>
  <c r="AK20" i="22"/>
  <c r="BL20" i="22"/>
  <c r="BL21" i="22"/>
  <c r="BH20" i="22"/>
  <c r="BH21" i="22"/>
  <c r="Q20" i="22"/>
  <c r="Q21" i="22"/>
  <c r="BG21" i="22"/>
  <c r="BG20" i="22"/>
  <c r="S21" i="22"/>
  <c r="S20" i="22"/>
  <c r="AN20" i="22"/>
  <c r="AN21" i="22"/>
  <c r="BN21" i="22"/>
  <c r="BN20" i="22"/>
  <c r="BM20" i="22"/>
  <c r="BM21" i="22"/>
  <c r="CQ21" i="22"/>
  <c r="CT20" i="22"/>
  <c r="DO21" i="22"/>
  <c r="CZ21" i="22"/>
  <c r="DN20" i="22"/>
  <c r="DE20" i="22"/>
  <c r="CY21" i="22"/>
  <c r="DB21" i="22"/>
  <c r="DC21" i="22"/>
  <c r="DD20" i="22"/>
  <c r="CP21" i="22"/>
  <c r="DG20" i="22"/>
  <c r="DI21" i="22"/>
  <c r="OC21" i="22"/>
  <c r="OC20" i="22"/>
  <c r="LO21" i="22"/>
  <c r="MC21" i="22"/>
  <c r="OK20" i="22"/>
  <c r="C19" i="34" s="1"/>
  <c r="C27" i="34" s="1"/>
  <c r="OK21" i="22"/>
  <c r="OY21" i="22"/>
  <c r="OY20" i="22"/>
  <c r="PM20" i="22"/>
  <c r="PM21" i="22"/>
  <c r="J20" i="22"/>
  <c r="J21" i="22"/>
  <c r="DF20" i="22"/>
  <c r="PN20" i="22"/>
  <c r="PN21" i="22"/>
  <c r="LQ21" i="22"/>
  <c r="PA21" i="22"/>
  <c r="PA20" i="22"/>
  <c r="PO21" i="22"/>
  <c r="PO20" i="22"/>
  <c r="OZ21" i="22"/>
  <c r="OZ20" i="22"/>
  <c r="OO21" i="22"/>
  <c r="OO20" i="22"/>
  <c r="LJ21" i="22"/>
  <c r="CR21" i="22"/>
  <c r="DK20" i="22"/>
  <c r="MF21" i="22"/>
  <c r="PC21" i="22"/>
  <c r="PC20" i="22"/>
  <c r="LT21" i="22"/>
  <c r="LU21" i="22"/>
  <c r="LV21" i="22"/>
  <c r="MJ21" i="22"/>
  <c r="OR20" i="22"/>
  <c r="OR21" i="22"/>
  <c r="PF21" i="22"/>
  <c r="PF20" i="22"/>
  <c r="CU21" i="22"/>
  <c r="DA21" i="22"/>
  <c r="DJ21" i="22"/>
  <c r="DH20" i="22"/>
  <c r="LN21" i="22"/>
  <c r="PL20" i="22"/>
  <c r="PL21" i="22"/>
  <c r="K21" i="22"/>
  <c r="K20" i="22"/>
  <c r="LP21" i="22"/>
  <c r="OM21" i="22"/>
  <c r="OM20" i="22"/>
  <c r="LR21" i="22"/>
  <c r="MG21" i="22"/>
  <c r="MH21" i="22"/>
  <c r="PE20" i="22"/>
  <c r="PE21" i="22"/>
  <c r="MK21" i="22"/>
  <c r="PG20" i="22"/>
  <c r="PG21" i="22"/>
  <c r="I20" i="22"/>
  <c r="I21" i="22"/>
  <c r="LC21" i="22"/>
  <c r="LX21" i="22"/>
  <c r="ML21" i="22"/>
  <c r="OT21" i="22"/>
  <c r="OT20" i="22"/>
  <c r="PH20" i="22"/>
  <c r="PH21" i="22"/>
  <c r="O21" i="22"/>
  <c r="O20" i="22"/>
  <c r="CX21" i="22"/>
  <c r="CW21" i="22"/>
  <c r="CO21" i="22"/>
  <c r="CN21" i="22"/>
  <c r="CS20" i="22"/>
  <c r="CV21" i="22"/>
  <c r="MB21" i="22"/>
  <c r="MD21" i="22"/>
  <c r="ME21" i="22"/>
  <c r="ON21" i="22"/>
  <c r="ON20" i="22"/>
  <c r="LS21" i="22"/>
  <c r="OP20" i="22"/>
  <c r="E19" i="34" s="1"/>
  <c r="E27" i="34" s="1"/>
  <c r="OP21" i="22"/>
  <c r="OS20" i="22"/>
  <c r="OS21" i="22"/>
  <c r="LK21" i="22"/>
  <c r="LY21" i="22"/>
  <c r="MM21" i="22"/>
  <c r="OU21" i="22"/>
  <c r="OU20" i="22"/>
  <c r="PI20" i="22"/>
  <c r="PI21" i="22"/>
  <c r="N21" i="22"/>
  <c r="N20" i="22"/>
  <c r="OX20" i="22"/>
  <c r="OX21" i="22"/>
  <c r="OL20" i="22"/>
  <c r="D19" i="34" s="1"/>
  <c r="D27" i="34" s="1"/>
  <c r="OL21" i="22"/>
  <c r="PD21" i="22"/>
  <c r="PD20" i="22"/>
  <c r="MI21" i="22"/>
  <c r="LW21" i="22"/>
  <c r="LZ21" i="22"/>
  <c r="MN21" i="22"/>
  <c r="OV20" i="22"/>
  <c r="OV21" i="22"/>
  <c r="PJ21" i="22"/>
  <c r="PJ20" i="22"/>
  <c r="M20" i="22"/>
  <c r="M21" i="22"/>
  <c r="CK21" i="22"/>
  <c r="CL21" i="22"/>
  <c r="PB21" i="22"/>
  <c r="PB20" i="22"/>
  <c r="OQ20" i="22"/>
  <c r="OQ21" i="22"/>
  <c r="LL21" i="22"/>
  <c r="LM21" i="22"/>
  <c r="MA21" i="22"/>
  <c r="MO21" i="22"/>
  <c r="OW20" i="22"/>
  <c r="OW21" i="22"/>
  <c r="PK20" i="22"/>
  <c r="PK21" i="22"/>
  <c r="L21" i="22"/>
  <c r="L20" i="22"/>
  <c r="E16" i="34"/>
  <c r="FJ16" i="30"/>
  <c r="FK16" i="30"/>
  <c r="FL16" i="30"/>
  <c r="FM16" i="30"/>
  <c r="FN16" i="30"/>
  <c r="DT16" i="30"/>
  <c r="DU16" i="30"/>
  <c r="DV16" i="30"/>
  <c r="DW16" i="30"/>
  <c r="DX16" i="30"/>
  <c r="CD16" i="30"/>
  <c r="CE16" i="30"/>
  <c r="CF16" i="30"/>
  <c r="CG16" i="30"/>
  <c r="CH16" i="30"/>
  <c r="AN16" i="30"/>
  <c r="AO16" i="30"/>
  <c r="AP16" i="30"/>
  <c r="AQ16" i="30"/>
  <c r="AR16" i="30"/>
  <c r="FL16" i="24"/>
  <c r="FM16" i="24"/>
  <c r="FN16" i="24"/>
  <c r="FO16" i="24"/>
  <c r="FP16" i="24"/>
  <c r="FQ16" i="24"/>
  <c r="DV16" i="24"/>
  <c r="DW16" i="24"/>
  <c r="DX16" i="24"/>
  <c r="DY16" i="24"/>
  <c r="DZ16" i="24"/>
  <c r="EA16" i="24"/>
  <c r="CF16" i="24"/>
  <c r="CG16" i="24"/>
  <c r="CH16" i="24"/>
  <c r="CI16" i="24"/>
  <c r="CJ16" i="24"/>
  <c r="CK16" i="24"/>
  <c r="AP16" i="24"/>
  <c r="AQ16" i="24"/>
  <c r="AR16" i="24"/>
  <c r="AS16" i="24"/>
  <c r="AT16" i="24"/>
  <c r="AU16" i="24"/>
  <c r="PJ17" i="22"/>
  <c r="PK17" i="22"/>
  <c r="PL17" i="22"/>
  <c r="PM17" i="22"/>
  <c r="PN17" i="22"/>
  <c r="PO17" i="22"/>
  <c r="NX17" i="22"/>
  <c r="NY17" i="22"/>
  <c r="NZ17" i="22"/>
  <c r="OA17" i="22"/>
  <c r="OB17" i="22"/>
  <c r="MK17" i="22"/>
  <c r="ML17" i="22"/>
  <c r="MM17" i="22"/>
  <c r="MN17" i="22"/>
  <c r="MO17" i="22"/>
  <c r="KX17" i="22"/>
  <c r="KY17" i="22"/>
  <c r="KZ17" i="22"/>
  <c r="LA17" i="22"/>
  <c r="LB17" i="22"/>
  <c r="GK17" i="22"/>
  <c r="GL17" i="22"/>
  <c r="GM17" i="22"/>
  <c r="GN17" i="22"/>
  <c r="GO17" i="22"/>
  <c r="EX17" i="22"/>
  <c r="EY17" i="22"/>
  <c r="EZ17" i="22"/>
  <c r="FA17" i="22"/>
  <c r="FB17" i="22"/>
  <c r="FG176" i="24"/>
  <c r="FH176" i="24"/>
  <c r="FI176" i="24"/>
  <c r="FJ176" i="24"/>
  <c r="FK176" i="24"/>
  <c r="FL176" i="24"/>
  <c r="FM176" i="24"/>
  <c r="FN176" i="24"/>
  <c r="FO176" i="24"/>
  <c r="FP176" i="24"/>
  <c r="FQ176" i="24"/>
  <c r="FG177" i="24"/>
  <c r="FH177" i="24"/>
  <c r="FI177" i="24"/>
  <c r="FJ177" i="24"/>
  <c r="FK177" i="24"/>
  <c r="FL177" i="24"/>
  <c r="FM177" i="24"/>
  <c r="FN177" i="24"/>
  <c r="FO177" i="24"/>
  <c r="FP177" i="24"/>
  <c r="FQ177" i="24"/>
  <c r="FG178" i="24"/>
  <c r="FH178" i="24"/>
  <c r="FI178" i="24"/>
  <c r="FJ178" i="24"/>
  <c r="FK178" i="24"/>
  <c r="FL178" i="24"/>
  <c r="FM178" i="24"/>
  <c r="FN178" i="24"/>
  <c r="FO178" i="24"/>
  <c r="FP178" i="24"/>
  <c r="FQ178" i="24"/>
  <c r="FG179" i="24"/>
  <c r="FH179" i="24"/>
  <c r="FI179" i="24"/>
  <c r="FJ179" i="24"/>
  <c r="FK179" i="24"/>
  <c r="FL179" i="24"/>
  <c r="FM179" i="24"/>
  <c r="FN179" i="24"/>
  <c r="FO179" i="24"/>
  <c r="FP179" i="24"/>
  <c r="FQ179" i="24"/>
  <c r="FG180" i="24"/>
  <c r="FH180" i="24"/>
  <c r="FI180" i="24"/>
  <c r="FJ180" i="24"/>
  <c r="FK180" i="24"/>
  <c r="FL180" i="24"/>
  <c r="FM180" i="24"/>
  <c r="FN180" i="24"/>
  <c r="FO180" i="24"/>
  <c r="FP180" i="24"/>
  <c r="FQ180" i="24"/>
  <c r="FG181" i="24"/>
  <c r="FH181" i="24"/>
  <c r="FI181" i="24"/>
  <c r="FJ181" i="24"/>
  <c r="FK181" i="24"/>
  <c r="FL181" i="24"/>
  <c r="FM181" i="24"/>
  <c r="FN181" i="24"/>
  <c r="FO181" i="24"/>
  <c r="FP181" i="24"/>
  <c r="FQ181" i="24"/>
  <c r="FG182" i="24"/>
  <c r="FH182" i="24"/>
  <c r="FI182" i="24"/>
  <c r="FJ182" i="24"/>
  <c r="FK182" i="24"/>
  <c r="FL182" i="24"/>
  <c r="FM182" i="24"/>
  <c r="FN182" i="24"/>
  <c r="FO182" i="24"/>
  <c r="FP182" i="24"/>
  <c r="FQ182" i="24"/>
  <c r="FG183" i="24"/>
  <c r="FH183" i="24"/>
  <c r="FI183" i="24"/>
  <c r="FJ183" i="24"/>
  <c r="FK183" i="24"/>
  <c r="FL183" i="24"/>
  <c r="FM183" i="24"/>
  <c r="FN183" i="24"/>
  <c r="FO183" i="24"/>
  <c r="FP183" i="24"/>
  <c r="FQ183" i="24"/>
  <c r="FG185" i="24"/>
  <c r="FH185" i="24"/>
  <c r="FI185" i="24"/>
  <c r="FJ185" i="24"/>
  <c r="FK185" i="24"/>
  <c r="FL185" i="24"/>
  <c r="FM185" i="24"/>
  <c r="FN185" i="24"/>
  <c r="FO185" i="24"/>
  <c r="FP185" i="24"/>
  <c r="FQ185" i="24"/>
  <c r="FG186" i="24"/>
  <c r="FH186" i="24"/>
  <c r="FI186" i="24"/>
  <c r="FJ186" i="24"/>
  <c r="FK186" i="24"/>
  <c r="FL186" i="24"/>
  <c r="FM186" i="24"/>
  <c r="FN186" i="24"/>
  <c r="FO186" i="24"/>
  <c r="FP186" i="24"/>
  <c r="FQ186" i="24"/>
  <c r="FG187" i="24"/>
  <c r="FH187" i="24"/>
  <c r="FI187" i="24"/>
  <c r="FJ187" i="24"/>
  <c r="FK187" i="24"/>
  <c r="FL187" i="24"/>
  <c r="FM187" i="24"/>
  <c r="FN187" i="24"/>
  <c r="FO187" i="24"/>
  <c r="FP187" i="24"/>
  <c r="FQ187" i="24"/>
  <c r="FG188" i="24"/>
  <c r="FH188" i="24"/>
  <c r="FI188" i="24"/>
  <c r="FJ188" i="24"/>
  <c r="FK188" i="24"/>
  <c r="FL188" i="24"/>
  <c r="FM188" i="24"/>
  <c r="FN188" i="24"/>
  <c r="FO188" i="24"/>
  <c r="FP188" i="24"/>
  <c r="FQ188" i="24"/>
  <c r="FG189" i="24"/>
  <c r="FH189" i="24"/>
  <c r="FI189" i="24"/>
  <c r="FJ189" i="24"/>
  <c r="FK189" i="24"/>
  <c r="FL189" i="24"/>
  <c r="FM189" i="24"/>
  <c r="FN189" i="24"/>
  <c r="FO189" i="24"/>
  <c r="FP189" i="24"/>
  <c r="FQ189" i="24"/>
  <c r="FG190" i="24"/>
  <c r="FH190" i="24"/>
  <c r="FI190" i="24"/>
  <c r="FJ190" i="24"/>
  <c r="FK190" i="24"/>
  <c r="FL190" i="24"/>
  <c r="FM190" i="24"/>
  <c r="FN190" i="24"/>
  <c r="FO190" i="24"/>
  <c r="FP190" i="24"/>
  <c r="FQ190" i="24"/>
  <c r="FG191" i="24"/>
  <c r="FH191" i="24"/>
  <c r="FI191" i="24"/>
  <c r="FJ191" i="24"/>
  <c r="FK191" i="24"/>
  <c r="FL191" i="24"/>
  <c r="FM191" i="24"/>
  <c r="FN191" i="24"/>
  <c r="FO191" i="24"/>
  <c r="FP191" i="24"/>
  <c r="FQ191" i="24"/>
  <c r="FG192" i="24"/>
  <c r="FH192" i="24"/>
  <c r="FI192" i="24"/>
  <c r="FJ192" i="24"/>
  <c r="FK192" i="24"/>
  <c r="FL192" i="24"/>
  <c r="FM192" i="24"/>
  <c r="FN192" i="24"/>
  <c r="FO192" i="24"/>
  <c r="FP192" i="24"/>
  <c r="FQ192" i="24"/>
  <c r="FG194" i="24"/>
  <c r="FH194" i="24"/>
  <c r="FI194" i="24"/>
  <c r="FJ194" i="24"/>
  <c r="FK194" i="24"/>
  <c r="FL194" i="24"/>
  <c r="FM194" i="24"/>
  <c r="FN194" i="24"/>
  <c r="FO194" i="24"/>
  <c r="FP194" i="24"/>
  <c r="FQ194" i="24"/>
  <c r="FG195" i="24"/>
  <c r="FH195" i="24"/>
  <c r="FI195" i="24"/>
  <c r="FJ195" i="24"/>
  <c r="FK195" i="24"/>
  <c r="FL195" i="24"/>
  <c r="FM195" i="24"/>
  <c r="FN195" i="24"/>
  <c r="FO195" i="24"/>
  <c r="FP195" i="24"/>
  <c r="FQ195" i="24"/>
  <c r="FG196" i="24"/>
  <c r="FH196" i="24"/>
  <c r="FI196" i="24"/>
  <c r="FJ196" i="24"/>
  <c r="FK196" i="24"/>
  <c r="FL196" i="24"/>
  <c r="FM196" i="24"/>
  <c r="FN196" i="24"/>
  <c r="FO196" i="24"/>
  <c r="FP196" i="24"/>
  <c r="FQ196" i="24"/>
  <c r="FG197" i="24"/>
  <c r="FH197" i="24"/>
  <c r="FI197" i="24"/>
  <c r="FJ197" i="24"/>
  <c r="FK197" i="24"/>
  <c r="FL197" i="24"/>
  <c r="FM197" i="24"/>
  <c r="FN197" i="24"/>
  <c r="FO197" i="24"/>
  <c r="FP197" i="24"/>
  <c r="FQ197" i="24"/>
  <c r="FG198" i="24"/>
  <c r="FH198" i="24"/>
  <c r="FI198" i="24"/>
  <c r="FJ198" i="24"/>
  <c r="FK198" i="24"/>
  <c r="FL198" i="24"/>
  <c r="FM198" i="24"/>
  <c r="FN198" i="24"/>
  <c r="FO198" i="24"/>
  <c r="FP198" i="24"/>
  <c r="FQ198" i="24"/>
  <c r="FG199" i="24"/>
  <c r="FH199" i="24"/>
  <c r="FI199" i="24"/>
  <c r="FJ199" i="24"/>
  <c r="FK199" i="24"/>
  <c r="FL199" i="24"/>
  <c r="FM199" i="24"/>
  <c r="FN199" i="24"/>
  <c r="FO199" i="24"/>
  <c r="FP199" i="24"/>
  <c r="FQ199" i="24"/>
  <c r="FG200" i="24"/>
  <c r="FH200" i="24"/>
  <c r="FI200" i="24"/>
  <c r="FJ200" i="24"/>
  <c r="FK200" i="24"/>
  <c r="FL200" i="24"/>
  <c r="FM200" i="24"/>
  <c r="FN200" i="24"/>
  <c r="FO200" i="24"/>
  <c r="FP200" i="24"/>
  <c r="FQ200" i="24"/>
  <c r="FG201" i="24"/>
  <c r="FH201" i="24"/>
  <c r="FI201" i="24"/>
  <c r="FJ201" i="24"/>
  <c r="FK201" i="24"/>
  <c r="FL201" i="24"/>
  <c r="FM201" i="24"/>
  <c r="FN201" i="24"/>
  <c r="FO201" i="24"/>
  <c r="FP201" i="24"/>
  <c r="FQ201" i="24"/>
  <c r="FG204" i="24"/>
  <c r="FH204" i="24"/>
  <c r="FI204" i="24"/>
  <c r="FJ204" i="24"/>
  <c r="FK204" i="24"/>
  <c r="FL204" i="24"/>
  <c r="FM204" i="24"/>
  <c r="FN204" i="24"/>
  <c r="FO204" i="24"/>
  <c r="FP204" i="24"/>
  <c r="FQ204" i="24"/>
  <c r="FG205" i="24"/>
  <c r="FH205" i="24"/>
  <c r="FI205" i="24"/>
  <c r="FJ205" i="24"/>
  <c r="FK205" i="24"/>
  <c r="FL205" i="24"/>
  <c r="FM205" i="24"/>
  <c r="FN205" i="24"/>
  <c r="FO205" i="24"/>
  <c r="FP205" i="24"/>
  <c r="FQ205" i="24"/>
  <c r="FG206" i="24"/>
  <c r="FH206" i="24"/>
  <c r="FI206" i="24"/>
  <c r="FJ206" i="24"/>
  <c r="FK206" i="24"/>
  <c r="FL206" i="24"/>
  <c r="FM206" i="24"/>
  <c r="FN206" i="24"/>
  <c r="FO206" i="24"/>
  <c r="FP206" i="24"/>
  <c r="FQ206" i="24"/>
  <c r="FG207" i="24"/>
  <c r="FH207" i="24"/>
  <c r="FI207" i="24"/>
  <c r="FJ207" i="24"/>
  <c r="FK207" i="24"/>
  <c r="FL207" i="24"/>
  <c r="FM207" i="24"/>
  <c r="FN207" i="24"/>
  <c r="FO207" i="24"/>
  <c r="FP207" i="24"/>
  <c r="FQ207" i="24"/>
  <c r="FG208" i="24"/>
  <c r="FH208" i="24"/>
  <c r="FI208" i="24"/>
  <c r="FJ208" i="24"/>
  <c r="FK208" i="24"/>
  <c r="FL208" i="24"/>
  <c r="FM208" i="24"/>
  <c r="FN208" i="24"/>
  <c r="FO208" i="24"/>
  <c r="FP208" i="24"/>
  <c r="FQ208" i="24"/>
  <c r="FG209" i="24"/>
  <c r="FH209" i="24"/>
  <c r="FI209" i="24"/>
  <c r="FJ209" i="24"/>
  <c r="FK209" i="24"/>
  <c r="FL209" i="24"/>
  <c r="FM209" i="24"/>
  <c r="FN209" i="24"/>
  <c r="FO209" i="24"/>
  <c r="FP209" i="24"/>
  <c r="FQ209" i="24"/>
  <c r="FG210" i="24"/>
  <c r="FH210" i="24"/>
  <c r="FI210" i="24"/>
  <c r="FJ210" i="24"/>
  <c r="FK210" i="24"/>
  <c r="FL210" i="24"/>
  <c r="FM210" i="24"/>
  <c r="FN210" i="24"/>
  <c r="FO210" i="24"/>
  <c r="FP210" i="24"/>
  <c r="FQ210" i="24"/>
  <c r="FG211" i="24"/>
  <c r="FH211" i="24"/>
  <c r="FI211" i="24"/>
  <c r="FJ211" i="24"/>
  <c r="FK211" i="24"/>
  <c r="FL211" i="24"/>
  <c r="FM211" i="24"/>
  <c r="FN211" i="24"/>
  <c r="FO211" i="24"/>
  <c r="FP211" i="24"/>
  <c r="FQ211" i="24"/>
  <c r="FG220" i="24"/>
  <c r="FH220" i="24"/>
  <c r="FI220" i="24"/>
  <c r="FJ220" i="24"/>
  <c r="FK220" i="24"/>
  <c r="FL220" i="24"/>
  <c r="FM220" i="24"/>
  <c r="FN220" i="24"/>
  <c r="FO220" i="24"/>
  <c r="FP220" i="24"/>
  <c r="FQ220" i="24"/>
  <c r="FG222" i="24"/>
  <c r="FH222" i="24"/>
  <c r="FI222" i="24"/>
  <c r="FJ222" i="24"/>
  <c r="FK222" i="24"/>
  <c r="FL222" i="24"/>
  <c r="FM222" i="24"/>
  <c r="FN222" i="24"/>
  <c r="FO222" i="24"/>
  <c r="FP222" i="24"/>
  <c r="FQ222" i="24"/>
  <c r="FG223" i="24"/>
  <c r="FH223" i="24"/>
  <c r="FI223" i="24"/>
  <c r="FJ223" i="24"/>
  <c r="FK223" i="24"/>
  <c r="FL223" i="24"/>
  <c r="FM223" i="24"/>
  <c r="FN223" i="24"/>
  <c r="FO223" i="24"/>
  <c r="FP223" i="24"/>
  <c r="FQ223" i="24"/>
  <c r="FG224" i="24"/>
  <c r="FH224" i="24"/>
  <c r="FI224" i="24"/>
  <c r="FJ224" i="24"/>
  <c r="FK224" i="24"/>
  <c r="FL224" i="24"/>
  <c r="FM224" i="24"/>
  <c r="FN224" i="24"/>
  <c r="FO224" i="24"/>
  <c r="FP224" i="24"/>
  <c r="FQ224" i="24"/>
  <c r="FG225" i="24"/>
  <c r="FH225" i="24"/>
  <c r="FI225" i="24"/>
  <c r="FJ225" i="24"/>
  <c r="FK225" i="24"/>
  <c r="FL225" i="24"/>
  <c r="FM225" i="24"/>
  <c r="FN225" i="24"/>
  <c r="FO225" i="24"/>
  <c r="FP225" i="24"/>
  <c r="FQ225" i="24"/>
  <c r="FG226" i="24"/>
  <c r="FH226" i="24"/>
  <c r="FI226" i="24"/>
  <c r="FJ226" i="24"/>
  <c r="FK226" i="24"/>
  <c r="FL226" i="24"/>
  <c r="FM226" i="24"/>
  <c r="FN226" i="24"/>
  <c r="FO226" i="24"/>
  <c r="FP226" i="24"/>
  <c r="FQ226" i="24"/>
  <c r="FG227" i="24"/>
  <c r="FH227" i="24"/>
  <c r="FI227" i="24"/>
  <c r="FJ227" i="24"/>
  <c r="FK227" i="24"/>
  <c r="FL227" i="24"/>
  <c r="FM227" i="24"/>
  <c r="FN227" i="24"/>
  <c r="FO227" i="24"/>
  <c r="FP227" i="24"/>
  <c r="FQ227" i="24"/>
  <c r="FG228" i="24"/>
  <c r="FH228" i="24"/>
  <c r="FI228" i="24"/>
  <c r="FJ228" i="24"/>
  <c r="FK228" i="24"/>
  <c r="FL228" i="24"/>
  <c r="FM228" i="24"/>
  <c r="FN228" i="24"/>
  <c r="FO228" i="24"/>
  <c r="FP228" i="24"/>
  <c r="FQ228" i="24"/>
  <c r="FG229" i="24"/>
  <c r="FH229" i="24"/>
  <c r="FI229" i="24"/>
  <c r="FJ229" i="24"/>
  <c r="FK229" i="24"/>
  <c r="FL229" i="24"/>
  <c r="FM229" i="24"/>
  <c r="FN229" i="24"/>
  <c r="FO229" i="24"/>
  <c r="FP229" i="24"/>
  <c r="FQ229" i="24"/>
  <c r="DQ176" i="24"/>
  <c r="DR176" i="24"/>
  <c r="DS176" i="24"/>
  <c r="DT176" i="24"/>
  <c r="DU176" i="24"/>
  <c r="DV176" i="24"/>
  <c r="DW176" i="24"/>
  <c r="DX176" i="24"/>
  <c r="DY176" i="24"/>
  <c r="DZ176" i="24"/>
  <c r="EA176" i="24"/>
  <c r="DQ177" i="24"/>
  <c r="DR177" i="24"/>
  <c r="DS177" i="24"/>
  <c r="DT177" i="24"/>
  <c r="DU177" i="24"/>
  <c r="DV177" i="24"/>
  <c r="DW177" i="24"/>
  <c r="DX177" i="24"/>
  <c r="DY177" i="24"/>
  <c r="DZ177" i="24"/>
  <c r="EA177" i="24"/>
  <c r="DQ178" i="24"/>
  <c r="DR178" i="24"/>
  <c r="DS178" i="24"/>
  <c r="DT178" i="24"/>
  <c r="DU178" i="24"/>
  <c r="DV178" i="24"/>
  <c r="DW178" i="24"/>
  <c r="DX178" i="24"/>
  <c r="DY178" i="24"/>
  <c r="DZ178" i="24"/>
  <c r="EA178" i="24"/>
  <c r="DQ179" i="24"/>
  <c r="DR179" i="24"/>
  <c r="DS179" i="24"/>
  <c r="DT179" i="24"/>
  <c r="DU179" i="24"/>
  <c r="DV179" i="24"/>
  <c r="DW179" i="24"/>
  <c r="DX179" i="24"/>
  <c r="DY179" i="24"/>
  <c r="DZ179" i="24"/>
  <c r="EA179" i="24"/>
  <c r="DQ180" i="24"/>
  <c r="DR180" i="24"/>
  <c r="DS180" i="24"/>
  <c r="DT180" i="24"/>
  <c r="DU180" i="24"/>
  <c r="DV180" i="24"/>
  <c r="DW180" i="24"/>
  <c r="DX180" i="24"/>
  <c r="DY180" i="24"/>
  <c r="DZ180" i="24"/>
  <c r="EA180" i="24"/>
  <c r="DQ181" i="24"/>
  <c r="DR181" i="24"/>
  <c r="DS181" i="24"/>
  <c r="DT181" i="24"/>
  <c r="DU181" i="24"/>
  <c r="DV181" i="24"/>
  <c r="DW181" i="24"/>
  <c r="DX181" i="24"/>
  <c r="DY181" i="24"/>
  <c r="DZ181" i="24"/>
  <c r="EA181" i="24"/>
  <c r="DQ183" i="24"/>
  <c r="DR183" i="24"/>
  <c r="DS183" i="24"/>
  <c r="DT183" i="24"/>
  <c r="DU183" i="24"/>
  <c r="DV183" i="24"/>
  <c r="DW183" i="24"/>
  <c r="DX183" i="24"/>
  <c r="DY183" i="24"/>
  <c r="DZ183" i="24"/>
  <c r="EA183" i="24"/>
  <c r="DQ185" i="24"/>
  <c r="DR185" i="24"/>
  <c r="DS185" i="24"/>
  <c r="DT185" i="24"/>
  <c r="DU185" i="24"/>
  <c r="DV185" i="24"/>
  <c r="DW185" i="24"/>
  <c r="DX185" i="24"/>
  <c r="DY185" i="24"/>
  <c r="DZ185" i="24"/>
  <c r="EA185" i="24"/>
  <c r="DQ186" i="24"/>
  <c r="DR186" i="24"/>
  <c r="DS186" i="24"/>
  <c r="DT186" i="24"/>
  <c r="DU186" i="24"/>
  <c r="DV186" i="24"/>
  <c r="DW186" i="24"/>
  <c r="DX186" i="24"/>
  <c r="DY186" i="24"/>
  <c r="DZ186" i="24"/>
  <c r="EA186" i="24"/>
  <c r="DQ187" i="24"/>
  <c r="DR187" i="24"/>
  <c r="DS187" i="24"/>
  <c r="DT187" i="24"/>
  <c r="DU187" i="24"/>
  <c r="DV187" i="24"/>
  <c r="DW187" i="24"/>
  <c r="DX187" i="24"/>
  <c r="DY187" i="24"/>
  <c r="DZ187" i="24"/>
  <c r="EA187" i="24"/>
  <c r="DQ188" i="24"/>
  <c r="DR188" i="24"/>
  <c r="DS188" i="24"/>
  <c r="DT188" i="24"/>
  <c r="DU188" i="24"/>
  <c r="DV188" i="24"/>
  <c r="DW188" i="24"/>
  <c r="DX188" i="24"/>
  <c r="DY188" i="24"/>
  <c r="DZ188" i="24"/>
  <c r="EA188" i="24"/>
  <c r="DQ189" i="24"/>
  <c r="DR189" i="24"/>
  <c r="DS189" i="24"/>
  <c r="DT189" i="24"/>
  <c r="DU189" i="24"/>
  <c r="DV189" i="24"/>
  <c r="DW189" i="24"/>
  <c r="DX189" i="24"/>
  <c r="DY189" i="24"/>
  <c r="DZ189" i="24"/>
  <c r="EA189" i="24"/>
  <c r="DQ190" i="24"/>
  <c r="DR190" i="24"/>
  <c r="DS190" i="24"/>
  <c r="DT190" i="24"/>
  <c r="DU190" i="24"/>
  <c r="DV190" i="24"/>
  <c r="DW190" i="24"/>
  <c r="DX190" i="24"/>
  <c r="DY190" i="24"/>
  <c r="DZ190" i="24"/>
  <c r="EA190" i="24"/>
  <c r="DQ192" i="24"/>
  <c r="DR192" i="24"/>
  <c r="DS192" i="24"/>
  <c r="DT192" i="24"/>
  <c r="DU192" i="24"/>
  <c r="DV192" i="24"/>
  <c r="DW192" i="24"/>
  <c r="DX192" i="24"/>
  <c r="DY192" i="24"/>
  <c r="DZ192" i="24"/>
  <c r="EA192" i="24"/>
  <c r="DQ194" i="24"/>
  <c r="DR194" i="24"/>
  <c r="DS194" i="24"/>
  <c r="DT194" i="24"/>
  <c r="DU194" i="24"/>
  <c r="DV194" i="24"/>
  <c r="DW194" i="24"/>
  <c r="DX194" i="24"/>
  <c r="DY194" i="24"/>
  <c r="DZ194" i="24"/>
  <c r="EA194" i="24"/>
  <c r="DQ195" i="24"/>
  <c r="DR195" i="24"/>
  <c r="DS195" i="24"/>
  <c r="DT195" i="24"/>
  <c r="DU195" i="24"/>
  <c r="DV195" i="24"/>
  <c r="DW195" i="24"/>
  <c r="DX195" i="24"/>
  <c r="DY195" i="24"/>
  <c r="DZ195" i="24"/>
  <c r="EA195" i="24"/>
  <c r="DQ196" i="24"/>
  <c r="DR196" i="24"/>
  <c r="DS196" i="24"/>
  <c r="DT196" i="24"/>
  <c r="DU196" i="24"/>
  <c r="DV196" i="24"/>
  <c r="DW196" i="24"/>
  <c r="DX196" i="24"/>
  <c r="DY196" i="24"/>
  <c r="DZ196" i="24"/>
  <c r="EA196" i="24"/>
  <c r="DQ197" i="24"/>
  <c r="DR197" i="24"/>
  <c r="DS197" i="24"/>
  <c r="DT197" i="24"/>
  <c r="DU197" i="24"/>
  <c r="DV197" i="24"/>
  <c r="DW197" i="24"/>
  <c r="DX197" i="24"/>
  <c r="DY197" i="24"/>
  <c r="DZ197" i="24"/>
  <c r="EA197" i="24"/>
  <c r="DQ198" i="24"/>
  <c r="DR198" i="24"/>
  <c r="DS198" i="24"/>
  <c r="DT198" i="24"/>
  <c r="DU198" i="24"/>
  <c r="DV198" i="24"/>
  <c r="DW198" i="24"/>
  <c r="DX198" i="24"/>
  <c r="DY198" i="24"/>
  <c r="DZ198" i="24"/>
  <c r="EA198" i="24"/>
  <c r="DQ199" i="24"/>
  <c r="DR199" i="24"/>
  <c r="DS199" i="24"/>
  <c r="DT199" i="24"/>
  <c r="DU199" i="24"/>
  <c r="DV199" i="24"/>
  <c r="DW199" i="24"/>
  <c r="DX199" i="24"/>
  <c r="DY199" i="24"/>
  <c r="DZ199" i="24"/>
  <c r="EA199" i="24"/>
  <c r="DQ201" i="24"/>
  <c r="DR201" i="24"/>
  <c r="DS201" i="24"/>
  <c r="DT201" i="24"/>
  <c r="DU201" i="24"/>
  <c r="DV201" i="24"/>
  <c r="DW201" i="24"/>
  <c r="DX201" i="24"/>
  <c r="DY201" i="24"/>
  <c r="DZ201" i="24"/>
  <c r="EA201" i="24"/>
  <c r="DQ204" i="24"/>
  <c r="DR204" i="24"/>
  <c r="DS204" i="24"/>
  <c r="DT204" i="24"/>
  <c r="DU204" i="24"/>
  <c r="DV204" i="24"/>
  <c r="DW204" i="24"/>
  <c r="DX204" i="24"/>
  <c r="DY204" i="24"/>
  <c r="DZ204" i="24"/>
  <c r="EA204" i="24"/>
  <c r="DQ205" i="24"/>
  <c r="DR205" i="24"/>
  <c r="DS205" i="24"/>
  <c r="DT205" i="24"/>
  <c r="DU205" i="24"/>
  <c r="DV205" i="24"/>
  <c r="DW205" i="24"/>
  <c r="DX205" i="24"/>
  <c r="DY205" i="24"/>
  <c r="DZ205" i="24"/>
  <c r="EA205" i="24"/>
  <c r="DQ206" i="24"/>
  <c r="DR206" i="24"/>
  <c r="DS206" i="24"/>
  <c r="DT206" i="24"/>
  <c r="DU206" i="24"/>
  <c r="DV206" i="24"/>
  <c r="DW206" i="24"/>
  <c r="DX206" i="24"/>
  <c r="DY206" i="24"/>
  <c r="DZ206" i="24"/>
  <c r="EA206" i="24"/>
  <c r="DQ207" i="24"/>
  <c r="DR207" i="24"/>
  <c r="DS207" i="24"/>
  <c r="DT207" i="24"/>
  <c r="DU207" i="24"/>
  <c r="DV207" i="24"/>
  <c r="DW207" i="24"/>
  <c r="DX207" i="24"/>
  <c r="DY207" i="24"/>
  <c r="DZ207" i="24"/>
  <c r="EA207" i="24"/>
  <c r="DQ208" i="24"/>
  <c r="DR208" i="24"/>
  <c r="DS208" i="24"/>
  <c r="DT208" i="24"/>
  <c r="DU208" i="24"/>
  <c r="DV208" i="24"/>
  <c r="DW208" i="24"/>
  <c r="DX208" i="24"/>
  <c r="DY208" i="24"/>
  <c r="DZ208" i="24"/>
  <c r="EA208" i="24"/>
  <c r="DQ211" i="24"/>
  <c r="DR211" i="24"/>
  <c r="DS211" i="24"/>
  <c r="DT211" i="24"/>
  <c r="DU211" i="24"/>
  <c r="DV211" i="24"/>
  <c r="DW211" i="24"/>
  <c r="DX211" i="24"/>
  <c r="DY211" i="24"/>
  <c r="DZ211" i="24"/>
  <c r="EA211" i="24"/>
  <c r="DQ220" i="24"/>
  <c r="DR220" i="24"/>
  <c r="DS220" i="24"/>
  <c r="DT220" i="24"/>
  <c r="DU220" i="24"/>
  <c r="DV220" i="24"/>
  <c r="DW220" i="24"/>
  <c r="DX220" i="24"/>
  <c r="DY220" i="24"/>
  <c r="DZ220" i="24"/>
  <c r="EA220" i="24"/>
  <c r="DQ222" i="24"/>
  <c r="DR222" i="24"/>
  <c r="DS222" i="24"/>
  <c r="DT222" i="24"/>
  <c r="DU222" i="24"/>
  <c r="DV222" i="24"/>
  <c r="DW222" i="24"/>
  <c r="DX222" i="24"/>
  <c r="DY222" i="24"/>
  <c r="DZ222" i="24"/>
  <c r="EA222" i="24"/>
  <c r="DQ223" i="24"/>
  <c r="DR223" i="24"/>
  <c r="DS223" i="24"/>
  <c r="DT223" i="24"/>
  <c r="DU223" i="24"/>
  <c r="DV223" i="24"/>
  <c r="DW223" i="24"/>
  <c r="DX223" i="24"/>
  <c r="DY223" i="24"/>
  <c r="DZ223" i="24"/>
  <c r="EA223" i="24"/>
  <c r="DQ224" i="24"/>
  <c r="DR224" i="24"/>
  <c r="DS224" i="24"/>
  <c r="DT224" i="24"/>
  <c r="DU224" i="24"/>
  <c r="DV224" i="24"/>
  <c r="DW224" i="24"/>
  <c r="DX224" i="24"/>
  <c r="DY224" i="24"/>
  <c r="DZ224" i="24"/>
  <c r="EA224" i="24"/>
  <c r="DQ225" i="24"/>
  <c r="DR225" i="24"/>
  <c r="DS225" i="24"/>
  <c r="DT225" i="24"/>
  <c r="DU225" i="24"/>
  <c r="DV225" i="24"/>
  <c r="DW225" i="24"/>
  <c r="DX225" i="24"/>
  <c r="DY225" i="24"/>
  <c r="DZ225" i="24"/>
  <c r="EA225" i="24"/>
  <c r="DQ226" i="24"/>
  <c r="DR226" i="24"/>
  <c r="DS226" i="24"/>
  <c r="DT226" i="24"/>
  <c r="DU226" i="24"/>
  <c r="DV226" i="24"/>
  <c r="DW226" i="24"/>
  <c r="DX226" i="24"/>
  <c r="DY226" i="24"/>
  <c r="DZ226" i="24"/>
  <c r="EA226" i="24"/>
  <c r="DQ227" i="24"/>
  <c r="DR227" i="24"/>
  <c r="DS227" i="24"/>
  <c r="DT227" i="24"/>
  <c r="DU227" i="24"/>
  <c r="DV227" i="24"/>
  <c r="DW227" i="24"/>
  <c r="DX227" i="24"/>
  <c r="DY227" i="24"/>
  <c r="DZ227" i="24"/>
  <c r="EA227" i="24"/>
  <c r="DQ229" i="24"/>
  <c r="DR229" i="24"/>
  <c r="DS229" i="24"/>
  <c r="DT229" i="24"/>
  <c r="DU229" i="24"/>
  <c r="DV229" i="24"/>
  <c r="DW229" i="24"/>
  <c r="DX229" i="24"/>
  <c r="DY229" i="24"/>
  <c r="DZ229" i="24"/>
  <c r="EA229" i="24"/>
  <c r="CA176" i="24"/>
  <c r="CB176" i="24"/>
  <c r="CC176" i="24"/>
  <c r="CD176" i="24"/>
  <c r="CE176" i="24"/>
  <c r="CF176" i="24"/>
  <c r="CG176" i="24"/>
  <c r="CH176" i="24"/>
  <c r="CI176" i="24"/>
  <c r="CJ176" i="24"/>
  <c r="CK176" i="24"/>
  <c r="CA177" i="24"/>
  <c r="CB177" i="24"/>
  <c r="CC177" i="24"/>
  <c r="CD177" i="24"/>
  <c r="CE177" i="24"/>
  <c r="CF177" i="24"/>
  <c r="CG177" i="24"/>
  <c r="CH177" i="24"/>
  <c r="CI177" i="24"/>
  <c r="CJ177" i="24"/>
  <c r="CK177" i="24"/>
  <c r="CA178" i="24"/>
  <c r="CB178" i="24"/>
  <c r="CC178" i="24"/>
  <c r="CD178" i="24"/>
  <c r="CE178" i="24"/>
  <c r="CF178" i="24"/>
  <c r="CG178" i="24"/>
  <c r="CH178" i="24"/>
  <c r="CI178" i="24"/>
  <c r="CJ178" i="24"/>
  <c r="CK178" i="24"/>
  <c r="CA179" i="24"/>
  <c r="CB179" i="24"/>
  <c r="CC179" i="24"/>
  <c r="CD179" i="24"/>
  <c r="CE179" i="24"/>
  <c r="CF179" i="24"/>
  <c r="CG179" i="24"/>
  <c r="CH179" i="24"/>
  <c r="CI179" i="24"/>
  <c r="CJ179" i="24"/>
  <c r="CK179" i="24"/>
  <c r="CA180" i="24"/>
  <c r="CB180" i="24"/>
  <c r="CC180" i="24"/>
  <c r="CD180" i="24"/>
  <c r="CE180" i="24"/>
  <c r="CF180" i="24"/>
  <c r="CG180" i="24"/>
  <c r="CH180" i="24"/>
  <c r="CI180" i="24"/>
  <c r="CJ180" i="24"/>
  <c r="CK180" i="24"/>
  <c r="CA181" i="24"/>
  <c r="CB181" i="24"/>
  <c r="CC181" i="24"/>
  <c r="CD181" i="24"/>
  <c r="CE181" i="24"/>
  <c r="CF181" i="24"/>
  <c r="CG181" i="24"/>
  <c r="CH181" i="24"/>
  <c r="CI181" i="24"/>
  <c r="CJ181" i="24"/>
  <c r="CK181" i="24"/>
  <c r="CA183" i="24"/>
  <c r="CB183" i="24"/>
  <c r="CC183" i="24"/>
  <c r="CD183" i="24"/>
  <c r="CE183" i="24"/>
  <c r="CF183" i="24"/>
  <c r="CG183" i="24"/>
  <c r="CH183" i="24"/>
  <c r="CI183" i="24"/>
  <c r="CJ183" i="24"/>
  <c r="CK183" i="24"/>
  <c r="CA185" i="24"/>
  <c r="CB185" i="24"/>
  <c r="CC185" i="24"/>
  <c r="CD185" i="24"/>
  <c r="CE185" i="24"/>
  <c r="CF185" i="24"/>
  <c r="CG185" i="24"/>
  <c r="CH185" i="24"/>
  <c r="CI185" i="24"/>
  <c r="CJ185" i="24"/>
  <c r="CK185" i="24"/>
  <c r="CA186" i="24"/>
  <c r="CB186" i="24"/>
  <c r="CC186" i="24"/>
  <c r="CD186" i="24"/>
  <c r="CE186" i="24"/>
  <c r="CF186" i="24"/>
  <c r="CG186" i="24"/>
  <c r="CH186" i="24"/>
  <c r="CI186" i="24"/>
  <c r="CJ186" i="24"/>
  <c r="CK186" i="24"/>
  <c r="CA187" i="24"/>
  <c r="CB187" i="24"/>
  <c r="CC187" i="24"/>
  <c r="CD187" i="24"/>
  <c r="CE187" i="24"/>
  <c r="CF187" i="24"/>
  <c r="CG187" i="24"/>
  <c r="CH187" i="24"/>
  <c r="CI187" i="24"/>
  <c r="CJ187" i="24"/>
  <c r="CK187" i="24"/>
  <c r="CA188" i="24"/>
  <c r="CB188" i="24"/>
  <c r="CC188" i="24"/>
  <c r="CD188" i="24"/>
  <c r="CE188" i="24"/>
  <c r="CF188" i="24"/>
  <c r="CG188" i="24"/>
  <c r="CH188" i="24"/>
  <c r="CI188" i="24"/>
  <c r="CJ188" i="24"/>
  <c r="CK188" i="24"/>
  <c r="CA189" i="24"/>
  <c r="CB189" i="24"/>
  <c r="CC189" i="24"/>
  <c r="CD189" i="24"/>
  <c r="CE189" i="24"/>
  <c r="CF189" i="24"/>
  <c r="CG189" i="24"/>
  <c r="CH189" i="24"/>
  <c r="CI189" i="24"/>
  <c r="CJ189" i="24"/>
  <c r="CK189" i="24"/>
  <c r="CA190" i="24"/>
  <c r="CB190" i="24"/>
  <c r="CC190" i="24"/>
  <c r="CD190" i="24"/>
  <c r="CE190" i="24"/>
  <c r="CF190" i="24"/>
  <c r="CG190" i="24"/>
  <c r="CH190" i="24"/>
  <c r="CI190" i="24"/>
  <c r="CJ190" i="24"/>
  <c r="CK190" i="24"/>
  <c r="CA192" i="24"/>
  <c r="CB192" i="24"/>
  <c r="CC192" i="24"/>
  <c r="CD192" i="24"/>
  <c r="CE192" i="24"/>
  <c r="CF192" i="24"/>
  <c r="CG192" i="24"/>
  <c r="CH192" i="24"/>
  <c r="CI192" i="24"/>
  <c r="CJ192" i="24"/>
  <c r="CK192" i="24"/>
  <c r="CA194" i="24"/>
  <c r="CB194" i="24"/>
  <c r="CC194" i="24"/>
  <c r="CD194" i="24"/>
  <c r="CE194" i="24"/>
  <c r="CF194" i="24"/>
  <c r="CG194" i="24"/>
  <c r="CH194" i="24"/>
  <c r="CI194" i="24"/>
  <c r="CJ194" i="24"/>
  <c r="CK194" i="24"/>
  <c r="CA195" i="24"/>
  <c r="CB195" i="24"/>
  <c r="CC195" i="24"/>
  <c r="CD195" i="24"/>
  <c r="CE195" i="24"/>
  <c r="CF195" i="24"/>
  <c r="CG195" i="24"/>
  <c r="CH195" i="24"/>
  <c r="CI195" i="24"/>
  <c r="CJ195" i="24"/>
  <c r="CK195" i="24"/>
  <c r="CA196" i="24"/>
  <c r="CB196" i="24"/>
  <c r="CC196" i="24"/>
  <c r="CD196" i="24"/>
  <c r="CE196" i="24"/>
  <c r="CF196" i="24"/>
  <c r="CG196" i="24"/>
  <c r="CH196" i="24"/>
  <c r="CI196" i="24"/>
  <c r="CJ196" i="24"/>
  <c r="CK196" i="24"/>
  <c r="CA197" i="24"/>
  <c r="CB197" i="24"/>
  <c r="CC197" i="24"/>
  <c r="CD197" i="24"/>
  <c r="CE197" i="24"/>
  <c r="CF197" i="24"/>
  <c r="CG197" i="24"/>
  <c r="CH197" i="24"/>
  <c r="CI197" i="24"/>
  <c r="CJ197" i="24"/>
  <c r="CK197" i="24"/>
  <c r="CA198" i="24"/>
  <c r="CB198" i="24"/>
  <c r="CC198" i="24"/>
  <c r="CD198" i="24"/>
  <c r="CE198" i="24"/>
  <c r="CF198" i="24"/>
  <c r="CG198" i="24"/>
  <c r="CH198" i="24"/>
  <c r="CI198" i="24"/>
  <c r="CJ198" i="24"/>
  <c r="CK198" i="24"/>
  <c r="CA199" i="24"/>
  <c r="CB199" i="24"/>
  <c r="CC199" i="24"/>
  <c r="CD199" i="24"/>
  <c r="CE199" i="24"/>
  <c r="CF199" i="24"/>
  <c r="CG199" i="24"/>
  <c r="CH199" i="24"/>
  <c r="CI199" i="24"/>
  <c r="CJ199" i="24"/>
  <c r="CK199" i="24"/>
  <c r="CA201" i="24"/>
  <c r="CB201" i="24"/>
  <c r="CC201" i="24"/>
  <c r="CD201" i="24"/>
  <c r="CE201" i="24"/>
  <c r="CF201" i="24"/>
  <c r="CG201" i="24"/>
  <c r="CH201" i="24"/>
  <c r="CI201" i="24"/>
  <c r="CJ201" i="24"/>
  <c r="CK201" i="24"/>
  <c r="CA204" i="24"/>
  <c r="CB204" i="24"/>
  <c r="CC204" i="24"/>
  <c r="CD204" i="24"/>
  <c r="CE204" i="24"/>
  <c r="CF204" i="24"/>
  <c r="CG204" i="24"/>
  <c r="CH204" i="24"/>
  <c r="CI204" i="24"/>
  <c r="CJ204" i="24"/>
  <c r="CK204" i="24"/>
  <c r="CA205" i="24"/>
  <c r="CB205" i="24"/>
  <c r="CC205" i="24"/>
  <c r="CD205" i="24"/>
  <c r="CE205" i="24"/>
  <c r="CF205" i="24"/>
  <c r="CG205" i="24"/>
  <c r="CH205" i="24"/>
  <c r="CI205" i="24"/>
  <c r="CJ205" i="24"/>
  <c r="CK205" i="24"/>
  <c r="CA206" i="24"/>
  <c r="CB206" i="24"/>
  <c r="CC206" i="24"/>
  <c r="CD206" i="24"/>
  <c r="CE206" i="24"/>
  <c r="CF206" i="24"/>
  <c r="CG206" i="24"/>
  <c r="CH206" i="24"/>
  <c r="CI206" i="24"/>
  <c r="CJ206" i="24"/>
  <c r="CK206" i="24"/>
  <c r="CA207" i="24"/>
  <c r="CB207" i="24"/>
  <c r="CC207" i="24"/>
  <c r="CD207" i="24"/>
  <c r="CE207" i="24"/>
  <c r="CF207" i="24"/>
  <c r="CG207" i="24"/>
  <c r="CH207" i="24"/>
  <c r="CI207" i="24"/>
  <c r="CJ207" i="24"/>
  <c r="CK207" i="24"/>
  <c r="CA208" i="24"/>
  <c r="CB208" i="24"/>
  <c r="CC208" i="24"/>
  <c r="CD208" i="24"/>
  <c r="CE208" i="24"/>
  <c r="CF208" i="24"/>
  <c r="CG208" i="24"/>
  <c r="CH208" i="24"/>
  <c r="CI208" i="24"/>
  <c r="CJ208" i="24"/>
  <c r="CK208" i="24"/>
  <c r="CA211" i="24"/>
  <c r="CB211" i="24"/>
  <c r="CC211" i="24"/>
  <c r="CD211" i="24"/>
  <c r="CE211" i="24"/>
  <c r="CF211" i="24"/>
  <c r="CG211" i="24"/>
  <c r="CH211" i="24"/>
  <c r="CI211" i="24"/>
  <c r="CJ211" i="24"/>
  <c r="CK211" i="24"/>
  <c r="CA220" i="24"/>
  <c r="CB220" i="24"/>
  <c r="CC220" i="24"/>
  <c r="CD220" i="24"/>
  <c r="CE220" i="24"/>
  <c r="CF220" i="24"/>
  <c r="CG220" i="24"/>
  <c r="CH220" i="24"/>
  <c r="CI220" i="24"/>
  <c r="CJ220" i="24"/>
  <c r="CK220" i="24"/>
  <c r="CA222" i="24"/>
  <c r="CB222" i="24"/>
  <c r="CC222" i="24"/>
  <c r="CD222" i="24"/>
  <c r="CE222" i="24"/>
  <c r="CF222" i="24"/>
  <c r="CG222" i="24"/>
  <c r="CH222" i="24"/>
  <c r="CI222" i="24"/>
  <c r="CJ222" i="24"/>
  <c r="CK222" i="24"/>
  <c r="CA223" i="24"/>
  <c r="CB223" i="24"/>
  <c r="CC223" i="24"/>
  <c r="CD223" i="24"/>
  <c r="CE223" i="24"/>
  <c r="CF223" i="24"/>
  <c r="CG223" i="24"/>
  <c r="CH223" i="24"/>
  <c r="CI223" i="24"/>
  <c r="CJ223" i="24"/>
  <c r="CK223" i="24"/>
  <c r="CA224" i="24"/>
  <c r="CB224" i="24"/>
  <c r="CC224" i="24"/>
  <c r="CD224" i="24"/>
  <c r="CE224" i="24"/>
  <c r="CF224" i="24"/>
  <c r="CG224" i="24"/>
  <c r="CH224" i="24"/>
  <c r="CI224" i="24"/>
  <c r="CJ224" i="24"/>
  <c r="CK224" i="24"/>
  <c r="CA225" i="24"/>
  <c r="CB225" i="24"/>
  <c r="CC225" i="24"/>
  <c r="CD225" i="24"/>
  <c r="CE225" i="24"/>
  <c r="CF225" i="24"/>
  <c r="CG225" i="24"/>
  <c r="CH225" i="24"/>
  <c r="CI225" i="24"/>
  <c r="CJ225" i="24"/>
  <c r="CK225" i="24"/>
  <c r="CA226" i="24"/>
  <c r="CB226" i="24"/>
  <c r="CC226" i="24"/>
  <c r="CD226" i="24"/>
  <c r="CE226" i="24"/>
  <c r="CF226" i="24"/>
  <c r="CG226" i="24"/>
  <c r="CH226" i="24"/>
  <c r="CI226" i="24"/>
  <c r="CJ226" i="24"/>
  <c r="CK226" i="24"/>
  <c r="CA227" i="24"/>
  <c r="CB227" i="24"/>
  <c r="CC227" i="24"/>
  <c r="CD227" i="24"/>
  <c r="CE227" i="24"/>
  <c r="CF227" i="24"/>
  <c r="CG227" i="24"/>
  <c r="CH227" i="24"/>
  <c r="CI227" i="24"/>
  <c r="CJ227" i="24"/>
  <c r="CK227" i="24"/>
  <c r="CA229" i="24"/>
  <c r="CB229" i="24"/>
  <c r="CC229" i="24"/>
  <c r="CD229" i="24"/>
  <c r="CE229" i="24"/>
  <c r="CF229" i="24"/>
  <c r="CG229" i="24"/>
  <c r="CH229" i="24"/>
  <c r="CI229" i="24"/>
  <c r="CJ229" i="24"/>
  <c r="CK229" i="24"/>
  <c r="AK176" i="24"/>
  <c r="AL176" i="24"/>
  <c r="AM176" i="24"/>
  <c r="AN176" i="24"/>
  <c r="AO176" i="24"/>
  <c r="AP176" i="24"/>
  <c r="AQ176" i="24"/>
  <c r="AR176" i="24"/>
  <c r="AS176" i="24"/>
  <c r="AT176" i="24"/>
  <c r="AU176" i="24"/>
  <c r="AK177" i="24"/>
  <c r="AL177" i="24"/>
  <c r="AM177" i="24"/>
  <c r="AN177" i="24"/>
  <c r="AO177" i="24"/>
  <c r="AP177" i="24"/>
  <c r="AQ177" i="24"/>
  <c r="AR177" i="24"/>
  <c r="AS177" i="24"/>
  <c r="AT177" i="24"/>
  <c r="AU177" i="24"/>
  <c r="AK178" i="24"/>
  <c r="AL178" i="24"/>
  <c r="AM178" i="24"/>
  <c r="AN178" i="24"/>
  <c r="AO178" i="24"/>
  <c r="AP178" i="24"/>
  <c r="AQ178" i="24"/>
  <c r="AR178" i="24"/>
  <c r="AS178" i="24"/>
  <c r="AT178" i="24"/>
  <c r="AU178" i="24"/>
  <c r="AK179" i="24"/>
  <c r="AL179" i="24"/>
  <c r="AM179" i="24"/>
  <c r="AN179" i="24"/>
  <c r="AO179" i="24"/>
  <c r="AP179" i="24"/>
  <c r="AQ179" i="24"/>
  <c r="AR179" i="24"/>
  <c r="AS179" i="24"/>
  <c r="AT179" i="24"/>
  <c r="AU179" i="24"/>
  <c r="AK180" i="24"/>
  <c r="AL180" i="24"/>
  <c r="AM180" i="24"/>
  <c r="AN180" i="24"/>
  <c r="AO180" i="24"/>
  <c r="AP180" i="24"/>
  <c r="AQ180" i="24"/>
  <c r="AR180" i="24"/>
  <c r="AS180" i="24"/>
  <c r="AT180" i="24"/>
  <c r="AU180" i="24"/>
  <c r="AK181" i="24"/>
  <c r="AL181" i="24"/>
  <c r="AM181" i="24"/>
  <c r="AN181" i="24"/>
  <c r="AO181" i="24"/>
  <c r="AP181" i="24"/>
  <c r="AQ181" i="24"/>
  <c r="AR181" i="24"/>
  <c r="AS181" i="24"/>
  <c r="AT181" i="24"/>
  <c r="AU181" i="24"/>
  <c r="AK182" i="24"/>
  <c r="AL182" i="24"/>
  <c r="AM182" i="24"/>
  <c r="AN182" i="24"/>
  <c r="AO182" i="24"/>
  <c r="AP182" i="24"/>
  <c r="AQ182" i="24"/>
  <c r="AR182" i="24"/>
  <c r="AS182" i="24"/>
  <c r="AT182" i="24"/>
  <c r="AU182" i="24"/>
  <c r="AK183" i="24"/>
  <c r="AL183" i="24"/>
  <c r="AM183" i="24"/>
  <c r="AN183" i="24"/>
  <c r="AO183" i="24"/>
  <c r="AP183" i="24"/>
  <c r="AQ183" i="24"/>
  <c r="AR183" i="24"/>
  <c r="AS183" i="24"/>
  <c r="AT183" i="24"/>
  <c r="AU183" i="24"/>
  <c r="AK185" i="24"/>
  <c r="AL185" i="24"/>
  <c r="AM185" i="24"/>
  <c r="AN185" i="24"/>
  <c r="AO185" i="24"/>
  <c r="AP185" i="24"/>
  <c r="AQ185" i="24"/>
  <c r="AR185" i="24"/>
  <c r="AS185" i="24"/>
  <c r="AT185" i="24"/>
  <c r="AU185" i="24"/>
  <c r="AK186" i="24"/>
  <c r="AL186" i="24"/>
  <c r="AM186" i="24"/>
  <c r="AN186" i="24"/>
  <c r="AO186" i="24"/>
  <c r="AP186" i="24"/>
  <c r="AQ186" i="24"/>
  <c r="AR186" i="24"/>
  <c r="AS186" i="24"/>
  <c r="AT186" i="24"/>
  <c r="AU186" i="24"/>
  <c r="AK187" i="24"/>
  <c r="AL187" i="24"/>
  <c r="AM187" i="24"/>
  <c r="AN187" i="24"/>
  <c r="AO187" i="24"/>
  <c r="AP187" i="24"/>
  <c r="AQ187" i="24"/>
  <c r="AR187" i="24"/>
  <c r="AS187" i="24"/>
  <c r="AT187" i="24"/>
  <c r="AU187" i="24"/>
  <c r="AK188" i="24"/>
  <c r="AL188" i="24"/>
  <c r="AM188" i="24"/>
  <c r="AN188" i="24"/>
  <c r="AO188" i="24"/>
  <c r="AP188" i="24"/>
  <c r="AQ188" i="24"/>
  <c r="AR188" i="24"/>
  <c r="AS188" i="24"/>
  <c r="AT188" i="24"/>
  <c r="AU188" i="24"/>
  <c r="AK189" i="24"/>
  <c r="AL189" i="24"/>
  <c r="AM189" i="24"/>
  <c r="AN189" i="24"/>
  <c r="AO189" i="24"/>
  <c r="AP189" i="24"/>
  <c r="AQ189" i="24"/>
  <c r="AR189" i="24"/>
  <c r="AS189" i="24"/>
  <c r="AT189" i="24"/>
  <c r="AU189" i="24"/>
  <c r="AK190" i="24"/>
  <c r="AL190" i="24"/>
  <c r="AM190" i="24"/>
  <c r="AN190" i="24"/>
  <c r="AO190" i="24"/>
  <c r="AP190" i="24"/>
  <c r="AQ190" i="24"/>
  <c r="AR190" i="24"/>
  <c r="AS190" i="24"/>
  <c r="AT190" i="24"/>
  <c r="AU190" i="24"/>
  <c r="AK191" i="24"/>
  <c r="AL191" i="24"/>
  <c r="AM191" i="24"/>
  <c r="AN191" i="24"/>
  <c r="AO191" i="24"/>
  <c r="AP191" i="24"/>
  <c r="AQ191" i="24"/>
  <c r="AR191" i="24"/>
  <c r="AS191" i="24"/>
  <c r="AT191" i="24"/>
  <c r="AU191" i="24"/>
  <c r="AK192" i="24"/>
  <c r="AL192" i="24"/>
  <c r="AM192" i="24"/>
  <c r="AN192" i="24"/>
  <c r="AO192" i="24"/>
  <c r="AP192" i="24"/>
  <c r="AQ192" i="24"/>
  <c r="AR192" i="24"/>
  <c r="AS192" i="24"/>
  <c r="AT192" i="24"/>
  <c r="AU192" i="24"/>
  <c r="AK194" i="24"/>
  <c r="AL194" i="24"/>
  <c r="AM194" i="24"/>
  <c r="AN194" i="24"/>
  <c r="AO194" i="24"/>
  <c r="AP194" i="24"/>
  <c r="AQ194" i="24"/>
  <c r="AR194" i="24"/>
  <c r="AS194" i="24"/>
  <c r="AT194" i="24"/>
  <c r="AU194" i="24"/>
  <c r="AK195" i="24"/>
  <c r="AL195" i="24"/>
  <c r="AM195" i="24"/>
  <c r="AN195" i="24"/>
  <c r="AO195" i="24"/>
  <c r="AP195" i="24"/>
  <c r="AQ195" i="24"/>
  <c r="AR195" i="24"/>
  <c r="AS195" i="24"/>
  <c r="AT195" i="24"/>
  <c r="AU195" i="24"/>
  <c r="AK196" i="24"/>
  <c r="AL196" i="24"/>
  <c r="AM196" i="24"/>
  <c r="AN196" i="24"/>
  <c r="AO196" i="24"/>
  <c r="AP196" i="24"/>
  <c r="AQ196" i="24"/>
  <c r="AR196" i="24"/>
  <c r="AS196" i="24"/>
  <c r="AT196" i="24"/>
  <c r="AU196" i="24"/>
  <c r="AK197" i="24"/>
  <c r="AL197" i="24"/>
  <c r="AM197" i="24"/>
  <c r="AN197" i="24"/>
  <c r="AO197" i="24"/>
  <c r="AP197" i="24"/>
  <c r="AQ197" i="24"/>
  <c r="AR197" i="24"/>
  <c r="AS197" i="24"/>
  <c r="AT197" i="24"/>
  <c r="AU197" i="24"/>
  <c r="AK198" i="24"/>
  <c r="AL198" i="24"/>
  <c r="AM198" i="24"/>
  <c r="AN198" i="24"/>
  <c r="AO198" i="24"/>
  <c r="AP198" i="24"/>
  <c r="AQ198" i="24"/>
  <c r="AR198" i="24"/>
  <c r="AS198" i="24"/>
  <c r="AT198" i="24"/>
  <c r="AU198" i="24"/>
  <c r="AK199" i="24"/>
  <c r="AL199" i="24"/>
  <c r="AM199" i="24"/>
  <c r="AN199" i="24"/>
  <c r="AO199" i="24"/>
  <c r="AP199" i="24"/>
  <c r="AQ199" i="24"/>
  <c r="AR199" i="24"/>
  <c r="AS199" i="24"/>
  <c r="AT199" i="24"/>
  <c r="AU199" i="24"/>
  <c r="AK200" i="24"/>
  <c r="AL200" i="24"/>
  <c r="AM200" i="24"/>
  <c r="AN200" i="24"/>
  <c r="AO200" i="24"/>
  <c r="AP200" i="24"/>
  <c r="AQ200" i="24"/>
  <c r="AR200" i="24"/>
  <c r="AS200" i="24"/>
  <c r="AT200" i="24"/>
  <c r="AU200" i="24"/>
  <c r="AK201" i="24"/>
  <c r="AL201" i="24"/>
  <c r="AM201" i="24"/>
  <c r="AN201" i="24"/>
  <c r="AO201" i="24"/>
  <c r="AP201" i="24"/>
  <c r="AQ201" i="24"/>
  <c r="AR201" i="24"/>
  <c r="AS201" i="24"/>
  <c r="AT201" i="24"/>
  <c r="AU201" i="24"/>
  <c r="AK204" i="24"/>
  <c r="AL204" i="24"/>
  <c r="AM204" i="24"/>
  <c r="AN204" i="24"/>
  <c r="AO204" i="24"/>
  <c r="AP204" i="24"/>
  <c r="AQ204" i="24"/>
  <c r="AR204" i="24"/>
  <c r="AS204" i="24"/>
  <c r="AT204" i="24"/>
  <c r="AU204" i="24"/>
  <c r="AK205" i="24"/>
  <c r="AL205" i="24"/>
  <c r="AM205" i="24"/>
  <c r="AN205" i="24"/>
  <c r="AO205" i="24"/>
  <c r="AP205" i="24"/>
  <c r="AQ205" i="24"/>
  <c r="AR205" i="24"/>
  <c r="AS205" i="24"/>
  <c r="AT205" i="24"/>
  <c r="AU205" i="24"/>
  <c r="AK206" i="24"/>
  <c r="AL206" i="24"/>
  <c r="AM206" i="24"/>
  <c r="AN206" i="24"/>
  <c r="AO206" i="24"/>
  <c r="AP206" i="24"/>
  <c r="AQ206" i="24"/>
  <c r="AR206" i="24"/>
  <c r="AS206" i="24"/>
  <c r="AT206" i="24"/>
  <c r="AU206" i="24"/>
  <c r="AK207" i="24"/>
  <c r="AL207" i="24"/>
  <c r="AM207" i="24"/>
  <c r="AN207" i="24"/>
  <c r="AO207" i="24"/>
  <c r="AP207" i="24"/>
  <c r="AQ207" i="24"/>
  <c r="AR207" i="24"/>
  <c r="AS207" i="24"/>
  <c r="AT207" i="24"/>
  <c r="AU207" i="24"/>
  <c r="AK208" i="24"/>
  <c r="AL208" i="24"/>
  <c r="AM208" i="24"/>
  <c r="AN208" i="24"/>
  <c r="AO208" i="24"/>
  <c r="AP208" i="24"/>
  <c r="AQ208" i="24"/>
  <c r="AR208" i="24"/>
  <c r="AS208" i="24"/>
  <c r="AT208" i="24"/>
  <c r="AU208" i="24"/>
  <c r="AK209" i="24"/>
  <c r="AL209" i="24"/>
  <c r="AM209" i="24"/>
  <c r="AN209" i="24"/>
  <c r="AO209" i="24"/>
  <c r="AP209" i="24"/>
  <c r="AQ209" i="24"/>
  <c r="AR209" i="24"/>
  <c r="AS209" i="24"/>
  <c r="AT209" i="24"/>
  <c r="AU209" i="24"/>
  <c r="AK210" i="24"/>
  <c r="AL210" i="24"/>
  <c r="AM210" i="24"/>
  <c r="AN210" i="24"/>
  <c r="AO210" i="24"/>
  <c r="AP210" i="24"/>
  <c r="AQ210" i="24"/>
  <c r="AR210" i="24"/>
  <c r="AS210" i="24"/>
  <c r="AT210" i="24"/>
  <c r="AU210" i="24"/>
  <c r="AK211" i="24"/>
  <c r="AL211" i="24"/>
  <c r="AM211" i="24"/>
  <c r="AN211" i="24"/>
  <c r="AO211" i="24"/>
  <c r="AP211" i="24"/>
  <c r="AQ211" i="24"/>
  <c r="AR211" i="24"/>
  <c r="AS211" i="24"/>
  <c r="AT211" i="24"/>
  <c r="AU211" i="24"/>
  <c r="AK220" i="24"/>
  <c r="AL220" i="24"/>
  <c r="AM220" i="24"/>
  <c r="AN220" i="24"/>
  <c r="AO220" i="24"/>
  <c r="AP220" i="24"/>
  <c r="AQ220" i="24"/>
  <c r="AR220" i="24"/>
  <c r="AS220" i="24"/>
  <c r="AT220" i="24"/>
  <c r="AU220" i="24"/>
  <c r="AK222" i="24"/>
  <c r="AL222" i="24"/>
  <c r="AM222" i="24"/>
  <c r="AN222" i="24"/>
  <c r="AO222" i="24"/>
  <c r="AP222" i="24"/>
  <c r="AQ222" i="24"/>
  <c r="AR222" i="24"/>
  <c r="AS222" i="24"/>
  <c r="AT222" i="24"/>
  <c r="AU222" i="24"/>
  <c r="AK223" i="24"/>
  <c r="AL223" i="24"/>
  <c r="AM223" i="24"/>
  <c r="AN223" i="24"/>
  <c r="AO223" i="24"/>
  <c r="AP223" i="24"/>
  <c r="AQ223" i="24"/>
  <c r="AR223" i="24"/>
  <c r="AS223" i="24"/>
  <c r="AT223" i="24"/>
  <c r="AU223" i="24"/>
  <c r="AK224" i="24"/>
  <c r="AL224" i="24"/>
  <c r="AM224" i="24"/>
  <c r="AN224" i="24"/>
  <c r="AO224" i="24"/>
  <c r="AP224" i="24"/>
  <c r="AQ224" i="24"/>
  <c r="AR224" i="24"/>
  <c r="AS224" i="24"/>
  <c r="AT224" i="24"/>
  <c r="AU224" i="24"/>
  <c r="AK225" i="24"/>
  <c r="AL225" i="24"/>
  <c r="AM225" i="24"/>
  <c r="AN225" i="24"/>
  <c r="AO225" i="24"/>
  <c r="AP225" i="24"/>
  <c r="AQ225" i="24"/>
  <c r="AR225" i="24"/>
  <c r="AS225" i="24"/>
  <c r="AT225" i="24"/>
  <c r="AU225" i="24"/>
  <c r="AK226" i="24"/>
  <c r="AL226" i="24"/>
  <c r="AM226" i="24"/>
  <c r="AN226" i="24"/>
  <c r="AO226" i="24"/>
  <c r="AP226" i="24"/>
  <c r="AQ226" i="24"/>
  <c r="AR226" i="24"/>
  <c r="AS226" i="24"/>
  <c r="AT226" i="24"/>
  <c r="AU226" i="24"/>
  <c r="AK227" i="24"/>
  <c r="AL227" i="24"/>
  <c r="AM227" i="24"/>
  <c r="AN227" i="24"/>
  <c r="AO227" i="24"/>
  <c r="AP227" i="24"/>
  <c r="AQ227" i="24"/>
  <c r="AR227" i="24"/>
  <c r="AS227" i="24"/>
  <c r="AT227" i="24"/>
  <c r="AU227" i="24"/>
  <c r="AK228" i="24"/>
  <c r="AL228" i="24"/>
  <c r="AM228" i="24"/>
  <c r="AN228" i="24"/>
  <c r="AO228" i="24"/>
  <c r="AP228" i="24"/>
  <c r="AQ228" i="24"/>
  <c r="AR228" i="24"/>
  <c r="AS228" i="24"/>
  <c r="AT228" i="24"/>
  <c r="AU228" i="24"/>
  <c r="AK229" i="24"/>
  <c r="AL229" i="24"/>
  <c r="AM229" i="24"/>
  <c r="AN229" i="24"/>
  <c r="AO229" i="24"/>
  <c r="AP229" i="24"/>
  <c r="AQ229" i="24"/>
  <c r="AR229" i="24"/>
  <c r="AS229" i="24"/>
  <c r="AT229" i="24"/>
  <c r="AU229" i="24"/>
  <c r="FI19" i="30" l="1"/>
  <c r="FJ19" i="30"/>
  <c r="FK19" i="30"/>
  <c r="FL19" i="30"/>
  <c r="FM19" i="30"/>
  <c r="FN19" i="30"/>
  <c r="FI21" i="30"/>
  <c r="FJ21" i="30"/>
  <c r="FK21" i="30"/>
  <c r="FL21" i="30"/>
  <c r="FM21" i="30"/>
  <c r="FN21" i="30"/>
  <c r="FI27" i="30"/>
  <c r="FJ27" i="30"/>
  <c r="FK27" i="30"/>
  <c r="FL27" i="30"/>
  <c r="FM27" i="30"/>
  <c r="FN27" i="30"/>
  <c r="FI33" i="30"/>
  <c r="FJ33" i="30"/>
  <c r="FK33" i="30"/>
  <c r="FL33" i="30"/>
  <c r="FM33" i="30"/>
  <c r="FN33" i="30"/>
  <c r="FI42" i="30"/>
  <c r="FJ42" i="30"/>
  <c r="FK42" i="30"/>
  <c r="FL42" i="30"/>
  <c r="FM42" i="30"/>
  <c r="FN42" i="30"/>
  <c r="FI51" i="30"/>
  <c r="FJ51" i="30"/>
  <c r="FK51" i="30"/>
  <c r="FL51" i="30"/>
  <c r="FM51" i="30"/>
  <c r="FN51" i="30"/>
  <c r="FI57" i="30"/>
  <c r="FJ57" i="30"/>
  <c r="FK57" i="30"/>
  <c r="FL57" i="30"/>
  <c r="FM57" i="30"/>
  <c r="FN57" i="30"/>
  <c r="FI61" i="30"/>
  <c r="FL217" i="24" s="1"/>
  <c r="FJ61" i="30"/>
  <c r="FM217" i="24" s="1"/>
  <c r="FK61" i="30"/>
  <c r="FN217" i="24" s="1"/>
  <c r="FL61" i="30"/>
  <c r="FO217" i="24" s="1"/>
  <c r="FM61" i="30"/>
  <c r="FP217" i="24" s="1"/>
  <c r="FN61" i="30"/>
  <c r="FQ217" i="24" s="1"/>
  <c r="FI63" i="30"/>
  <c r="FL213" i="24" s="1"/>
  <c r="FJ63" i="30"/>
  <c r="FM213" i="24" s="1"/>
  <c r="FK63" i="30"/>
  <c r="FN213" i="24" s="1"/>
  <c r="FL63" i="30"/>
  <c r="FO213" i="24" s="1"/>
  <c r="FM63" i="30"/>
  <c r="FP213" i="24" s="1"/>
  <c r="FN63" i="30"/>
  <c r="FQ213" i="24" s="1"/>
  <c r="FI69" i="30"/>
  <c r="FL214" i="24" s="1"/>
  <c r="FJ69" i="30"/>
  <c r="FM214" i="24" s="1"/>
  <c r="FK69" i="30"/>
  <c r="FN214" i="24" s="1"/>
  <c r="FL69" i="30"/>
  <c r="FO214" i="24" s="1"/>
  <c r="FM69" i="30"/>
  <c r="FP214" i="24" s="1"/>
  <c r="FN69" i="30"/>
  <c r="FQ214" i="24" s="1"/>
  <c r="FI75" i="30"/>
  <c r="FL215" i="24" s="1"/>
  <c r="FJ75" i="30"/>
  <c r="FM215" i="24" s="1"/>
  <c r="FK75" i="30"/>
  <c r="FN215" i="24" s="1"/>
  <c r="FL75" i="30"/>
  <c r="FO215" i="24" s="1"/>
  <c r="FM75" i="30"/>
  <c r="FP215" i="24" s="1"/>
  <c r="FN75" i="30"/>
  <c r="FQ215" i="24" s="1"/>
  <c r="FI84" i="30"/>
  <c r="FL216" i="24" s="1"/>
  <c r="FJ84" i="30"/>
  <c r="FM216" i="24" s="1"/>
  <c r="FK84" i="30"/>
  <c r="FN216" i="24" s="1"/>
  <c r="FL84" i="30"/>
  <c r="FO216" i="24" s="1"/>
  <c r="FM84" i="30"/>
  <c r="FP216" i="24" s="1"/>
  <c r="FN84" i="30"/>
  <c r="FQ216" i="24" s="1"/>
  <c r="FI93" i="30"/>
  <c r="FL218" i="24" s="1"/>
  <c r="FJ93" i="30"/>
  <c r="FM218" i="24" s="1"/>
  <c r="FK93" i="30"/>
  <c r="FN218" i="24" s="1"/>
  <c r="FL93" i="30"/>
  <c r="FO218" i="24" s="1"/>
  <c r="FM93" i="30"/>
  <c r="FP218" i="24" s="1"/>
  <c r="FN93" i="30"/>
  <c r="FQ218" i="24" s="1"/>
  <c r="FI99" i="30"/>
  <c r="FL219" i="24" s="1"/>
  <c r="FJ99" i="30"/>
  <c r="FM219" i="24" s="1"/>
  <c r="FK99" i="30"/>
  <c r="FN219" i="24" s="1"/>
  <c r="FL99" i="30"/>
  <c r="FO219" i="24" s="1"/>
  <c r="FM99" i="30"/>
  <c r="FP219" i="24" s="1"/>
  <c r="FN99" i="30"/>
  <c r="FQ219" i="24" s="1"/>
  <c r="FI103" i="30"/>
  <c r="FJ103" i="30"/>
  <c r="FK103" i="30"/>
  <c r="FL103" i="30"/>
  <c r="FM103" i="30"/>
  <c r="FN103" i="30"/>
  <c r="FI105" i="30"/>
  <c r="FJ105" i="30"/>
  <c r="FK105" i="30"/>
  <c r="FL105" i="30"/>
  <c r="FM105" i="30"/>
  <c r="FN105" i="30"/>
  <c r="FI111" i="30"/>
  <c r="FJ111" i="30"/>
  <c r="FK111" i="30"/>
  <c r="FL111" i="30"/>
  <c r="FM111" i="30"/>
  <c r="FN111" i="30"/>
  <c r="FI117" i="30"/>
  <c r="FJ117" i="30"/>
  <c r="FK117" i="30"/>
  <c r="FL117" i="30"/>
  <c r="FM117" i="30"/>
  <c r="FN117" i="30"/>
  <c r="FI126" i="30"/>
  <c r="FJ126" i="30"/>
  <c r="FK126" i="30"/>
  <c r="FL126" i="30"/>
  <c r="FM126" i="30"/>
  <c r="FN126" i="30"/>
  <c r="FI135" i="30"/>
  <c r="FJ135" i="30"/>
  <c r="FK135" i="30"/>
  <c r="FL135" i="30"/>
  <c r="FM135" i="30"/>
  <c r="FN135" i="30"/>
  <c r="FI141" i="30"/>
  <c r="FJ141" i="30"/>
  <c r="FK141" i="30"/>
  <c r="FL141" i="30"/>
  <c r="FM141" i="30"/>
  <c r="FN141" i="30"/>
  <c r="DS19" i="30"/>
  <c r="DT19" i="30"/>
  <c r="DU19" i="30"/>
  <c r="DV19" i="30"/>
  <c r="DW19" i="30"/>
  <c r="DX19" i="30"/>
  <c r="DS21" i="30"/>
  <c r="DT21" i="30"/>
  <c r="DU21" i="30"/>
  <c r="DV21" i="30"/>
  <c r="DW21" i="30"/>
  <c r="DX21" i="30"/>
  <c r="DS27" i="30"/>
  <c r="DT27" i="30"/>
  <c r="DU27" i="30"/>
  <c r="DV27" i="30"/>
  <c r="DW27" i="30"/>
  <c r="DX27" i="30"/>
  <c r="DS33" i="30"/>
  <c r="DT33" i="30"/>
  <c r="DU33" i="30"/>
  <c r="DV33" i="30"/>
  <c r="DW33" i="30"/>
  <c r="DX33" i="30"/>
  <c r="DS42" i="30"/>
  <c r="DT42" i="30"/>
  <c r="DU42" i="30"/>
  <c r="DV42" i="30"/>
  <c r="DW42" i="30"/>
  <c r="DX42" i="30"/>
  <c r="DS51" i="30"/>
  <c r="DT51" i="30"/>
  <c r="DU51" i="30"/>
  <c r="DV51" i="30"/>
  <c r="DW51" i="30"/>
  <c r="DX51" i="30"/>
  <c r="DS61" i="30"/>
  <c r="DV217" i="24" s="1"/>
  <c r="DT61" i="30"/>
  <c r="DW217" i="24" s="1"/>
  <c r="DU61" i="30"/>
  <c r="DX217" i="24" s="1"/>
  <c r="DV61" i="30"/>
  <c r="DY217" i="24" s="1"/>
  <c r="DW61" i="30"/>
  <c r="DZ217" i="24" s="1"/>
  <c r="DX61" i="30"/>
  <c r="EA217" i="24" s="1"/>
  <c r="DS63" i="30"/>
  <c r="DV213" i="24" s="1"/>
  <c r="DT63" i="30"/>
  <c r="DW213" i="24" s="1"/>
  <c r="DU63" i="30"/>
  <c r="DX213" i="24" s="1"/>
  <c r="DV63" i="30"/>
  <c r="DY213" i="24" s="1"/>
  <c r="DW63" i="30"/>
  <c r="DZ213" i="24" s="1"/>
  <c r="DX63" i="30"/>
  <c r="EA213" i="24" s="1"/>
  <c r="DS69" i="30"/>
  <c r="DV214" i="24" s="1"/>
  <c r="DT69" i="30"/>
  <c r="DW214" i="24" s="1"/>
  <c r="DU69" i="30"/>
  <c r="DX214" i="24" s="1"/>
  <c r="DV69" i="30"/>
  <c r="DY214" i="24" s="1"/>
  <c r="DW69" i="30"/>
  <c r="DZ214" i="24" s="1"/>
  <c r="DX69" i="30"/>
  <c r="EA214" i="24" s="1"/>
  <c r="DS75" i="30"/>
  <c r="DV215" i="24" s="1"/>
  <c r="DT75" i="30"/>
  <c r="DW215" i="24" s="1"/>
  <c r="DU75" i="30"/>
  <c r="DX215" i="24" s="1"/>
  <c r="DV75" i="30"/>
  <c r="DY215" i="24" s="1"/>
  <c r="DW75" i="30"/>
  <c r="DZ215" i="24" s="1"/>
  <c r="DX75" i="30"/>
  <c r="EA215" i="24" s="1"/>
  <c r="DS84" i="30"/>
  <c r="DV216" i="24" s="1"/>
  <c r="DT84" i="30"/>
  <c r="DW216" i="24" s="1"/>
  <c r="DU84" i="30"/>
  <c r="DX216" i="24" s="1"/>
  <c r="DV84" i="30"/>
  <c r="DY216" i="24" s="1"/>
  <c r="DW84" i="30"/>
  <c r="DZ216" i="24" s="1"/>
  <c r="DX84" i="30"/>
  <c r="EA216" i="24" s="1"/>
  <c r="DS93" i="30"/>
  <c r="DV218" i="24" s="1"/>
  <c r="DT93" i="30"/>
  <c r="DW218" i="24" s="1"/>
  <c r="DU93" i="30"/>
  <c r="DX218" i="24" s="1"/>
  <c r="DV93" i="30"/>
  <c r="DY218" i="24" s="1"/>
  <c r="DW93" i="30"/>
  <c r="DZ218" i="24" s="1"/>
  <c r="DX93" i="30"/>
  <c r="EA218" i="24" s="1"/>
  <c r="DS103" i="30"/>
  <c r="DT103" i="30"/>
  <c r="DU103" i="30"/>
  <c r="DV103" i="30"/>
  <c r="DW103" i="30"/>
  <c r="DX103" i="30"/>
  <c r="DS105" i="30"/>
  <c r="DT105" i="30"/>
  <c r="DU105" i="30"/>
  <c r="DV105" i="30"/>
  <c r="DW105" i="30"/>
  <c r="DX105" i="30"/>
  <c r="DS111" i="30"/>
  <c r="DT111" i="30"/>
  <c r="DU111" i="30"/>
  <c r="DV111" i="30"/>
  <c r="DW111" i="30"/>
  <c r="DX111" i="30"/>
  <c r="DS117" i="30"/>
  <c r="DT117" i="30"/>
  <c r="DU117" i="30"/>
  <c r="DV117" i="30"/>
  <c r="DW117" i="30"/>
  <c r="DX117" i="30"/>
  <c r="DS126" i="30"/>
  <c r="DT126" i="30"/>
  <c r="DU126" i="30"/>
  <c r="DV126" i="30"/>
  <c r="DW126" i="30"/>
  <c r="DX126" i="30"/>
  <c r="DS135" i="30"/>
  <c r="DT135" i="30"/>
  <c r="DU135" i="30"/>
  <c r="DV135" i="30"/>
  <c r="DW135" i="30"/>
  <c r="DX135" i="30"/>
  <c r="CC19" i="30"/>
  <c r="CD19" i="30"/>
  <c r="CE19" i="30"/>
  <c r="CF19" i="30"/>
  <c r="CG19" i="30"/>
  <c r="CH19" i="30"/>
  <c r="CC21" i="30"/>
  <c r="CD21" i="30"/>
  <c r="CE21" i="30"/>
  <c r="CF21" i="30"/>
  <c r="CG21" i="30"/>
  <c r="CH21" i="30"/>
  <c r="CC27" i="30"/>
  <c r="CD27" i="30"/>
  <c r="CE27" i="30"/>
  <c r="CF27" i="30"/>
  <c r="CG27" i="30"/>
  <c r="CH27" i="30"/>
  <c r="CC33" i="30"/>
  <c r="CD33" i="30"/>
  <c r="CE33" i="30"/>
  <c r="CF33" i="30"/>
  <c r="CG33" i="30"/>
  <c r="CH33" i="30"/>
  <c r="CC42" i="30"/>
  <c r="CD42" i="30"/>
  <c r="CE42" i="30"/>
  <c r="CF42" i="30"/>
  <c r="CG42" i="30"/>
  <c r="CH42" i="30"/>
  <c r="CC51" i="30"/>
  <c r="CD51" i="30"/>
  <c r="CE51" i="30"/>
  <c r="CF51" i="30"/>
  <c r="CG51" i="30"/>
  <c r="CH51" i="30"/>
  <c r="CC61" i="30"/>
  <c r="CF217" i="24" s="1"/>
  <c r="CD61" i="30"/>
  <c r="CG217" i="24" s="1"/>
  <c r="CE61" i="30"/>
  <c r="CH217" i="24" s="1"/>
  <c r="CF61" i="30"/>
  <c r="CI217" i="24" s="1"/>
  <c r="CG61" i="30"/>
  <c r="CJ217" i="24" s="1"/>
  <c r="CH61" i="30"/>
  <c r="CK217" i="24" s="1"/>
  <c r="CC63" i="30"/>
  <c r="CF213" i="24" s="1"/>
  <c r="CD63" i="30"/>
  <c r="CG213" i="24" s="1"/>
  <c r="CE63" i="30"/>
  <c r="CH213" i="24" s="1"/>
  <c r="CF63" i="30"/>
  <c r="CI213" i="24" s="1"/>
  <c r="CG63" i="30"/>
  <c r="CJ213" i="24" s="1"/>
  <c r="CH63" i="30"/>
  <c r="CK213" i="24" s="1"/>
  <c r="CC69" i="30"/>
  <c r="CF214" i="24" s="1"/>
  <c r="CD69" i="30"/>
  <c r="CG214" i="24" s="1"/>
  <c r="CE69" i="30"/>
  <c r="CH214" i="24" s="1"/>
  <c r="CF69" i="30"/>
  <c r="CI214" i="24" s="1"/>
  <c r="CG69" i="30"/>
  <c r="CJ214" i="24" s="1"/>
  <c r="CH69" i="30"/>
  <c r="CK214" i="24" s="1"/>
  <c r="CC75" i="30"/>
  <c r="CF215" i="24" s="1"/>
  <c r="CD75" i="30"/>
  <c r="CG215" i="24" s="1"/>
  <c r="CE75" i="30"/>
  <c r="CH215" i="24" s="1"/>
  <c r="CF75" i="30"/>
  <c r="CI215" i="24" s="1"/>
  <c r="CG75" i="30"/>
  <c r="CJ215" i="24" s="1"/>
  <c r="CH75" i="30"/>
  <c r="CK215" i="24" s="1"/>
  <c r="CC84" i="30"/>
  <c r="CF216" i="24" s="1"/>
  <c r="CD84" i="30"/>
  <c r="CG216" i="24" s="1"/>
  <c r="CE84" i="30"/>
  <c r="CH216" i="24" s="1"/>
  <c r="CF84" i="30"/>
  <c r="CI216" i="24" s="1"/>
  <c r="CG84" i="30"/>
  <c r="CJ216" i="24" s="1"/>
  <c r="CH84" i="30"/>
  <c r="CK216" i="24" s="1"/>
  <c r="CC93" i="30"/>
  <c r="CF218" i="24" s="1"/>
  <c r="CD93" i="30"/>
  <c r="CG218" i="24" s="1"/>
  <c r="CE93" i="30"/>
  <c r="CH218" i="24" s="1"/>
  <c r="CF93" i="30"/>
  <c r="CI218" i="24" s="1"/>
  <c r="CG93" i="30"/>
  <c r="CJ218" i="24" s="1"/>
  <c r="CH93" i="30"/>
  <c r="CK218" i="24" s="1"/>
  <c r="CC103" i="30"/>
  <c r="CD103" i="30"/>
  <c r="CE103" i="30"/>
  <c r="CF103" i="30"/>
  <c r="CG103" i="30"/>
  <c r="CH103" i="30"/>
  <c r="CC105" i="30"/>
  <c r="CD105" i="30"/>
  <c r="CE105" i="30"/>
  <c r="CF105" i="30"/>
  <c r="CG105" i="30"/>
  <c r="CH105" i="30"/>
  <c r="CC111" i="30"/>
  <c r="CD111" i="30"/>
  <c r="CE111" i="30"/>
  <c r="CF111" i="30"/>
  <c r="CG111" i="30"/>
  <c r="CH111" i="30"/>
  <c r="CC117" i="30"/>
  <c r="CD117" i="30"/>
  <c r="CE117" i="30"/>
  <c r="CF117" i="30"/>
  <c r="CG117" i="30"/>
  <c r="CH117" i="30"/>
  <c r="CC126" i="30"/>
  <c r="CD126" i="30"/>
  <c r="CE126" i="30"/>
  <c r="CF126" i="30"/>
  <c r="CG126" i="30"/>
  <c r="CH126" i="30"/>
  <c r="CC135" i="30"/>
  <c r="CD135" i="30"/>
  <c r="CE135" i="30"/>
  <c r="CF135" i="30"/>
  <c r="CG135" i="30"/>
  <c r="CH135" i="30"/>
  <c r="AM19" i="30"/>
  <c r="AN19" i="30"/>
  <c r="AO19" i="30"/>
  <c r="AP19" i="30"/>
  <c r="AQ19" i="30"/>
  <c r="AR19" i="30"/>
  <c r="AM21" i="30"/>
  <c r="AN21" i="30"/>
  <c r="AO21" i="30"/>
  <c r="AP21" i="30"/>
  <c r="AQ21" i="30"/>
  <c r="AR21" i="30"/>
  <c r="AM27" i="30"/>
  <c r="AN27" i="30"/>
  <c r="AO27" i="30"/>
  <c r="AP27" i="30"/>
  <c r="AQ27" i="30"/>
  <c r="AR27" i="30"/>
  <c r="AM33" i="30"/>
  <c r="AN33" i="30"/>
  <c r="AO33" i="30"/>
  <c r="AP33" i="30"/>
  <c r="AQ33" i="30"/>
  <c r="AR33" i="30"/>
  <c r="AM42" i="30"/>
  <c r="AN42" i="30"/>
  <c r="AO42" i="30"/>
  <c r="AP42" i="30"/>
  <c r="AQ42" i="30"/>
  <c r="AR42" i="30"/>
  <c r="AM51" i="30"/>
  <c r="AN51" i="30"/>
  <c r="AO51" i="30"/>
  <c r="AP51" i="30"/>
  <c r="AQ51" i="30"/>
  <c r="AR51" i="30"/>
  <c r="AM57" i="30"/>
  <c r="AN57" i="30"/>
  <c r="AO57" i="30"/>
  <c r="AP57" i="30"/>
  <c r="AQ57" i="30"/>
  <c r="AR57" i="30"/>
  <c r="AM61" i="30"/>
  <c r="AP217" i="24" s="1"/>
  <c r="AN61" i="30"/>
  <c r="AQ217" i="24" s="1"/>
  <c r="AO61" i="30"/>
  <c r="AR217" i="24" s="1"/>
  <c r="AP61" i="30"/>
  <c r="AS217" i="24" s="1"/>
  <c r="AQ61" i="30"/>
  <c r="AT217" i="24" s="1"/>
  <c r="AR61" i="30"/>
  <c r="AU217" i="24" s="1"/>
  <c r="AM63" i="30"/>
  <c r="AP213" i="24" s="1"/>
  <c r="AN63" i="30"/>
  <c r="AQ213" i="24" s="1"/>
  <c r="AO63" i="30"/>
  <c r="AR213" i="24" s="1"/>
  <c r="AP63" i="30"/>
  <c r="AS213" i="24" s="1"/>
  <c r="AQ63" i="30"/>
  <c r="AT213" i="24" s="1"/>
  <c r="AR63" i="30"/>
  <c r="AU213" i="24" s="1"/>
  <c r="AM69" i="30"/>
  <c r="AP214" i="24" s="1"/>
  <c r="AN69" i="30"/>
  <c r="AQ214" i="24" s="1"/>
  <c r="AO69" i="30"/>
  <c r="AR214" i="24" s="1"/>
  <c r="AP69" i="30"/>
  <c r="AS214" i="24" s="1"/>
  <c r="AQ69" i="30"/>
  <c r="AT214" i="24" s="1"/>
  <c r="AR69" i="30"/>
  <c r="AU214" i="24" s="1"/>
  <c r="AM75" i="30"/>
  <c r="AP215" i="24" s="1"/>
  <c r="AN75" i="30"/>
  <c r="AQ215" i="24" s="1"/>
  <c r="AO75" i="30"/>
  <c r="AR215" i="24" s="1"/>
  <c r="AP75" i="30"/>
  <c r="AS215" i="24" s="1"/>
  <c r="AQ75" i="30"/>
  <c r="AT215" i="24" s="1"/>
  <c r="AR75" i="30"/>
  <c r="AU215" i="24" s="1"/>
  <c r="AM84" i="30"/>
  <c r="AP216" i="24" s="1"/>
  <c r="AN84" i="30"/>
  <c r="AQ216" i="24" s="1"/>
  <c r="AO84" i="30"/>
  <c r="AR216" i="24" s="1"/>
  <c r="AP84" i="30"/>
  <c r="AS216" i="24" s="1"/>
  <c r="AQ84" i="30"/>
  <c r="AT216" i="24" s="1"/>
  <c r="AR84" i="30"/>
  <c r="AU216" i="24" s="1"/>
  <c r="AM93" i="30"/>
  <c r="AP218" i="24" s="1"/>
  <c r="AN93" i="30"/>
  <c r="AQ218" i="24" s="1"/>
  <c r="AO93" i="30"/>
  <c r="AR218" i="24" s="1"/>
  <c r="AP93" i="30"/>
  <c r="AS218" i="24" s="1"/>
  <c r="AQ93" i="30"/>
  <c r="AT218" i="24" s="1"/>
  <c r="AR93" i="30"/>
  <c r="AU218" i="24" s="1"/>
  <c r="AM99" i="30"/>
  <c r="AP219" i="24" s="1"/>
  <c r="AN99" i="30"/>
  <c r="AQ219" i="24" s="1"/>
  <c r="AO99" i="30"/>
  <c r="AR219" i="24" s="1"/>
  <c r="AP99" i="30"/>
  <c r="AS219" i="24" s="1"/>
  <c r="AQ99" i="30"/>
  <c r="AT219" i="24" s="1"/>
  <c r="AR99" i="30"/>
  <c r="AU219" i="24" s="1"/>
  <c r="AM103" i="30"/>
  <c r="AN103" i="30"/>
  <c r="AO103" i="30"/>
  <c r="AP103" i="30"/>
  <c r="AQ103" i="30"/>
  <c r="AR103" i="30"/>
  <c r="AM105" i="30"/>
  <c r="AN105" i="30"/>
  <c r="AO105" i="30"/>
  <c r="AP105" i="30"/>
  <c r="AQ105" i="30"/>
  <c r="AR105" i="30"/>
  <c r="AM111" i="30"/>
  <c r="AN111" i="30"/>
  <c r="AO111" i="30"/>
  <c r="AP111" i="30"/>
  <c r="AQ111" i="30"/>
  <c r="AR111" i="30"/>
  <c r="AM117" i="30"/>
  <c r="AN117" i="30"/>
  <c r="AO117" i="30"/>
  <c r="AP117" i="30"/>
  <c r="AQ117" i="30"/>
  <c r="AR117" i="30"/>
  <c r="AM126" i="30"/>
  <c r="AN126" i="30"/>
  <c r="AO126" i="30"/>
  <c r="AP126" i="30"/>
  <c r="AQ126" i="30"/>
  <c r="AR126" i="30"/>
  <c r="AM135" i="30"/>
  <c r="AN135" i="30"/>
  <c r="AO135" i="30"/>
  <c r="AP135" i="30"/>
  <c r="AQ135" i="30"/>
  <c r="AR135" i="30"/>
  <c r="AM141" i="30"/>
  <c r="AN141" i="30"/>
  <c r="AO141" i="30"/>
  <c r="AP141" i="30"/>
  <c r="AQ141" i="30"/>
  <c r="AR141" i="30"/>
  <c r="DO18" i="22"/>
  <c r="DO17" i="22" s="1"/>
  <c r="DN18" i="22"/>
  <c r="DN17" i="22" s="1"/>
  <c r="DM18" i="22"/>
  <c r="DM17" i="22" s="1"/>
  <c r="DL18" i="22"/>
  <c r="DL17" i="22" s="1"/>
  <c r="MO208" i="22" l="1"/>
  <c r="ML208" i="22"/>
  <c r="MN208" i="22"/>
  <c r="MJ208" i="22"/>
  <c r="MK208" i="22"/>
  <c r="DK208" i="22"/>
  <c r="DJ208" i="22"/>
  <c r="DN208" i="22"/>
  <c r="DM208" i="22"/>
  <c r="DL208" i="22"/>
  <c r="BY208" i="22"/>
  <c r="BX208" i="22"/>
  <c r="BW208" i="22"/>
  <c r="BZ208" i="22"/>
  <c r="CB208" i="22"/>
  <c r="CA208" i="22"/>
  <c r="AJ208" i="22"/>
  <c r="AJ163" i="22" s="1"/>
  <c r="AM208" i="22"/>
  <c r="AM163" i="22" s="1"/>
  <c r="AO208" i="22"/>
  <c r="AO163" i="22" s="1"/>
  <c r="AL208" i="22"/>
  <c r="AL163" i="22" s="1"/>
  <c r="AN208" i="22"/>
  <c r="AN163" i="22" s="1"/>
  <c r="AK208" i="22"/>
  <c r="AK163" i="22" s="1"/>
  <c r="MM208" i="22"/>
  <c r="DO208" i="22"/>
  <c r="BZ163" i="22" l="1"/>
  <c r="DL163" i="22"/>
  <c r="MM163" i="22"/>
  <c r="DM163" i="22"/>
  <c r="BY163" i="22"/>
  <c r="MJ163" i="22"/>
  <c r="DN163" i="22"/>
  <c r="MN163" i="22"/>
  <c r="BW163" i="22"/>
  <c r="DJ163" i="22"/>
  <c r="ML163" i="22"/>
  <c r="BX163" i="22"/>
  <c r="DO163" i="22"/>
  <c r="CB163" i="22"/>
  <c r="DK163" i="22"/>
  <c r="CA163" i="22"/>
  <c r="MO163" i="22"/>
  <c r="MK163" i="22"/>
  <c r="CC16" i="30" l="1"/>
  <c r="CC16" i="24"/>
  <c r="JK18" i="22" l="1"/>
  <c r="JK17" i="22" s="1"/>
  <c r="JL18" i="22"/>
  <c r="JL17" i="22" s="1"/>
  <c r="JN18" i="22"/>
  <c r="JN17" i="22" s="1"/>
  <c r="HX18" i="22"/>
  <c r="HX17" i="22" s="1"/>
  <c r="HY18" i="22"/>
  <c r="HY17" i="22" s="1"/>
  <c r="IA18" i="22"/>
  <c r="IA17" i="22" s="1"/>
  <c r="BX18" i="22"/>
  <c r="BX17" i="22" s="1"/>
  <c r="BY18" i="22"/>
  <c r="BY17" i="22" s="1"/>
  <c r="CA18" i="22"/>
  <c r="CA17" i="22" s="1"/>
  <c r="DZ103" i="30"/>
  <c r="EA103" i="30"/>
  <c r="EB103" i="30"/>
  <c r="EC103" i="30"/>
  <c r="ED103" i="30"/>
  <c r="EE103" i="30"/>
  <c r="EF103" i="30"/>
  <c r="EG103" i="30"/>
  <c r="EH103" i="30"/>
  <c r="EI103" i="30"/>
  <c r="EJ103" i="30"/>
  <c r="EK103" i="30"/>
  <c r="EL103" i="30"/>
  <c r="EM103" i="30"/>
  <c r="EN103" i="30"/>
  <c r="EO103" i="30"/>
  <c r="EP103" i="30"/>
  <c r="EQ103" i="30"/>
  <c r="ER103" i="30"/>
  <c r="ES103" i="30"/>
  <c r="ET103" i="30"/>
  <c r="EU103" i="30"/>
  <c r="EV103" i="30"/>
  <c r="EW103" i="30"/>
  <c r="EX103" i="30"/>
  <c r="EY103" i="30"/>
  <c r="EZ103" i="30"/>
  <c r="FA103" i="30"/>
  <c r="FB103" i="30"/>
  <c r="FC103" i="30"/>
  <c r="FD103" i="30"/>
  <c r="FE103" i="30"/>
  <c r="FF103" i="30"/>
  <c r="FG103" i="30"/>
  <c r="FH103" i="30"/>
  <c r="DZ105" i="30"/>
  <c r="EA105" i="30"/>
  <c r="EB105" i="30"/>
  <c r="EC105" i="30"/>
  <c r="ED105" i="30"/>
  <c r="EE105" i="30"/>
  <c r="EF105" i="30"/>
  <c r="EG105" i="30"/>
  <c r="EH105" i="30"/>
  <c r="EI105" i="30"/>
  <c r="EJ105" i="30"/>
  <c r="EK105" i="30"/>
  <c r="EL105" i="30"/>
  <c r="EM105" i="30"/>
  <c r="EN105" i="30"/>
  <c r="EO105" i="30"/>
  <c r="EP105" i="30"/>
  <c r="EQ105" i="30"/>
  <c r="ER105" i="30"/>
  <c r="ES105" i="30"/>
  <c r="ET105" i="30"/>
  <c r="EU105" i="30"/>
  <c r="EV105" i="30"/>
  <c r="EW105" i="30"/>
  <c r="EX105" i="30"/>
  <c r="EY105" i="30"/>
  <c r="EZ105" i="30"/>
  <c r="FA105" i="30"/>
  <c r="FB105" i="30"/>
  <c r="FC105" i="30"/>
  <c r="FD105" i="30"/>
  <c r="FE105" i="30"/>
  <c r="FF105" i="30"/>
  <c r="FG105" i="30"/>
  <c r="FH105" i="30"/>
  <c r="DZ111" i="30"/>
  <c r="EA111" i="30"/>
  <c r="EB111" i="30"/>
  <c r="EC111" i="30"/>
  <c r="ED111" i="30"/>
  <c r="EE111" i="30"/>
  <c r="EF111" i="30"/>
  <c r="EG111" i="30"/>
  <c r="EH111" i="30"/>
  <c r="EI111" i="30"/>
  <c r="EJ111" i="30"/>
  <c r="EK111" i="30"/>
  <c r="EL111" i="30"/>
  <c r="EM111" i="30"/>
  <c r="EN111" i="30"/>
  <c r="EO111" i="30"/>
  <c r="EP111" i="30"/>
  <c r="EQ111" i="30"/>
  <c r="ER111" i="30"/>
  <c r="ES111" i="30"/>
  <c r="ET111" i="30"/>
  <c r="EU111" i="30"/>
  <c r="EV111" i="30"/>
  <c r="EW111" i="30"/>
  <c r="EX111" i="30"/>
  <c r="EY111" i="30"/>
  <c r="EZ111" i="30"/>
  <c r="FA111" i="30"/>
  <c r="FB111" i="30"/>
  <c r="FC111" i="30"/>
  <c r="FD111" i="30"/>
  <c r="FE111" i="30"/>
  <c r="FF111" i="30"/>
  <c r="FG111" i="30"/>
  <c r="FH111" i="30"/>
  <c r="DZ117" i="30"/>
  <c r="EA117" i="30"/>
  <c r="EB117" i="30"/>
  <c r="EC117" i="30"/>
  <c r="ED117" i="30"/>
  <c r="EE117" i="30"/>
  <c r="EF117" i="30"/>
  <c r="EG117" i="30"/>
  <c r="EH117" i="30"/>
  <c r="EI117" i="30"/>
  <c r="EJ117" i="30"/>
  <c r="EK117" i="30"/>
  <c r="EL117" i="30"/>
  <c r="EM117" i="30"/>
  <c r="EN117" i="30"/>
  <c r="EO117" i="30"/>
  <c r="EP117" i="30"/>
  <c r="EQ117" i="30"/>
  <c r="ER117" i="30"/>
  <c r="ES117" i="30"/>
  <c r="ET117" i="30"/>
  <c r="EU117" i="30"/>
  <c r="EV117" i="30"/>
  <c r="EW117" i="30"/>
  <c r="EX117" i="30"/>
  <c r="EY117" i="30"/>
  <c r="EZ117" i="30"/>
  <c r="FA117" i="30"/>
  <c r="FB117" i="30"/>
  <c r="FC117" i="30"/>
  <c r="FD117" i="30"/>
  <c r="FE117" i="30"/>
  <c r="FF117" i="30"/>
  <c r="FG117" i="30"/>
  <c r="FH117" i="30"/>
  <c r="DZ126" i="30"/>
  <c r="EA126" i="30"/>
  <c r="EB126" i="30"/>
  <c r="EC126" i="30"/>
  <c r="ED126" i="30"/>
  <c r="EE126" i="30"/>
  <c r="EF126" i="30"/>
  <c r="EG126" i="30"/>
  <c r="EH126" i="30"/>
  <c r="EI126" i="30"/>
  <c r="EJ126" i="30"/>
  <c r="EK126" i="30"/>
  <c r="EL126" i="30"/>
  <c r="EM126" i="30"/>
  <c r="EN126" i="30"/>
  <c r="EO126" i="30"/>
  <c r="EP126" i="30"/>
  <c r="EQ126" i="30"/>
  <c r="ER126" i="30"/>
  <c r="ES126" i="30"/>
  <c r="ET126" i="30"/>
  <c r="EU126" i="30"/>
  <c r="EV126" i="30"/>
  <c r="EW126" i="30"/>
  <c r="EX126" i="30"/>
  <c r="EY126" i="30"/>
  <c r="EZ126" i="30"/>
  <c r="FA126" i="30"/>
  <c r="FB126" i="30"/>
  <c r="FC126" i="30"/>
  <c r="FD126" i="30"/>
  <c r="FE126" i="30"/>
  <c r="FF126" i="30"/>
  <c r="FG126" i="30"/>
  <c r="FH126" i="30"/>
  <c r="DZ135" i="30"/>
  <c r="EA135" i="30"/>
  <c r="EB135" i="30"/>
  <c r="EC135" i="30"/>
  <c r="ED135" i="30"/>
  <c r="EE135" i="30"/>
  <c r="EF135" i="30"/>
  <c r="EG135" i="30"/>
  <c r="EH135" i="30"/>
  <c r="EI135" i="30"/>
  <c r="EJ135" i="30"/>
  <c r="EK135" i="30"/>
  <c r="EL135" i="30"/>
  <c r="EM135" i="30"/>
  <c r="EN135" i="30"/>
  <c r="EO135" i="30"/>
  <c r="EP135" i="30"/>
  <c r="EQ135" i="30"/>
  <c r="ER135" i="30"/>
  <c r="ES135" i="30"/>
  <c r="ET135" i="30"/>
  <c r="EU135" i="30"/>
  <c r="EV135" i="30"/>
  <c r="EW135" i="30"/>
  <c r="EX135" i="30"/>
  <c r="EY135" i="30"/>
  <c r="EZ135" i="30"/>
  <c r="FA135" i="30"/>
  <c r="FB135" i="30"/>
  <c r="FC135" i="30"/>
  <c r="FD135" i="30"/>
  <c r="FE135" i="30"/>
  <c r="FF135" i="30"/>
  <c r="FG135" i="30"/>
  <c r="FH135" i="30"/>
  <c r="DZ141" i="30"/>
  <c r="EA141" i="30"/>
  <c r="EB141" i="30"/>
  <c r="EC141" i="30"/>
  <c r="ED141" i="30"/>
  <c r="EE141" i="30"/>
  <c r="EF141" i="30"/>
  <c r="EG141" i="30"/>
  <c r="EH141" i="30"/>
  <c r="EI141" i="30"/>
  <c r="EJ141" i="30"/>
  <c r="EK141" i="30"/>
  <c r="EL141" i="30"/>
  <c r="EM141" i="30"/>
  <c r="EN141" i="30"/>
  <c r="EO141" i="30"/>
  <c r="EP141" i="30"/>
  <c r="EQ141" i="30"/>
  <c r="ER141" i="30"/>
  <c r="ES141" i="30"/>
  <c r="ET141" i="30"/>
  <c r="EU141" i="30"/>
  <c r="EV141" i="30"/>
  <c r="EW141" i="30"/>
  <c r="EX141" i="30"/>
  <c r="EY141" i="30"/>
  <c r="EZ141" i="30"/>
  <c r="FA141" i="30"/>
  <c r="FB141" i="30"/>
  <c r="FC141" i="30"/>
  <c r="FD141" i="30"/>
  <c r="FE141" i="30"/>
  <c r="FF141" i="30"/>
  <c r="FG141" i="30"/>
  <c r="FH141" i="30"/>
  <c r="AT103" i="30"/>
  <c r="AU103" i="30"/>
  <c r="AV103" i="30"/>
  <c r="AW103" i="30"/>
  <c r="AX103" i="30"/>
  <c r="AY103" i="30"/>
  <c r="AZ103" i="30"/>
  <c r="BA103" i="30"/>
  <c r="BB103" i="30"/>
  <c r="BC103" i="30"/>
  <c r="BD103" i="30"/>
  <c r="BE103" i="30"/>
  <c r="BF103" i="30"/>
  <c r="BG103" i="30"/>
  <c r="BH103" i="30"/>
  <c r="BI103" i="30"/>
  <c r="BJ103" i="30"/>
  <c r="BK103" i="30"/>
  <c r="BL103" i="30"/>
  <c r="BM103" i="30"/>
  <c r="BN103" i="30"/>
  <c r="BO103" i="30"/>
  <c r="BP103" i="30"/>
  <c r="BQ103" i="30"/>
  <c r="BR103" i="30"/>
  <c r="BS103" i="30"/>
  <c r="BT103" i="30"/>
  <c r="BU103" i="30"/>
  <c r="BV103" i="30"/>
  <c r="BW103" i="30"/>
  <c r="BX103" i="30"/>
  <c r="BY103" i="30"/>
  <c r="BZ103" i="30"/>
  <c r="CA103" i="30"/>
  <c r="CB103" i="30"/>
  <c r="CI103" i="30"/>
  <c r="CJ103" i="30"/>
  <c r="CK103" i="30"/>
  <c r="CL103" i="30"/>
  <c r="CM103" i="30"/>
  <c r="CN103" i="30"/>
  <c r="CO103" i="30"/>
  <c r="CP103" i="30"/>
  <c r="CQ103" i="30"/>
  <c r="CR103" i="30"/>
  <c r="CS103" i="30"/>
  <c r="CT103" i="30"/>
  <c r="CU103" i="30"/>
  <c r="CV103" i="30"/>
  <c r="CW103" i="30"/>
  <c r="CX103" i="30"/>
  <c r="CY103" i="30"/>
  <c r="CZ103" i="30"/>
  <c r="DA103" i="30"/>
  <c r="DB103" i="30"/>
  <c r="DC103" i="30"/>
  <c r="DD103" i="30"/>
  <c r="DE103" i="30"/>
  <c r="DF103" i="30"/>
  <c r="DG103" i="30"/>
  <c r="DH103" i="30"/>
  <c r="DI103" i="30"/>
  <c r="DJ103" i="30"/>
  <c r="DK103" i="30"/>
  <c r="DL103" i="30"/>
  <c r="DM103" i="30"/>
  <c r="DN103" i="30"/>
  <c r="DO103" i="30"/>
  <c r="DP103" i="30"/>
  <c r="DQ103" i="30"/>
  <c r="DR103" i="30"/>
  <c r="AT105" i="30"/>
  <c r="AU105" i="30"/>
  <c r="AV105" i="30"/>
  <c r="AW105" i="30"/>
  <c r="AX105" i="30"/>
  <c r="AY105" i="30"/>
  <c r="AZ105" i="30"/>
  <c r="BA105" i="30"/>
  <c r="BB105" i="30"/>
  <c r="BC105" i="30"/>
  <c r="BD105" i="30"/>
  <c r="BE105" i="30"/>
  <c r="BF105" i="30"/>
  <c r="BG105" i="30"/>
  <c r="BH105" i="30"/>
  <c r="BI105" i="30"/>
  <c r="BJ105" i="30"/>
  <c r="BK105" i="30"/>
  <c r="BL105" i="30"/>
  <c r="BM105" i="30"/>
  <c r="BN105" i="30"/>
  <c r="BO105" i="30"/>
  <c r="BP105" i="30"/>
  <c r="BQ105" i="30"/>
  <c r="BR105" i="30"/>
  <c r="BS105" i="30"/>
  <c r="BT105" i="30"/>
  <c r="BU105" i="30"/>
  <c r="BV105" i="30"/>
  <c r="BW105" i="30"/>
  <c r="BX105" i="30"/>
  <c r="BY105" i="30"/>
  <c r="BZ105" i="30"/>
  <c r="CA105" i="30"/>
  <c r="CB105" i="30"/>
  <c r="CI105" i="30"/>
  <c r="CJ105" i="30"/>
  <c r="CK105" i="30"/>
  <c r="CL105" i="30"/>
  <c r="CM105" i="30"/>
  <c r="CN105" i="30"/>
  <c r="CO105" i="30"/>
  <c r="CP105" i="30"/>
  <c r="CQ105" i="30"/>
  <c r="CR105" i="30"/>
  <c r="CS105" i="30"/>
  <c r="CT105" i="30"/>
  <c r="CU105" i="30"/>
  <c r="CV105" i="30"/>
  <c r="CW105" i="30"/>
  <c r="CX105" i="30"/>
  <c r="CY105" i="30"/>
  <c r="CZ105" i="30"/>
  <c r="DA105" i="30"/>
  <c r="DB105" i="30"/>
  <c r="DC105" i="30"/>
  <c r="DD105" i="30"/>
  <c r="DE105" i="30"/>
  <c r="DF105" i="30"/>
  <c r="DG105" i="30"/>
  <c r="DH105" i="30"/>
  <c r="DI105" i="30"/>
  <c r="DJ105" i="30"/>
  <c r="DK105" i="30"/>
  <c r="DL105" i="30"/>
  <c r="DM105" i="30"/>
  <c r="DN105" i="30"/>
  <c r="DO105" i="30"/>
  <c r="DP105" i="30"/>
  <c r="DQ105" i="30"/>
  <c r="DR105" i="30"/>
  <c r="AT111" i="30"/>
  <c r="AU111" i="30"/>
  <c r="AV111" i="30"/>
  <c r="AW111" i="30"/>
  <c r="AX111" i="30"/>
  <c r="AY111" i="30"/>
  <c r="AZ111" i="30"/>
  <c r="BA111" i="30"/>
  <c r="BB111" i="30"/>
  <c r="BC111" i="30"/>
  <c r="BD111" i="30"/>
  <c r="BE111" i="30"/>
  <c r="BF111" i="30"/>
  <c r="BG111" i="30"/>
  <c r="BH111" i="30"/>
  <c r="BI111" i="30"/>
  <c r="BJ111" i="30"/>
  <c r="BK111" i="30"/>
  <c r="BL111" i="30"/>
  <c r="BM111" i="30"/>
  <c r="BN111" i="30"/>
  <c r="BO111" i="30"/>
  <c r="BP111" i="30"/>
  <c r="BQ111" i="30"/>
  <c r="BR111" i="30"/>
  <c r="BS111" i="30"/>
  <c r="BT111" i="30"/>
  <c r="BU111" i="30"/>
  <c r="BV111" i="30"/>
  <c r="BW111" i="30"/>
  <c r="BX111" i="30"/>
  <c r="BY111" i="30"/>
  <c r="BZ111" i="30"/>
  <c r="CA111" i="30"/>
  <c r="CB111" i="30"/>
  <c r="CI111" i="30"/>
  <c r="CJ111" i="30"/>
  <c r="CK111" i="30"/>
  <c r="CL111" i="30"/>
  <c r="CM111" i="30"/>
  <c r="CN111" i="30"/>
  <c r="CO111" i="30"/>
  <c r="CP111" i="30"/>
  <c r="CQ111" i="30"/>
  <c r="CR111" i="30"/>
  <c r="CS111" i="30"/>
  <c r="CT111" i="30"/>
  <c r="CU111" i="30"/>
  <c r="CV111" i="30"/>
  <c r="CW111" i="30"/>
  <c r="CX111" i="30"/>
  <c r="CY111" i="30"/>
  <c r="CZ111" i="30"/>
  <c r="DA111" i="30"/>
  <c r="DB111" i="30"/>
  <c r="DC111" i="30"/>
  <c r="DD111" i="30"/>
  <c r="DE111" i="30"/>
  <c r="DF111" i="30"/>
  <c r="DG111" i="30"/>
  <c r="DH111" i="30"/>
  <c r="DI111" i="30"/>
  <c r="DJ111" i="30"/>
  <c r="DK111" i="30"/>
  <c r="DL111" i="30"/>
  <c r="DM111" i="30"/>
  <c r="DN111" i="30"/>
  <c r="DO111" i="30"/>
  <c r="DP111" i="30"/>
  <c r="DQ111" i="30"/>
  <c r="DR111" i="30"/>
  <c r="AT117" i="30"/>
  <c r="AU117" i="30"/>
  <c r="AV117" i="30"/>
  <c r="AW117" i="30"/>
  <c r="AX117" i="30"/>
  <c r="AY117" i="30"/>
  <c r="AZ117" i="30"/>
  <c r="BA117" i="30"/>
  <c r="BB117" i="30"/>
  <c r="BC117" i="30"/>
  <c r="BD117" i="30"/>
  <c r="BE117" i="30"/>
  <c r="BF117" i="30"/>
  <c r="BG117" i="30"/>
  <c r="BH117" i="30"/>
  <c r="BI117" i="30"/>
  <c r="BJ117" i="30"/>
  <c r="BK117" i="30"/>
  <c r="BL117" i="30"/>
  <c r="BM117" i="30"/>
  <c r="BN117" i="30"/>
  <c r="BO117" i="30"/>
  <c r="BP117" i="30"/>
  <c r="BQ117" i="30"/>
  <c r="BR117" i="30"/>
  <c r="BS117" i="30"/>
  <c r="BT117" i="30"/>
  <c r="BU117" i="30"/>
  <c r="BV117" i="30"/>
  <c r="BW117" i="30"/>
  <c r="BX117" i="30"/>
  <c r="BY117" i="30"/>
  <c r="BZ117" i="30"/>
  <c r="CA117" i="30"/>
  <c r="CB117" i="30"/>
  <c r="CI117" i="30"/>
  <c r="CJ117" i="30"/>
  <c r="CK117" i="30"/>
  <c r="CL117" i="30"/>
  <c r="CM117" i="30"/>
  <c r="CN117" i="30"/>
  <c r="CO117" i="30"/>
  <c r="CP117" i="30"/>
  <c r="CQ117" i="30"/>
  <c r="CR117" i="30"/>
  <c r="CS117" i="30"/>
  <c r="CT117" i="30"/>
  <c r="CU117" i="30"/>
  <c r="CV117" i="30"/>
  <c r="CW117" i="30"/>
  <c r="CX117" i="30"/>
  <c r="CY117" i="30"/>
  <c r="CZ117" i="30"/>
  <c r="DA117" i="30"/>
  <c r="DB117" i="30"/>
  <c r="DC117" i="30"/>
  <c r="DD117" i="30"/>
  <c r="DE117" i="30"/>
  <c r="DF117" i="30"/>
  <c r="DG117" i="30"/>
  <c r="DH117" i="30"/>
  <c r="DI117" i="30"/>
  <c r="DJ117" i="30"/>
  <c r="DK117" i="30"/>
  <c r="DL117" i="30"/>
  <c r="DM117" i="30"/>
  <c r="DN117" i="30"/>
  <c r="DO117" i="30"/>
  <c r="DP117" i="30"/>
  <c r="DQ117" i="30"/>
  <c r="DR117" i="30"/>
  <c r="AT126" i="30"/>
  <c r="AU126" i="30"/>
  <c r="AV126" i="30"/>
  <c r="AW126" i="30"/>
  <c r="AX126" i="30"/>
  <c r="AY126" i="30"/>
  <c r="AZ126" i="30"/>
  <c r="BA126" i="30"/>
  <c r="BB126" i="30"/>
  <c r="BC126" i="30"/>
  <c r="BD126" i="30"/>
  <c r="BE126" i="30"/>
  <c r="BF126" i="30"/>
  <c r="BG126" i="30"/>
  <c r="BH126" i="30"/>
  <c r="BI126" i="30"/>
  <c r="BJ126" i="30"/>
  <c r="BK126" i="30"/>
  <c r="BL126" i="30"/>
  <c r="BM126" i="30"/>
  <c r="BN126" i="30"/>
  <c r="BO126" i="30"/>
  <c r="BP126" i="30"/>
  <c r="BQ126" i="30"/>
  <c r="BR126" i="30"/>
  <c r="BS126" i="30"/>
  <c r="BT126" i="30"/>
  <c r="BU126" i="30"/>
  <c r="BV126" i="30"/>
  <c r="BW126" i="30"/>
  <c r="BX126" i="30"/>
  <c r="BY126" i="30"/>
  <c r="BZ126" i="30"/>
  <c r="CA126" i="30"/>
  <c r="CB126" i="30"/>
  <c r="CI126" i="30"/>
  <c r="CJ126" i="30"/>
  <c r="CK126" i="30"/>
  <c r="CL126" i="30"/>
  <c r="CM126" i="30"/>
  <c r="CN126" i="30"/>
  <c r="CO126" i="30"/>
  <c r="CP126" i="30"/>
  <c r="CQ126" i="30"/>
  <c r="CR126" i="30"/>
  <c r="CS126" i="30"/>
  <c r="CT126" i="30"/>
  <c r="CU126" i="30"/>
  <c r="CV126" i="30"/>
  <c r="CW126" i="30"/>
  <c r="CX126" i="30"/>
  <c r="CY126" i="30"/>
  <c r="CZ126" i="30"/>
  <c r="DA126" i="30"/>
  <c r="DB126" i="30"/>
  <c r="DC126" i="30"/>
  <c r="DD126" i="30"/>
  <c r="DE126" i="30"/>
  <c r="DF126" i="30"/>
  <c r="DG126" i="30"/>
  <c r="DH126" i="30"/>
  <c r="DI126" i="30"/>
  <c r="DJ126" i="30"/>
  <c r="DK126" i="30"/>
  <c r="DL126" i="30"/>
  <c r="DM126" i="30"/>
  <c r="DN126" i="30"/>
  <c r="DO126" i="30"/>
  <c r="DP126" i="30"/>
  <c r="DQ126" i="30"/>
  <c r="DR126" i="30"/>
  <c r="AT135" i="30"/>
  <c r="AU135" i="30"/>
  <c r="AV135" i="30"/>
  <c r="AW135" i="30"/>
  <c r="AX135" i="30"/>
  <c r="AY135" i="30"/>
  <c r="AZ135" i="30"/>
  <c r="BA135" i="30"/>
  <c r="BB135" i="30"/>
  <c r="BC135" i="30"/>
  <c r="BD135" i="30"/>
  <c r="BE135" i="30"/>
  <c r="BF135" i="30"/>
  <c r="BG135" i="30"/>
  <c r="BH135" i="30"/>
  <c r="BI135" i="30"/>
  <c r="BJ135" i="30"/>
  <c r="BK135" i="30"/>
  <c r="BL135" i="30"/>
  <c r="BM135" i="30"/>
  <c r="BN135" i="30"/>
  <c r="BO135" i="30"/>
  <c r="BP135" i="30"/>
  <c r="BQ135" i="30"/>
  <c r="BR135" i="30"/>
  <c r="BS135" i="30"/>
  <c r="BT135" i="30"/>
  <c r="BU135" i="30"/>
  <c r="BV135" i="30"/>
  <c r="BW135" i="30"/>
  <c r="BX135" i="30"/>
  <c r="BY135" i="30"/>
  <c r="BZ135" i="30"/>
  <c r="CA135" i="30"/>
  <c r="CB135" i="30"/>
  <c r="CI135" i="30"/>
  <c r="CJ135" i="30"/>
  <c r="CK135" i="30"/>
  <c r="CL135" i="30"/>
  <c r="CM135" i="30"/>
  <c r="CN135" i="30"/>
  <c r="CO135" i="30"/>
  <c r="CP135" i="30"/>
  <c r="CQ135" i="30"/>
  <c r="CR135" i="30"/>
  <c r="CS135" i="30"/>
  <c r="CT135" i="30"/>
  <c r="CU135" i="30"/>
  <c r="CV135" i="30"/>
  <c r="CW135" i="30"/>
  <c r="CX135" i="30"/>
  <c r="CY135" i="30"/>
  <c r="CZ135" i="30"/>
  <c r="DA135" i="30"/>
  <c r="DB135" i="30"/>
  <c r="DC135" i="30"/>
  <c r="DD135" i="30"/>
  <c r="DE135" i="30"/>
  <c r="DF135" i="30"/>
  <c r="DG135" i="30"/>
  <c r="DH135" i="30"/>
  <c r="DI135" i="30"/>
  <c r="DJ135" i="30"/>
  <c r="DK135" i="30"/>
  <c r="DL135" i="30"/>
  <c r="DM135" i="30"/>
  <c r="DN135" i="30"/>
  <c r="DO135" i="30"/>
  <c r="DP135" i="30"/>
  <c r="DQ135" i="30"/>
  <c r="DR135" i="30"/>
  <c r="D103" i="30"/>
  <c r="E103" i="30"/>
  <c r="F103" i="30"/>
  <c r="G103" i="30"/>
  <c r="H103" i="30"/>
  <c r="I103" i="30"/>
  <c r="J103" i="30"/>
  <c r="K103" i="30"/>
  <c r="L103" i="30"/>
  <c r="M103" i="30"/>
  <c r="N103" i="30"/>
  <c r="O103" i="30"/>
  <c r="P103" i="30"/>
  <c r="Q103" i="30"/>
  <c r="R103" i="30"/>
  <c r="S103" i="30"/>
  <c r="T103" i="30"/>
  <c r="U103" i="30"/>
  <c r="V103" i="30"/>
  <c r="W103" i="30"/>
  <c r="X103" i="30"/>
  <c r="Y103" i="30"/>
  <c r="Z103" i="30"/>
  <c r="AA103" i="30"/>
  <c r="AB103" i="30"/>
  <c r="AC103" i="30"/>
  <c r="AD103" i="30"/>
  <c r="AE103" i="30"/>
  <c r="AF103" i="30"/>
  <c r="AG103" i="30"/>
  <c r="AH103" i="30"/>
  <c r="AI103" i="30"/>
  <c r="AJ103" i="30"/>
  <c r="AK103" i="30"/>
  <c r="AL103" i="30"/>
  <c r="D105" i="30"/>
  <c r="E105" i="30"/>
  <c r="F105" i="30"/>
  <c r="G105" i="30"/>
  <c r="H105" i="30"/>
  <c r="I105" i="30"/>
  <c r="J105" i="30"/>
  <c r="K105" i="30"/>
  <c r="L105" i="30"/>
  <c r="M105" i="30"/>
  <c r="N105" i="30"/>
  <c r="O105" i="30"/>
  <c r="P105" i="30"/>
  <c r="Q105" i="30"/>
  <c r="R105" i="30"/>
  <c r="S105" i="30"/>
  <c r="T105" i="30"/>
  <c r="U105" i="30"/>
  <c r="V105" i="30"/>
  <c r="W105" i="30"/>
  <c r="X105" i="30"/>
  <c r="Y105" i="30"/>
  <c r="Z105" i="30"/>
  <c r="AA105" i="30"/>
  <c r="AB105" i="30"/>
  <c r="AC105" i="30"/>
  <c r="AD105" i="30"/>
  <c r="AE105" i="30"/>
  <c r="AF105" i="30"/>
  <c r="AG105" i="30"/>
  <c r="AH105" i="30"/>
  <c r="AI105" i="30"/>
  <c r="AJ105" i="30"/>
  <c r="AK105" i="30"/>
  <c r="AL105" i="30"/>
  <c r="D111" i="30"/>
  <c r="E111" i="30"/>
  <c r="F111" i="30"/>
  <c r="G111" i="30"/>
  <c r="H111" i="30"/>
  <c r="I111" i="30"/>
  <c r="J111" i="30"/>
  <c r="K111" i="30"/>
  <c r="L111" i="30"/>
  <c r="M111" i="30"/>
  <c r="N111" i="30"/>
  <c r="O111" i="30"/>
  <c r="P111" i="30"/>
  <c r="Q111" i="30"/>
  <c r="R111" i="30"/>
  <c r="S111" i="30"/>
  <c r="T111" i="30"/>
  <c r="U111" i="30"/>
  <c r="V111" i="30"/>
  <c r="W111" i="30"/>
  <c r="X111" i="30"/>
  <c r="Y111" i="30"/>
  <c r="Z111" i="30"/>
  <c r="AA111" i="30"/>
  <c r="AB111" i="30"/>
  <c r="AC111" i="30"/>
  <c r="AD111" i="30"/>
  <c r="AE111" i="30"/>
  <c r="AF111" i="30"/>
  <c r="AG111" i="30"/>
  <c r="AH111" i="30"/>
  <c r="AI111" i="30"/>
  <c r="AJ111" i="30"/>
  <c r="AK111" i="30"/>
  <c r="AL111" i="30"/>
  <c r="D117" i="30"/>
  <c r="E117" i="30"/>
  <c r="F117" i="30"/>
  <c r="G117" i="30"/>
  <c r="H117" i="30"/>
  <c r="I117" i="30"/>
  <c r="J117" i="30"/>
  <c r="K117" i="30"/>
  <c r="L117" i="30"/>
  <c r="M117" i="30"/>
  <c r="N117" i="30"/>
  <c r="O117" i="30"/>
  <c r="P117" i="30"/>
  <c r="Q117" i="30"/>
  <c r="R117" i="30"/>
  <c r="S117" i="30"/>
  <c r="T117" i="30"/>
  <c r="U117" i="30"/>
  <c r="V117" i="30"/>
  <c r="W117" i="30"/>
  <c r="X117" i="30"/>
  <c r="Y117" i="30"/>
  <c r="Z117" i="30"/>
  <c r="AA117" i="30"/>
  <c r="AB117" i="30"/>
  <c r="AC117" i="30"/>
  <c r="AD117" i="30"/>
  <c r="AE117" i="30"/>
  <c r="AF117" i="30"/>
  <c r="AG117" i="30"/>
  <c r="AH117" i="30"/>
  <c r="AI117" i="30"/>
  <c r="AJ117" i="30"/>
  <c r="AK117" i="30"/>
  <c r="AL117" i="30"/>
  <c r="D126" i="30"/>
  <c r="E126" i="30"/>
  <c r="F126" i="30"/>
  <c r="G126" i="30"/>
  <c r="H126" i="30"/>
  <c r="I126" i="30"/>
  <c r="J126" i="30"/>
  <c r="K126" i="30"/>
  <c r="L126" i="30"/>
  <c r="M126" i="30"/>
  <c r="N126" i="30"/>
  <c r="O126" i="30"/>
  <c r="P126" i="30"/>
  <c r="Q126" i="30"/>
  <c r="R126" i="30"/>
  <c r="S126" i="30"/>
  <c r="T126" i="30"/>
  <c r="U126" i="30"/>
  <c r="V126" i="30"/>
  <c r="W126" i="30"/>
  <c r="X126" i="30"/>
  <c r="Y126" i="30"/>
  <c r="Z126" i="30"/>
  <c r="AA126" i="30"/>
  <c r="AB126" i="30"/>
  <c r="AC126" i="30"/>
  <c r="AD126" i="30"/>
  <c r="AE126" i="30"/>
  <c r="AF126" i="30"/>
  <c r="AG126" i="30"/>
  <c r="AH126" i="30"/>
  <c r="AI126" i="30"/>
  <c r="AJ126" i="30"/>
  <c r="AK126" i="30"/>
  <c r="AL126" i="30"/>
  <c r="D135" i="30"/>
  <c r="E135" i="30"/>
  <c r="F135" i="30"/>
  <c r="G135" i="30"/>
  <c r="H135" i="30"/>
  <c r="I135" i="30"/>
  <c r="J135" i="30"/>
  <c r="K135" i="30"/>
  <c r="L135" i="30"/>
  <c r="M135" i="30"/>
  <c r="N135" i="30"/>
  <c r="O135" i="30"/>
  <c r="P135" i="30"/>
  <c r="Q135" i="30"/>
  <c r="R135" i="30"/>
  <c r="S135" i="30"/>
  <c r="T135" i="30"/>
  <c r="U135" i="30"/>
  <c r="V135" i="30"/>
  <c r="W135" i="30"/>
  <c r="X135" i="30"/>
  <c r="Y135" i="30"/>
  <c r="Z135" i="30"/>
  <c r="AA135" i="30"/>
  <c r="AB135" i="30"/>
  <c r="AC135" i="30"/>
  <c r="AD135" i="30"/>
  <c r="AE135" i="30"/>
  <c r="AF135" i="30"/>
  <c r="AG135" i="30"/>
  <c r="AH135" i="30"/>
  <c r="AI135" i="30"/>
  <c r="AJ135" i="30"/>
  <c r="AK135" i="30"/>
  <c r="AL135" i="30"/>
  <c r="D141" i="30"/>
  <c r="E141" i="30"/>
  <c r="F141" i="30"/>
  <c r="G141" i="30"/>
  <c r="H141" i="30"/>
  <c r="I141" i="30"/>
  <c r="J141" i="30"/>
  <c r="K141" i="30"/>
  <c r="L141" i="30"/>
  <c r="M141" i="30"/>
  <c r="N141" i="30"/>
  <c r="O141" i="30"/>
  <c r="P141" i="30"/>
  <c r="Q141" i="30"/>
  <c r="R141" i="30"/>
  <c r="S141" i="30"/>
  <c r="T141" i="30"/>
  <c r="U141" i="30"/>
  <c r="V141" i="30"/>
  <c r="W141" i="30"/>
  <c r="X141" i="30"/>
  <c r="Y141" i="30"/>
  <c r="Z141" i="30"/>
  <c r="AA141" i="30"/>
  <c r="AB141" i="30"/>
  <c r="AC141" i="30"/>
  <c r="AD141" i="30"/>
  <c r="AE141" i="30"/>
  <c r="AF141" i="30"/>
  <c r="AG141" i="30"/>
  <c r="AH141" i="30"/>
  <c r="AI141" i="30"/>
  <c r="AJ141" i="30"/>
  <c r="AK141" i="30"/>
  <c r="AL141" i="30"/>
  <c r="DZ61" i="30"/>
  <c r="EA61" i="30"/>
  <c r="EB61" i="30"/>
  <c r="EC61" i="30"/>
  <c r="ED61" i="30"/>
  <c r="EE61" i="30"/>
  <c r="EF61" i="30"/>
  <c r="EG61" i="30"/>
  <c r="EH61" i="30"/>
  <c r="EI61" i="30"/>
  <c r="EJ61" i="30"/>
  <c r="EK61" i="30"/>
  <c r="EL61" i="30"/>
  <c r="EM61" i="30"/>
  <c r="EN61" i="30"/>
  <c r="EO61" i="30"/>
  <c r="EP61" i="30"/>
  <c r="EQ61" i="30"/>
  <c r="ER61" i="30"/>
  <c r="ES61" i="30"/>
  <c r="ET61" i="30"/>
  <c r="EU61" i="30"/>
  <c r="EV61" i="30"/>
  <c r="EW61" i="30"/>
  <c r="EX61" i="30"/>
  <c r="EY61" i="30"/>
  <c r="EZ61" i="30"/>
  <c r="FA61" i="30"/>
  <c r="FB61" i="30"/>
  <c r="FC61" i="30"/>
  <c r="FD61" i="30"/>
  <c r="FG217" i="24" s="1"/>
  <c r="FE61" i="30"/>
  <c r="FH217" i="24" s="1"/>
  <c r="FF61" i="30"/>
  <c r="FI217" i="24" s="1"/>
  <c r="FG61" i="30"/>
  <c r="FJ217" i="24" s="1"/>
  <c r="FH61" i="30"/>
  <c r="FK217" i="24" s="1"/>
  <c r="DZ63" i="30"/>
  <c r="EA63" i="30"/>
  <c r="EB63" i="30"/>
  <c r="EC63" i="30"/>
  <c r="ED63" i="30"/>
  <c r="EE63" i="30"/>
  <c r="EF63" i="30"/>
  <c r="EG63" i="30"/>
  <c r="EH63" i="30"/>
  <c r="EI63" i="30"/>
  <c r="EJ63" i="30"/>
  <c r="EK63" i="30"/>
  <c r="EL63" i="30"/>
  <c r="EM63" i="30"/>
  <c r="EN63" i="30"/>
  <c r="EO63" i="30"/>
  <c r="EP63" i="30"/>
  <c r="EQ63" i="30"/>
  <c r="ER63" i="30"/>
  <c r="ES63" i="30"/>
  <c r="ET63" i="30"/>
  <c r="EU63" i="30"/>
  <c r="EV63" i="30"/>
  <c r="EW63" i="30"/>
  <c r="EX63" i="30"/>
  <c r="EY63" i="30"/>
  <c r="EZ63" i="30"/>
  <c r="FA63" i="30"/>
  <c r="FB63" i="30"/>
  <c r="FC63" i="30"/>
  <c r="FD63" i="30"/>
  <c r="FG213" i="24" s="1"/>
  <c r="FE63" i="30"/>
  <c r="FH213" i="24" s="1"/>
  <c r="FF63" i="30"/>
  <c r="FI213" i="24" s="1"/>
  <c r="FG63" i="30"/>
  <c r="FJ213" i="24" s="1"/>
  <c r="FH63" i="30"/>
  <c r="FK213" i="24" s="1"/>
  <c r="DZ69" i="30"/>
  <c r="EA69" i="30"/>
  <c r="EB69" i="30"/>
  <c r="EC69" i="30"/>
  <c r="ED69" i="30"/>
  <c r="EE69" i="30"/>
  <c r="EF69" i="30"/>
  <c r="EG69" i="30"/>
  <c r="EH69" i="30"/>
  <c r="EI69" i="30"/>
  <c r="EJ69" i="30"/>
  <c r="EK69" i="30"/>
  <c r="EL69" i="30"/>
  <c r="EM69" i="30"/>
  <c r="EN69" i="30"/>
  <c r="EO69" i="30"/>
  <c r="EP69" i="30"/>
  <c r="EQ69" i="30"/>
  <c r="ER69" i="30"/>
  <c r="ES69" i="30"/>
  <c r="ET69" i="30"/>
  <c r="EU69" i="30"/>
  <c r="EV69" i="30"/>
  <c r="EW69" i="30"/>
  <c r="EX69" i="30"/>
  <c r="EY69" i="30"/>
  <c r="EZ69" i="30"/>
  <c r="FA69" i="30"/>
  <c r="FB69" i="30"/>
  <c r="FC69" i="30"/>
  <c r="FD69" i="30"/>
  <c r="FG214" i="24" s="1"/>
  <c r="FE69" i="30"/>
  <c r="FH214" i="24" s="1"/>
  <c r="FF69" i="30"/>
  <c r="FI214" i="24" s="1"/>
  <c r="FG69" i="30"/>
  <c r="FJ214" i="24" s="1"/>
  <c r="FH69" i="30"/>
  <c r="FK214" i="24" s="1"/>
  <c r="DZ75" i="30"/>
  <c r="EA75" i="30"/>
  <c r="EB75" i="30"/>
  <c r="EC75" i="30"/>
  <c r="ED75" i="30"/>
  <c r="EE75" i="30"/>
  <c r="EF75" i="30"/>
  <c r="EG75" i="30"/>
  <c r="EH75" i="30"/>
  <c r="EI75" i="30"/>
  <c r="EJ75" i="30"/>
  <c r="EK75" i="30"/>
  <c r="EL75" i="30"/>
  <c r="EM75" i="30"/>
  <c r="EN75" i="30"/>
  <c r="EO75" i="30"/>
  <c r="EP75" i="30"/>
  <c r="EQ75" i="30"/>
  <c r="ER75" i="30"/>
  <c r="ES75" i="30"/>
  <c r="ET75" i="30"/>
  <c r="EU75" i="30"/>
  <c r="EV75" i="30"/>
  <c r="EW75" i="30"/>
  <c r="EX75" i="30"/>
  <c r="EY75" i="30"/>
  <c r="EZ75" i="30"/>
  <c r="FA75" i="30"/>
  <c r="FB75" i="30"/>
  <c r="FC75" i="30"/>
  <c r="FD75" i="30"/>
  <c r="FG215" i="24" s="1"/>
  <c r="FE75" i="30"/>
  <c r="FH215" i="24" s="1"/>
  <c r="FF75" i="30"/>
  <c r="FI215" i="24" s="1"/>
  <c r="FG75" i="30"/>
  <c r="FJ215" i="24" s="1"/>
  <c r="FH75" i="30"/>
  <c r="FK215" i="24" s="1"/>
  <c r="DZ84" i="30"/>
  <c r="EA84" i="30"/>
  <c r="EB84" i="30"/>
  <c r="EC84" i="30"/>
  <c r="ED84" i="30"/>
  <c r="EE84" i="30"/>
  <c r="EF84" i="30"/>
  <c r="EG84" i="30"/>
  <c r="EH84" i="30"/>
  <c r="EI84" i="30"/>
  <c r="EJ84" i="30"/>
  <c r="EK84" i="30"/>
  <c r="EL84" i="30"/>
  <c r="EM84" i="30"/>
  <c r="EN84" i="30"/>
  <c r="EO84" i="30"/>
  <c r="EP84" i="30"/>
  <c r="EQ84" i="30"/>
  <c r="ER84" i="30"/>
  <c r="ES84" i="30"/>
  <c r="ET84" i="30"/>
  <c r="EU84" i="30"/>
  <c r="EV84" i="30"/>
  <c r="EW84" i="30"/>
  <c r="EX84" i="30"/>
  <c r="EY84" i="30"/>
  <c r="EZ84" i="30"/>
  <c r="FA84" i="30"/>
  <c r="FB84" i="30"/>
  <c r="FC84" i="30"/>
  <c r="FD84" i="30"/>
  <c r="FG216" i="24" s="1"/>
  <c r="FE84" i="30"/>
  <c r="FH216" i="24" s="1"/>
  <c r="FF84" i="30"/>
  <c r="FI216" i="24" s="1"/>
  <c r="FG84" i="30"/>
  <c r="FJ216" i="24" s="1"/>
  <c r="FH84" i="30"/>
  <c r="FK216" i="24" s="1"/>
  <c r="DZ93" i="30"/>
  <c r="EA93" i="30"/>
  <c r="EB93" i="30"/>
  <c r="EC93" i="30"/>
  <c r="ED93" i="30"/>
  <c r="EE93" i="30"/>
  <c r="EF93" i="30"/>
  <c r="EG93" i="30"/>
  <c r="EH93" i="30"/>
  <c r="EI93" i="30"/>
  <c r="EJ93" i="30"/>
  <c r="EK93" i="30"/>
  <c r="EL93" i="30"/>
  <c r="EM93" i="30"/>
  <c r="EN93" i="30"/>
  <c r="EO93" i="30"/>
  <c r="EP93" i="30"/>
  <c r="EQ93" i="30"/>
  <c r="ER93" i="30"/>
  <c r="ES93" i="30"/>
  <c r="ET93" i="30"/>
  <c r="EU93" i="30"/>
  <c r="EV93" i="30"/>
  <c r="EW93" i="30"/>
  <c r="EX93" i="30"/>
  <c r="EY93" i="30"/>
  <c r="EZ93" i="30"/>
  <c r="FA93" i="30"/>
  <c r="FB93" i="30"/>
  <c r="FC93" i="30"/>
  <c r="FD93" i="30"/>
  <c r="FG218" i="24" s="1"/>
  <c r="FE93" i="30"/>
  <c r="FH218" i="24" s="1"/>
  <c r="FF93" i="30"/>
  <c r="FI218" i="24" s="1"/>
  <c r="FG93" i="30"/>
  <c r="FJ218" i="24" s="1"/>
  <c r="FH93" i="30"/>
  <c r="FK218" i="24" s="1"/>
  <c r="DZ99" i="30"/>
  <c r="EA99" i="30"/>
  <c r="EB99" i="30"/>
  <c r="EC99" i="30"/>
  <c r="ED99" i="30"/>
  <c r="EE99" i="30"/>
  <c r="EF99" i="30"/>
  <c r="EG99" i="30"/>
  <c r="EH99" i="30"/>
  <c r="EI99" i="30"/>
  <c r="EJ99" i="30"/>
  <c r="EK99" i="30"/>
  <c r="EL99" i="30"/>
  <c r="EM99" i="30"/>
  <c r="EN99" i="30"/>
  <c r="EO99" i="30"/>
  <c r="EP99" i="30"/>
  <c r="EQ99" i="30"/>
  <c r="ER99" i="30"/>
  <c r="ES99" i="30"/>
  <c r="ET99" i="30"/>
  <c r="EU99" i="30"/>
  <c r="EV99" i="30"/>
  <c r="EW99" i="30"/>
  <c r="EX99" i="30"/>
  <c r="EY99" i="30"/>
  <c r="EZ99" i="30"/>
  <c r="FA99" i="30"/>
  <c r="FB99" i="30"/>
  <c r="FC99" i="30"/>
  <c r="FF219" i="24" s="1"/>
  <c r="FD99" i="30"/>
  <c r="FG219" i="24" s="1"/>
  <c r="FE99" i="30"/>
  <c r="FH219" i="24" s="1"/>
  <c r="FF99" i="30"/>
  <c r="FI219" i="24" s="1"/>
  <c r="FG99" i="30"/>
  <c r="FJ219" i="24" s="1"/>
  <c r="FH99" i="30"/>
  <c r="FK219" i="24" s="1"/>
  <c r="AT61" i="30"/>
  <c r="AU61" i="30"/>
  <c r="AV61" i="30"/>
  <c r="AW61" i="30"/>
  <c r="AX61" i="30"/>
  <c r="AY61" i="30"/>
  <c r="AZ61" i="30"/>
  <c r="BA61" i="30"/>
  <c r="BB61" i="30"/>
  <c r="BC61" i="30"/>
  <c r="BD61" i="30"/>
  <c r="BE61" i="30"/>
  <c r="BF61" i="30"/>
  <c r="BG61" i="30"/>
  <c r="BH61" i="30"/>
  <c r="BI61" i="30"/>
  <c r="BJ61" i="30"/>
  <c r="BK61" i="30"/>
  <c r="BL61" i="30"/>
  <c r="BM61" i="30"/>
  <c r="BN61" i="30"/>
  <c r="BO61" i="30"/>
  <c r="BP61" i="30"/>
  <c r="BQ61" i="30"/>
  <c r="BR61" i="30"/>
  <c r="BS61" i="30"/>
  <c r="BT61" i="30"/>
  <c r="BU61" i="30"/>
  <c r="BV61" i="30"/>
  <c r="BW61" i="30"/>
  <c r="BX61" i="30"/>
  <c r="CA217" i="24" s="1"/>
  <c r="BY61" i="30"/>
  <c r="CB217" i="24" s="1"/>
  <c r="BZ61" i="30"/>
  <c r="CC217" i="24" s="1"/>
  <c r="CA61" i="30"/>
  <c r="CD217" i="24" s="1"/>
  <c r="CB61" i="30"/>
  <c r="CE217" i="24" s="1"/>
  <c r="CI61" i="30"/>
  <c r="CJ61" i="30"/>
  <c r="CK61" i="30"/>
  <c r="CL61" i="30"/>
  <c r="CM61" i="30"/>
  <c r="CN61" i="30"/>
  <c r="CO61" i="30"/>
  <c r="CP61" i="30"/>
  <c r="CQ61" i="30"/>
  <c r="CR61" i="30"/>
  <c r="CS61" i="30"/>
  <c r="CT61" i="30"/>
  <c r="CU61" i="30"/>
  <c r="CV61" i="30"/>
  <c r="CW61" i="30"/>
  <c r="CX61" i="30"/>
  <c r="CY61" i="30"/>
  <c r="CZ61" i="30"/>
  <c r="DA61" i="30"/>
  <c r="DB61" i="30"/>
  <c r="DC61" i="30"/>
  <c r="DD61" i="30"/>
  <c r="DE61" i="30"/>
  <c r="DF61" i="30"/>
  <c r="DG61" i="30"/>
  <c r="DH61" i="30"/>
  <c r="DI61" i="30"/>
  <c r="DJ61" i="30"/>
  <c r="DK61" i="30"/>
  <c r="DL61" i="30"/>
  <c r="DM61" i="30"/>
  <c r="DN61" i="30"/>
  <c r="DQ217" i="24" s="1"/>
  <c r="DO61" i="30"/>
  <c r="DR217" i="24" s="1"/>
  <c r="DP61" i="30"/>
  <c r="DS217" i="24" s="1"/>
  <c r="DQ61" i="30"/>
  <c r="DT217" i="24" s="1"/>
  <c r="DR61" i="30"/>
  <c r="DU217" i="24" s="1"/>
  <c r="AT63" i="30"/>
  <c r="AU63" i="30"/>
  <c r="AV63" i="30"/>
  <c r="AW63" i="30"/>
  <c r="AX63" i="30"/>
  <c r="AY63" i="30"/>
  <c r="AZ63" i="30"/>
  <c r="BA63" i="30"/>
  <c r="BB63" i="30"/>
  <c r="BC63" i="30"/>
  <c r="BD63" i="30"/>
  <c r="BE63" i="30"/>
  <c r="BF63" i="30"/>
  <c r="BG63" i="30"/>
  <c r="BH63" i="30"/>
  <c r="BI63" i="30"/>
  <c r="BJ63" i="30"/>
  <c r="BK63" i="30"/>
  <c r="BL63" i="30"/>
  <c r="BM63" i="30"/>
  <c r="BN63" i="30"/>
  <c r="BO63" i="30"/>
  <c r="BP63" i="30"/>
  <c r="BQ63" i="30"/>
  <c r="BR63" i="30"/>
  <c r="BS63" i="30"/>
  <c r="BT63" i="30"/>
  <c r="BU63" i="30"/>
  <c r="BV63" i="30"/>
  <c r="BW63" i="30"/>
  <c r="BX63" i="30"/>
  <c r="CA213" i="24" s="1"/>
  <c r="BY63" i="30"/>
  <c r="CB213" i="24" s="1"/>
  <c r="BZ63" i="30"/>
  <c r="CC213" i="24" s="1"/>
  <c r="CA63" i="30"/>
  <c r="CD213" i="24" s="1"/>
  <c r="CB63" i="30"/>
  <c r="CE213" i="24" s="1"/>
  <c r="CI63" i="30"/>
  <c r="CJ63" i="30"/>
  <c r="CK63" i="30"/>
  <c r="CL63" i="30"/>
  <c r="CM63" i="30"/>
  <c r="CN63" i="30"/>
  <c r="CO63" i="30"/>
  <c r="CP63" i="30"/>
  <c r="CQ63" i="30"/>
  <c r="CR63" i="30"/>
  <c r="CS63" i="30"/>
  <c r="CT63" i="30"/>
  <c r="CU63" i="30"/>
  <c r="CV63" i="30"/>
  <c r="CW63" i="30"/>
  <c r="CX63" i="30"/>
  <c r="CY63" i="30"/>
  <c r="CZ63" i="30"/>
  <c r="DA63" i="30"/>
  <c r="DB63" i="30"/>
  <c r="DC63" i="30"/>
  <c r="DD63" i="30"/>
  <c r="DE63" i="30"/>
  <c r="DF63" i="30"/>
  <c r="DG63" i="30"/>
  <c r="DH63" i="30"/>
  <c r="DI63" i="30"/>
  <c r="DJ63" i="30"/>
  <c r="DK63" i="30"/>
  <c r="DL63" i="30"/>
  <c r="DM63" i="30"/>
  <c r="DN63" i="30"/>
  <c r="DQ213" i="24" s="1"/>
  <c r="DO63" i="30"/>
  <c r="DR213" i="24" s="1"/>
  <c r="DP63" i="30"/>
  <c r="DS213" i="24" s="1"/>
  <c r="DQ63" i="30"/>
  <c r="DT213" i="24" s="1"/>
  <c r="DR63" i="30"/>
  <c r="DU213" i="24" s="1"/>
  <c r="AT69" i="30"/>
  <c r="AU69" i="30"/>
  <c r="AV69" i="30"/>
  <c r="AW69" i="30"/>
  <c r="AX69" i="30"/>
  <c r="AY69" i="30"/>
  <c r="AZ69" i="30"/>
  <c r="BA69" i="30"/>
  <c r="BB69" i="30"/>
  <c r="BC69" i="30"/>
  <c r="BD69" i="30"/>
  <c r="BE69" i="30"/>
  <c r="BF69" i="30"/>
  <c r="BG69" i="30"/>
  <c r="BH69" i="30"/>
  <c r="BI69" i="30"/>
  <c r="BJ69" i="30"/>
  <c r="BK69" i="30"/>
  <c r="BL69" i="30"/>
  <c r="BM69" i="30"/>
  <c r="BN69" i="30"/>
  <c r="BO69" i="30"/>
  <c r="BP69" i="30"/>
  <c r="BQ69" i="30"/>
  <c r="BR69" i="30"/>
  <c r="BS69" i="30"/>
  <c r="BT69" i="30"/>
  <c r="BU69" i="30"/>
  <c r="BV69" i="30"/>
  <c r="BY214" i="24" s="1"/>
  <c r="BW69" i="30"/>
  <c r="BX69" i="30"/>
  <c r="CA214" i="24" s="1"/>
  <c r="BY69" i="30"/>
  <c r="CB214" i="24" s="1"/>
  <c r="BZ69" i="30"/>
  <c r="CC214" i="24" s="1"/>
  <c r="CA69" i="30"/>
  <c r="CD214" i="24" s="1"/>
  <c r="CB69" i="30"/>
  <c r="CE214" i="24" s="1"/>
  <c r="CI69" i="30"/>
  <c r="CJ69" i="30"/>
  <c r="CK69" i="30"/>
  <c r="CL69" i="30"/>
  <c r="CM69" i="30"/>
  <c r="CN69" i="30"/>
  <c r="CO69" i="30"/>
  <c r="CP69" i="30"/>
  <c r="CQ69" i="30"/>
  <c r="CR69" i="30"/>
  <c r="CS69" i="30"/>
  <c r="CT69" i="30"/>
  <c r="CU69" i="30"/>
  <c r="CV69" i="30"/>
  <c r="CW69" i="30"/>
  <c r="CX69" i="30"/>
  <c r="CY69" i="30"/>
  <c r="CZ69" i="30"/>
  <c r="DA69" i="30"/>
  <c r="DB69" i="30"/>
  <c r="DC69" i="30"/>
  <c r="DD69" i="30"/>
  <c r="DE69" i="30"/>
  <c r="DF69" i="30"/>
  <c r="DG69" i="30"/>
  <c r="DH69" i="30"/>
  <c r="DI69" i="30"/>
  <c r="DJ69" i="30"/>
  <c r="DK69" i="30"/>
  <c r="DN214" i="24" s="1"/>
  <c r="DL69" i="30"/>
  <c r="DO214" i="24" s="1"/>
  <c r="DM69" i="30"/>
  <c r="DN69" i="30"/>
  <c r="DQ214" i="24" s="1"/>
  <c r="DO69" i="30"/>
  <c r="DR214" i="24" s="1"/>
  <c r="DP69" i="30"/>
  <c r="DS214" i="24" s="1"/>
  <c r="DQ69" i="30"/>
  <c r="DT214" i="24" s="1"/>
  <c r="DR69" i="30"/>
  <c r="DU214" i="24" s="1"/>
  <c r="AT75" i="30"/>
  <c r="AU75" i="30"/>
  <c r="AV75" i="30"/>
  <c r="AW75" i="30"/>
  <c r="AX75" i="30"/>
  <c r="AY75" i="30"/>
  <c r="AZ75" i="30"/>
  <c r="BA75" i="30"/>
  <c r="BB75" i="30"/>
  <c r="BC75" i="30"/>
  <c r="BD75" i="30"/>
  <c r="BE75" i="30"/>
  <c r="BF75" i="30"/>
  <c r="BG75" i="30"/>
  <c r="BH75" i="30"/>
  <c r="BI75" i="30"/>
  <c r="BJ75" i="30"/>
  <c r="BK75" i="30"/>
  <c r="BL75" i="30"/>
  <c r="BM75" i="30"/>
  <c r="BN75" i="30"/>
  <c r="BO75" i="30"/>
  <c r="BP75" i="30"/>
  <c r="BQ75" i="30"/>
  <c r="BR75" i="30"/>
  <c r="BS75" i="30"/>
  <c r="BT75" i="30"/>
  <c r="BU75" i="30"/>
  <c r="BV75" i="30"/>
  <c r="BW75" i="30"/>
  <c r="BX75" i="30"/>
  <c r="CA215" i="24" s="1"/>
  <c r="BY75" i="30"/>
  <c r="CB215" i="24" s="1"/>
  <c r="BZ75" i="30"/>
  <c r="CC215" i="24" s="1"/>
  <c r="CA75" i="30"/>
  <c r="CD215" i="24" s="1"/>
  <c r="CB75" i="30"/>
  <c r="CE215" i="24" s="1"/>
  <c r="CI75" i="30"/>
  <c r="CJ75" i="30"/>
  <c r="CK75" i="30"/>
  <c r="CL75" i="30"/>
  <c r="CM75" i="30"/>
  <c r="CN75" i="30"/>
  <c r="CO75" i="30"/>
  <c r="CP75" i="30"/>
  <c r="CQ75" i="30"/>
  <c r="CR75" i="30"/>
  <c r="CS75" i="30"/>
  <c r="CT75" i="30"/>
  <c r="CU75" i="30"/>
  <c r="CV75" i="30"/>
  <c r="CW75" i="30"/>
  <c r="CX75" i="30"/>
  <c r="CY75" i="30"/>
  <c r="CZ75" i="30"/>
  <c r="DA75" i="30"/>
  <c r="DB75" i="30"/>
  <c r="DC75" i="30"/>
  <c r="DD75" i="30"/>
  <c r="DE75" i="30"/>
  <c r="DF75" i="30"/>
  <c r="DG75" i="30"/>
  <c r="DH75" i="30"/>
  <c r="DI75" i="30"/>
  <c r="DJ75" i="30"/>
  <c r="DK75" i="30"/>
  <c r="DL75" i="30"/>
  <c r="DM75" i="30"/>
  <c r="DN75" i="30"/>
  <c r="DQ215" i="24" s="1"/>
  <c r="DO75" i="30"/>
  <c r="DR215" i="24" s="1"/>
  <c r="DP75" i="30"/>
  <c r="DS215" i="24" s="1"/>
  <c r="DQ75" i="30"/>
  <c r="DT215" i="24" s="1"/>
  <c r="DR75" i="30"/>
  <c r="DU215" i="24" s="1"/>
  <c r="AT84" i="30"/>
  <c r="AU84" i="30"/>
  <c r="AV84" i="30"/>
  <c r="AW84" i="30"/>
  <c r="AX84" i="30"/>
  <c r="AY84" i="30"/>
  <c r="AZ84" i="30"/>
  <c r="BA84" i="30"/>
  <c r="BB84" i="30"/>
  <c r="BC84" i="30"/>
  <c r="BD84" i="30"/>
  <c r="BE84" i="30"/>
  <c r="BF84" i="30"/>
  <c r="BG84" i="30"/>
  <c r="BH84" i="30"/>
  <c r="BI84" i="30"/>
  <c r="BJ84" i="30"/>
  <c r="BK84" i="30"/>
  <c r="BL84" i="30"/>
  <c r="BM84" i="30"/>
  <c r="BN84" i="30"/>
  <c r="BO84" i="30"/>
  <c r="BP84" i="30"/>
  <c r="BQ84" i="30"/>
  <c r="BR84" i="30"/>
  <c r="BS84" i="30"/>
  <c r="BT84" i="30"/>
  <c r="BU84" i="30"/>
  <c r="BV84" i="30"/>
  <c r="BW84" i="30"/>
  <c r="BX84" i="30"/>
  <c r="CA216" i="24" s="1"/>
  <c r="BY84" i="30"/>
  <c r="CB216" i="24" s="1"/>
  <c r="BZ84" i="30"/>
  <c r="CC216" i="24" s="1"/>
  <c r="CA84" i="30"/>
  <c r="CD216" i="24" s="1"/>
  <c r="CB84" i="30"/>
  <c r="CE216" i="24" s="1"/>
  <c r="CI84" i="30"/>
  <c r="CJ84" i="30"/>
  <c r="CK84" i="30"/>
  <c r="CL84" i="30"/>
  <c r="CM84" i="30"/>
  <c r="CN84" i="30"/>
  <c r="CO84" i="30"/>
  <c r="CP84" i="30"/>
  <c r="CQ84" i="30"/>
  <c r="CR84" i="30"/>
  <c r="CS84" i="30"/>
  <c r="CT84" i="30"/>
  <c r="CU84" i="30"/>
  <c r="CV84" i="30"/>
  <c r="CW84" i="30"/>
  <c r="CX84" i="30"/>
  <c r="CY84" i="30"/>
  <c r="CZ84" i="30"/>
  <c r="DA84" i="30"/>
  <c r="DB84" i="30"/>
  <c r="DC84" i="30"/>
  <c r="DD84" i="30"/>
  <c r="DE84" i="30"/>
  <c r="DF84" i="30"/>
  <c r="DG84" i="30"/>
  <c r="DH84" i="30"/>
  <c r="DI84" i="30"/>
  <c r="DJ84" i="30"/>
  <c r="DK84" i="30"/>
  <c r="DL84" i="30"/>
  <c r="DM84" i="30"/>
  <c r="DN84" i="30"/>
  <c r="DQ216" i="24" s="1"/>
  <c r="DO84" i="30"/>
  <c r="DR216" i="24" s="1"/>
  <c r="DP84" i="30"/>
  <c r="DS216" i="24" s="1"/>
  <c r="DQ84" i="30"/>
  <c r="DT216" i="24" s="1"/>
  <c r="DR84" i="30"/>
  <c r="DU216" i="24" s="1"/>
  <c r="AT93" i="30"/>
  <c r="AU93" i="30"/>
  <c r="AV93" i="30"/>
  <c r="AW93" i="30"/>
  <c r="AX93" i="30"/>
  <c r="AY93" i="30"/>
  <c r="AZ93" i="30"/>
  <c r="BA93" i="30"/>
  <c r="BB93" i="30"/>
  <c r="BC93" i="30"/>
  <c r="BD93" i="30"/>
  <c r="BE93" i="30"/>
  <c r="BF93" i="30"/>
  <c r="BG93" i="30"/>
  <c r="BH93" i="30"/>
  <c r="BI93" i="30"/>
  <c r="BJ93" i="30"/>
  <c r="BK93" i="30"/>
  <c r="BL93" i="30"/>
  <c r="BM93" i="30"/>
  <c r="BN93" i="30"/>
  <c r="BO93" i="30"/>
  <c r="BP93" i="30"/>
  <c r="BQ93" i="30"/>
  <c r="BR93" i="30"/>
  <c r="BS93" i="30"/>
  <c r="BT93" i="30"/>
  <c r="BU93" i="30"/>
  <c r="BV93" i="30"/>
  <c r="BW93" i="30"/>
  <c r="BX93" i="30"/>
  <c r="CA218" i="24" s="1"/>
  <c r="BY93" i="30"/>
  <c r="CB218" i="24" s="1"/>
  <c r="BZ93" i="30"/>
  <c r="CC218" i="24" s="1"/>
  <c r="CA93" i="30"/>
  <c r="CD218" i="24" s="1"/>
  <c r="CB93" i="30"/>
  <c r="CE218" i="24" s="1"/>
  <c r="CI93" i="30"/>
  <c r="CJ93" i="30"/>
  <c r="CK93" i="30"/>
  <c r="CL93" i="30"/>
  <c r="CM93" i="30"/>
  <c r="CN93" i="30"/>
  <c r="CO93" i="30"/>
  <c r="CP93" i="30"/>
  <c r="CQ93" i="30"/>
  <c r="CR93" i="30"/>
  <c r="CS93" i="30"/>
  <c r="CT93" i="30"/>
  <c r="CU93" i="30"/>
  <c r="CV93" i="30"/>
  <c r="CW93" i="30"/>
  <c r="CX93" i="30"/>
  <c r="CY93" i="30"/>
  <c r="CZ93" i="30"/>
  <c r="DA93" i="30"/>
  <c r="DB93" i="30"/>
  <c r="DC93" i="30"/>
  <c r="DD93" i="30"/>
  <c r="DE93" i="30"/>
  <c r="DF93" i="30"/>
  <c r="DG93" i="30"/>
  <c r="DH93" i="30"/>
  <c r="DI93" i="30"/>
  <c r="DJ93" i="30"/>
  <c r="DK93" i="30"/>
  <c r="DL93" i="30"/>
  <c r="DM93" i="30"/>
  <c r="DN93" i="30"/>
  <c r="DQ218" i="24" s="1"/>
  <c r="DO93" i="30"/>
  <c r="DR218" i="24" s="1"/>
  <c r="DP93" i="30"/>
  <c r="DS218" i="24" s="1"/>
  <c r="DQ93" i="30"/>
  <c r="DT218" i="24" s="1"/>
  <c r="DR93" i="30"/>
  <c r="DU218" i="24" s="1"/>
  <c r="D61" i="30"/>
  <c r="E61" i="30"/>
  <c r="F61" i="30"/>
  <c r="G61" i="30"/>
  <c r="H61" i="30"/>
  <c r="I61" i="30"/>
  <c r="J61" i="30"/>
  <c r="K61" i="30"/>
  <c r="L61" i="30"/>
  <c r="M61" i="30"/>
  <c r="N61" i="30"/>
  <c r="O61" i="30"/>
  <c r="P61" i="30"/>
  <c r="Q61" i="30"/>
  <c r="R61" i="30"/>
  <c r="S61" i="30"/>
  <c r="T61" i="30"/>
  <c r="U61" i="30"/>
  <c r="V61" i="30"/>
  <c r="W61" i="30"/>
  <c r="X61" i="30"/>
  <c r="Y61" i="30"/>
  <c r="Z61" i="30"/>
  <c r="AA61" i="30"/>
  <c r="AB61" i="30"/>
  <c r="AC61" i="30"/>
  <c r="AD61" i="30"/>
  <c r="AE61" i="30"/>
  <c r="AF61" i="30"/>
  <c r="AG61" i="30"/>
  <c r="AH61" i="30"/>
  <c r="AK217" i="24" s="1"/>
  <c r="AI61" i="30"/>
  <c r="AL217" i="24" s="1"/>
  <c r="AJ61" i="30"/>
  <c r="AM217" i="24" s="1"/>
  <c r="AK61" i="30"/>
  <c r="AN217" i="24" s="1"/>
  <c r="AL61" i="30"/>
  <c r="AO217" i="24" s="1"/>
  <c r="D63" i="30"/>
  <c r="E63" i="30"/>
  <c r="F63" i="30"/>
  <c r="G63" i="30"/>
  <c r="H63" i="30"/>
  <c r="I63" i="30"/>
  <c r="J63" i="30"/>
  <c r="K63" i="30"/>
  <c r="L63" i="30"/>
  <c r="M63" i="30"/>
  <c r="N63" i="30"/>
  <c r="O63" i="30"/>
  <c r="P63" i="30"/>
  <c r="Q63" i="30"/>
  <c r="R63" i="30"/>
  <c r="S63" i="30"/>
  <c r="T63" i="30"/>
  <c r="U63" i="30"/>
  <c r="V63" i="30"/>
  <c r="W63" i="30"/>
  <c r="X63" i="30"/>
  <c r="Y63" i="30"/>
  <c r="Z63" i="30"/>
  <c r="AA63" i="30"/>
  <c r="AB63" i="30"/>
  <c r="AC63" i="30"/>
  <c r="AD63" i="30"/>
  <c r="AE63" i="30"/>
  <c r="AF63" i="30"/>
  <c r="AG63" i="30"/>
  <c r="AJ213" i="24" s="1"/>
  <c r="AH63" i="30"/>
  <c r="AK213" i="24" s="1"/>
  <c r="AI63" i="30"/>
  <c r="AL213" i="24" s="1"/>
  <c r="AJ63" i="30"/>
  <c r="AM213" i="24" s="1"/>
  <c r="AK63" i="30"/>
  <c r="AN213" i="24" s="1"/>
  <c r="AL63" i="30"/>
  <c r="AO213" i="24" s="1"/>
  <c r="D69" i="30"/>
  <c r="E69" i="30"/>
  <c r="F69" i="30"/>
  <c r="G69" i="30"/>
  <c r="H69" i="30"/>
  <c r="I69" i="30"/>
  <c r="J69" i="30"/>
  <c r="K69" i="30"/>
  <c r="L69" i="30"/>
  <c r="M69" i="30"/>
  <c r="N69" i="30"/>
  <c r="O69" i="30"/>
  <c r="P69" i="30"/>
  <c r="Q69" i="30"/>
  <c r="R69" i="30"/>
  <c r="S69" i="30"/>
  <c r="T69" i="30"/>
  <c r="U69" i="30"/>
  <c r="V69" i="30"/>
  <c r="W69" i="30"/>
  <c r="X69" i="30"/>
  <c r="Y69" i="30"/>
  <c r="Z69" i="30"/>
  <c r="AA69" i="30"/>
  <c r="AB69" i="30"/>
  <c r="AC69" i="30"/>
  <c r="AD69" i="30"/>
  <c r="AE69" i="30"/>
  <c r="AF69" i="30"/>
  <c r="AG69" i="30"/>
  <c r="AH69" i="30"/>
  <c r="AK214" i="24" s="1"/>
  <c r="AI69" i="30"/>
  <c r="AL214" i="24" s="1"/>
  <c r="AJ69" i="30"/>
  <c r="AM214" i="24" s="1"/>
  <c r="AK69" i="30"/>
  <c r="AN214" i="24" s="1"/>
  <c r="AL69" i="30"/>
  <c r="AO214" i="24" s="1"/>
  <c r="D75" i="30"/>
  <c r="E75" i="30"/>
  <c r="F75" i="30"/>
  <c r="G75" i="30"/>
  <c r="H75" i="30"/>
  <c r="I75" i="30"/>
  <c r="J75" i="30"/>
  <c r="K75" i="30"/>
  <c r="L75" i="30"/>
  <c r="M75" i="30"/>
  <c r="N75" i="30"/>
  <c r="O75" i="30"/>
  <c r="P75" i="30"/>
  <c r="Q75" i="30"/>
  <c r="R75" i="30"/>
  <c r="S75" i="30"/>
  <c r="T75" i="30"/>
  <c r="U75" i="30"/>
  <c r="V75" i="30"/>
  <c r="W75" i="30"/>
  <c r="X75" i="30"/>
  <c r="Y75" i="30"/>
  <c r="Z75" i="30"/>
  <c r="AA75" i="30"/>
  <c r="AB75" i="30"/>
  <c r="AC75" i="30"/>
  <c r="AD75" i="30"/>
  <c r="AE75" i="30"/>
  <c r="AF75" i="30"/>
  <c r="AG75" i="30"/>
  <c r="AH75" i="30"/>
  <c r="AK215" i="24" s="1"/>
  <c r="AI75" i="30"/>
  <c r="AL215" i="24" s="1"/>
  <c r="AJ75" i="30"/>
  <c r="AM215" i="24" s="1"/>
  <c r="AK75" i="30"/>
  <c r="AN215" i="24" s="1"/>
  <c r="AL75" i="30"/>
  <c r="AO215" i="24" s="1"/>
  <c r="D84" i="30"/>
  <c r="E84" i="30"/>
  <c r="F84" i="30"/>
  <c r="G84" i="30"/>
  <c r="H84" i="30"/>
  <c r="I84" i="30"/>
  <c r="J84" i="30"/>
  <c r="K84" i="30"/>
  <c r="L84" i="30"/>
  <c r="M84" i="30"/>
  <c r="N84" i="30"/>
  <c r="O84" i="30"/>
  <c r="P84" i="30"/>
  <c r="Q84" i="30"/>
  <c r="R84" i="30"/>
  <c r="S84" i="30"/>
  <c r="T84" i="30"/>
  <c r="U84" i="30"/>
  <c r="V84" i="30"/>
  <c r="W84" i="30"/>
  <c r="X84" i="30"/>
  <c r="Y84" i="30"/>
  <c r="Z84" i="30"/>
  <c r="AA84" i="30"/>
  <c r="AB84" i="30"/>
  <c r="AC84" i="30"/>
  <c r="AD84" i="30"/>
  <c r="AE84" i="30"/>
  <c r="AF84" i="30"/>
  <c r="AG84" i="30"/>
  <c r="AH84" i="30"/>
  <c r="AK216" i="24" s="1"/>
  <c r="AI84" i="30"/>
  <c r="AL216" i="24" s="1"/>
  <c r="AJ84" i="30"/>
  <c r="AM216" i="24" s="1"/>
  <c r="AK84" i="30"/>
  <c r="AN216" i="24" s="1"/>
  <c r="AL84" i="30"/>
  <c r="AO216" i="24" s="1"/>
  <c r="D93" i="30"/>
  <c r="E93" i="30"/>
  <c r="F93" i="30"/>
  <c r="G93" i="30"/>
  <c r="H93" i="30"/>
  <c r="I93" i="30"/>
  <c r="J93" i="30"/>
  <c r="K93" i="30"/>
  <c r="L93" i="30"/>
  <c r="M93" i="30"/>
  <c r="N93" i="30"/>
  <c r="O93" i="30"/>
  <c r="P93" i="30"/>
  <c r="Q93" i="30"/>
  <c r="R93" i="30"/>
  <c r="S93" i="30"/>
  <c r="T93" i="30"/>
  <c r="U93" i="30"/>
  <c r="V93" i="30"/>
  <c r="W93" i="30"/>
  <c r="X93" i="30"/>
  <c r="Y93" i="30"/>
  <c r="Z93" i="30"/>
  <c r="AA93" i="30"/>
  <c r="AB93" i="30"/>
  <c r="AC93" i="30"/>
  <c r="AD93" i="30"/>
  <c r="AE93" i="30"/>
  <c r="AF93" i="30"/>
  <c r="AG93" i="30"/>
  <c r="AH93" i="30"/>
  <c r="AK218" i="24" s="1"/>
  <c r="AI93" i="30"/>
  <c r="AL218" i="24" s="1"/>
  <c r="AJ93" i="30"/>
  <c r="AM218" i="24" s="1"/>
  <c r="AK93" i="30"/>
  <c r="AN218" i="24" s="1"/>
  <c r="AL93" i="30"/>
  <c r="AO218" i="24" s="1"/>
  <c r="D99" i="30"/>
  <c r="E99" i="30"/>
  <c r="F99" i="30"/>
  <c r="G99" i="30"/>
  <c r="H99" i="30"/>
  <c r="I99" i="30"/>
  <c r="J99" i="30"/>
  <c r="K99" i="30"/>
  <c r="L99" i="30"/>
  <c r="M99" i="30"/>
  <c r="N99" i="30"/>
  <c r="O99" i="30"/>
  <c r="P99" i="30"/>
  <c r="Q99" i="30"/>
  <c r="R99" i="30"/>
  <c r="S99" i="30"/>
  <c r="T99" i="30"/>
  <c r="U99" i="30"/>
  <c r="V99" i="30"/>
  <c r="W99" i="30"/>
  <c r="X99" i="30"/>
  <c r="Y99" i="30"/>
  <c r="Z99" i="30"/>
  <c r="AA99" i="30"/>
  <c r="AB99" i="30"/>
  <c r="AC99" i="30"/>
  <c r="AD99" i="30"/>
  <c r="AE99" i="30"/>
  <c r="AF99" i="30"/>
  <c r="AG99" i="30"/>
  <c r="AH99" i="30"/>
  <c r="AK219" i="24" s="1"/>
  <c r="AI99" i="30"/>
  <c r="AL219" i="24" s="1"/>
  <c r="AJ99" i="30"/>
  <c r="AM219" i="24" s="1"/>
  <c r="AK99" i="30"/>
  <c r="AN219" i="24" s="1"/>
  <c r="AL99" i="30"/>
  <c r="AO219" i="24" s="1"/>
  <c r="EI57" i="30"/>
  <c r="EJ57" i="30"/>
  <c r="EK57" i="30"/>
  <c r="EL57" i="30"/>
  <c r="EM57" i="30"/>
  <c r="EN57" i="30"/>
  <c r="EO57" i="30"/>
  <c r="EP57" i="30"/>
  <c r="EQ57" i="30"/>
  <c r="ER57" i="30"/>
  <c r="ES57" i="30"/>
  <c r="ET57" i="30"/>
  <c r="EU57" i="30"/>
  <c r="EV57" i="30"/>
  <c r="EW57" i="30"/>
  <c r="EX57" i="30"/>
  <c r="EY57" i="30"/>
  <c r="EZ57" i="30"/>
  <c r="FA57" i="30"/>
  <c r="FB57" i="30"/>
  <c r="FC57" i="30"/>
  <c r="FD57" i="30"/>
  <c r="FE57" i="30"/>
  <c r="FF57" i="30"/>
  <c r="FG57" i="30"/>
  <c r="FH57" i="30"/>
  <c r="D57" i="30"/>
  <c r="E57" i="30"/>
  <c r="F57" i="30"/>
  <c r="G57" i="30"/>
  <c r="H57" i="30"/>
  <c r="I57" i="30"/>
  <c r="J57" i="30"/>
  <c r="K57" i="30"/>
  <c r="L57" i="30"/>
  <c r="M57" i="30"/>
  <c r="N57" i="30"/>
  <c r="O57" i="30"/>
  <c r="P57" i="30"/>
  <c r="Q57" i="30"/>
  <c r="R57" i="30"/>
  <c r="S57" i="30"/>
  <c r="T57" i="30"/>
  <c r="U57" i="30"/>
  <c r="V57" i="30"/>
  <c r="W57" i="30"/>
  <c r="X57" i="30"/>
  <c r="Y57" i="30"/>
  <c r="Z57" i="30"/>
  <c r="AA57" i="30"/>
  <c r="AB57" i="30"/>
  <c r="AC57" i="30"/>
  <c r="AD57" i="30"/>
  <c r="AE57" i="30"/>
  <c r="AH210" i="24" s="1"/>
  <c r="AF57" i="30"/>
  <c r="AG57" i="30"/>
  <c r="AH57" i="30"/>
  <c r="AI57" i="30"/>
  <c r="AJ57" i="30"/>
  <c r="AK57" i="30"/>
  <c r="AL57" i="30"/>
  <c r="D51" i="30"/>
  <c r="E51" i="30"/>
  <c r="F51" i="30"/>
  <c r="G51" i="30"/>
  <c r="H51" i="30"/>
  <c r="I51" i="30"/>
  <c r="J51" i="30"/>
  <c r="K51" i="30"/>
  <c r="L51" i="30"/>
  <c r="M51" i="30"/>
  <c r="N51" i="30"/>
  <c r="O51" i="30"/>
  <c r="P51" i="30"/>
  <c r="Q51" i="30"/>
  <c r="R51" i="30"/>
  <c r="S51" i="30"/>
  <c r="T51" i="30"/>
  <c r="U51" i="30"/>
  <c r="V51" i="30"/>
  <c r="W51" i="30"/>
  <c r="X51" i="30"/>
  <c r="Y51" i="30"/>
  <c r="Z51" i="30"/>
  <c r="AA51" i="30"/>
  <c r="AB51" i="30"/>
  <c r="AC51" i="30"/>
  <c r="AD51" i="30"/>
  <c r="AE51" i="30"/>
  <c r="AF51" i="30"/>
  <c r="AG51" i="30"/>
  <c r="AH51" i="30"/>
  <c r="AI51" i="30"/>
  <c r="AJ51" i="30"/>
  <c r="AK51" i="30"/>
  <c r="AL51" i="30"/>
  <c r="AS51" i="30"/>
  <c r="AT51" i="30"/>
  <c r="AU51" i="30"/>
  <c r="AV51" i="30"/>
  <c r="AW51" i="30"/>
  <c r="AX51" i="30"/>
  <c r="AY51" i="30"/>
  <c r="AZ51" i="30"/>
  <c r="BA51" i="30"/>
  <c r="BD209" i="24" s="1"/>
  <c r="BB51" i="30"/>
  <c r="BC51" i="30"/>
  <c r="BD51" i="30"/>
  <c r="BE51" i="30"/>
  <c r="BF51" i="30"/>
  <c r="BG51" i="30"/>
  <c r="BH51" i="30"/>
  <c r="BI51" i="30"/>
  <c r="BJ51" i="30"/>
  <c r="BK51" i="30"/>
  <c r="BL51" i="30"/>
  <c r="BM51" i="30"/>
  <c r="BN51" i="30"/>
  <c r="BO51" i="30"/>
  <c r="BP51" i="30"/>
  <c r="BQ51" i="30"/>
  <c r="BR51" i="30"/>
  <c r="BS51" i="30"/>
  <c r="BT51" i="30"/>
  <c r="BU51" i="30"/>
  <c r="BV51" i="30"/>
  <c r="BW51" i="30"/>
  <c r="BX51" i="30"/>
  <c r="BY51" i="30"/>
  <c r="BZ51" i="30"/>
  <c r="CA51" i="30"/>
  <c r="CB51" i="30"/>
  <c r="CI51" i="30"/>
  <c r="CJ51" i="30"/>
  <c r="CK51" i="30"/>
  <c r="CL51" i="30"/>
  <c r="CM51" i="30"/>
  <c r="CN51" i="30"/>
  <c r="CO51" i="30"/>
  <c r="CP51" i="30"/>
  <c r="CQ51" i="30"/>
  <c r="CT209" i="24" s="1"/>
  <c r="CR51" i="30"/>
  <c r="CS51" i="30"/>
  <c r="CT51" i="30"/>
  <c r="CU51" i="30"/>
  <c r="CV51" i="30"/>
  <c r="CW51" i="30"/>
  <c r="CX51" i="30"/>
  <c r="CY51" i="30"/>
  <c r="CZ51" i="30"/>
  <c r="DA51" i="30"/>
  <c r="DB51" i="30"/>
  <c r="DC51" i="30"/>
  <c r="DD51" i="30"/>
  <c r="DE51" i="30"/>
  <c r="DF51" i="30"/>
  <c r="DG51" i="30"/>
  <c r="DH51" i="30"/>
  <c r="DI51" i="30"/>
  <c r="DJ51" i="30"/>
  <c r="DK51" i="30"/>
  <c r="DL51" i="30"/>
  <c r="DM51" i="30"/>
  <c r="DN51" i="30"/>
  <c r="DO51" i="30"/>
  <c r="DP51" i="30"/>
  <c r="DQ51" i="30"/>
  <c r="DR51" i="30"/>
  <c r="DY51" i="30"/>
  <c r="DZ51" i="30"/>
  <c r="EA51" i="30"/>
  <c r="EB51" i="30"/>
  <c r="EC51" i="30"/>
  <c r="ED51" i="30"/>
  <c r="EE51" i="30"/>
  <c r="EF51" i="30"/>
  <c r="EG51" i="30"/>
  <c r="EH51" i="30"/>
  <c r="EI51" i="30"/>
  <c r="EJ51" i="30"/>
  <c r="EK51" i="30"/>
  <c r="EL51" i="30"/>
  <c r="EM51" i="30"/>
  <c r="EN51" i="30"/>
  <c r="EO51" i="30"/>
  <c r="EP51" i="30"/>
  <c r="EQ51" i="30"/>
  <c r="ER51" i="30"/>
  <c r="ES51" i="30"/>
  <c r="ET51" i="30"/>
  <c r="EU51" i="30"/>
  <c r="EV51" i="30"/>
  <c r="EW51" i="30"/>
  <c r="EX51" i="30"/>
  <c r="EY51" i="30"/>
  <c r="EZ51" i="30"/>
  <c r="FA51" i="30"/>
  <c r="FB51" i="30"/>
  <c r="FC51" i="30"/>
  <c r="FD51" i="30"/>
  <c r="FE51" i="30"/>
  <c r="FF51" i="30"/>
  <c r="FG51" i="30"/>
  <c r="FH51" i="30"/>
  <c r="D42" i="30"/>
  <c r="E42" i="30"/>
  <c r="F42" i="30"/>
  <c r="G42" i="30"/>
  <c r="H42" i="30"/>
  <c r="I42" i="30"/>
  <c r="J42" i="30"/>
  <c r="K42" i="30"/>
  <c r="L42" i="30"/>
  <c r="M42" i="30"/>
  <c r="N42" i="30"/>
  <c r="O42" i="30"/>
  <c r="P42" i="30"/>
  <c r="Q42" i="30"/>
  <c r="R42" i="30"/>
  <c r="S42" i="30"/>
  <c r="T42" i="30"/>
  <c r="U42" i="30"/>
  <c r="V42" i="30"/>
  <c r="W42" i="30"/>
  <c r="X42" i="30"/>
  <c r="Y42" i="30"/>
  <c r="Z42" i="30"/>
  <c r="AA42" i="30"/>
  <c r="AB42" i="30"/>
  <c r="AC42" i="30"/>
  <c r="AD42" i="30"/>
  <c r="AE42" i="30"/>
  <c r="AH207" i="24" s="1"/>
  <c r="AF42" i="30"/>
  <c r="AG42" i="30"/>
  <c r="AH42" i="30"/>
  <c r="AI42" i="30"/>
  <c r="AJ42" i="30"/>
  <c r="AK42" i="30"/>
  <c r="AL42" i="30"/>
  <c r="AS42" i="30"/>
  <c r="AT42" i="30"/>
  <c r="AU42" i="30"/>
  <c r="AV42" i="30"/>
  <c r="AW42" i="30"/>
  <c r="AX42" i="30"/>
  <c r="AY42" i="30"/>
  <c r="AZ42" i="30"/>
  <c r="BA42" i="30"/>
  <c r="BB42" i="30"/>
  <c r="BC42" i="30"/>
  <c r="BD42" i="30"/>
  <c r="BE42" i="30"/>
  <c r="BF42" i="30"/>
  <c r="BG42" i="30"/>
  <c r="BH42" i="30"/>
  <c r="BI42" i="30"/>
  <c r="BJ42" i="30"/>
  <c r="BK42" i="30"/>
  <c r="BL42" i="30"/>
  <c r="BM42" i="30"/>
  <c r="BN42" i="30"/>
  <c r="BO42" i="30"/>
  <c r="BP42" i="30"/>
  <c r="BQ42" i="30"/>
  <c r="BR42" i="30"/>
  <c r="BS42" i="30"/>
  <c r="BT42" i="30"/>
  <c r="BU42" i="30"/>
  <c r="BV42" i="30"/>
  <c r="BW42" i="30"/>
  <c r="BX42" i="30"/>
  <c r="BY42" i="30"/>
  <c r="BZ42" i="30"/>
  <c r="CA42" i="30"/>
  <c r="CB42" i="30"/>
  <c r="CI42" i="30"/>
  <c r="CJ42" i="30"/>
  <c r="CK42" i="30"/>
  <c r="CL42" i="30"/>
  <c r="CM42" i="30"/>
  <c r="CN42" i="30"/>
  <c r="CO42" i="30"/>
  <c r="CP42" i="30"/>
  <c r="CQ42" i="30"/>
  <c r="CR42" i="30"/>
  <c r="CS42" i="30"/>
  <c r="CT42" i="30"/>
  <c r="CU42" i="30"/>
  <c r="CV42" i="30"/>
  <c r="CW42" i="30"/>
  <c r="CX42" i="30"/>
  <c r="CY42" i="30"/>
  <c r="CZ42" i="30"/>
  <c r="DA42" i="30"/>
  <c r="DB42" i="30"/>
  <c r="DC42" i="30"/>
  <c r="DD42" i="30"/>
  <c r="DE42" i="30"/>
  <c r="DF42" i="30"/>
  <c r="DG42" i="30"/>
  <c r="DH42" i="30"/>
  <c r="DI42" i="30"/>
  <c r="DJ42" i="30"/>
  <c r="DK42" i="30"/>
  <c r="DL42" i="30"/>
  <c r="DM42" i="30"/>
  <c r="DN42" i="30"/>
  <c r="DO42" i="30"/>
  <c r="DP42" i="30"/>
  <c r="DQ42" i="30"/>
  <c r="DR42" i="30"/>
  <c r="DY42" i="30"/>
  <c r="DZ42" i="30"/>
  <c r="EA42" i="30"/>
  <c r="EB42" i="30"/>
  <c r="EC42" i="30"/>
  <c r="ED42" i="30"/>
  <c r="EE42" i="30"/>
  <c r="EF42" i="30"/>
  <c r="EG42" i="30"/>
  <c r="EH42" i="30"/>
  <c r="EI42" i="30"/>
  <c r="EJ42" i="30"/>
  <c r="EK42" i="30"/>
  <c r="EL42" i="30"/>
  <c r="EM42" i="30"/>
  <c r="EN42" i="30"/>
  <c r="EO42" i="30"/>
  <c r="EP42" i="30"/>
  <c r="EQ42" i="30"/>
  <c r="ER42" i="30"/>
  <c r="ES42" i="30"/>
  <c r="ET42" i="30"/>
  <c r="EU42" i="30"/>
  <c r="EV42" i="30"/>
  <c r="EW42" i="30"/>
  <c r="EX42" i="30"/>
  <c r="EY42" i="30"/>
  <c r="EZ42" i="30"/>
  <c r="FA42" i="30"/>
  <c r="FB42" i="30"/>
  <c r="FC42" i="30"/>
  <c r="FD42" i="30"/>
  <c r="FE42" i="30"/>
  <c r="FF42" i="30"/>
  <c r="FG42" i="30"/>
  <c r="FH42" i="30"/>
  <c r="D33" i="30"/>
  <c r="E33" i="30"/>
  <c r="F33" i="30"/>
  <c r="G33" i="30"/>
  <c r="H33" i="30"/>
  <c r="I33" i="30"/>
  <c r="J33" i="30"/>
  <c r="K33" i="30"/>
  <c r="L33" i="30"/>
  <c r="M33" i="30"/>
  <c r="N33" i="30"/>
  <c r="O33" i="30"/>
  <c r="P33" i="30"/>
  <c r="Q33" i="30"/>
  <c r="R33" i="30"/>
  <c r="S33" i="30"/>
  <c r="T33" i="30"/>
  <c r="U33" i="30"/>
  <c r="V33" i="30"/>
  <c r="W33" i="30"/>
  <c r="X33" i="30"/>
  <c r="Y33" i="30"/>
  <c r="Z33" i="30"/>
  <c r="AA33" i="30"/>
  <c r="AB33" i="30"/>
  <c r="AC33" i="30"/>
  <c r="AD33" i="30"/>
  <c r="AE33" i="30"/>
  <c r="AH206" i="24" s="1"/>
  <c r="AF33" i="30"/>
  <c r="AG33" i="30"/>
  <c r="AH33" i="30"/>
  <c r="AI33" i="30"/>
  <c r="AJ33" i="30"/>
  <c r="AK33" i="30"/>
  <c r="AL33" i="30"/>
  <c r="AS33" i="30"/>
  <c r="AT33" i="30"/>
  <c r="AU33" i="30"/>
  <c r="AV33" i="30"/>
  <c r="AW33" i="30"/>
  <c r="AX33" i="30"/>
  <c r="AY33" i="30"/>
  <c r="AZ33" i="30"/>
  <c r="BA33" i="30"/>
  <c r="BB33" i="30"/>
  <c r="BC33" i="30"/>
  <c r="BD33" i="30"/>
  <c r="BE33" i="30"/>
  <c r="BF33" i="30"/>
  <c r="BG33" i="30"/>
  <c r="BH33" i="30"/>
  <c r="BI33" i="30"/>
  <c r="BJ33" i="30"/>
  <c r="BK33" i="30"/>
  <c r="BL33" i="30"/>
  <c r="BM33" i="30"/>
  <c r="BN33" i="30"/>
  <c r="BO33" i="30"/>
  <c r="BP33" i="30"/>
  <c r="BQ33" i="30"/>
  <c r="BR33" i="30"/>
  <c r="BS33" i="30"/>
  <c r="BT33" i="30"/>
  <c r="BU33" i="30"/>
  <c r="BV33" i="30"/>
  <c r="BW33" i="30"/>
  <c r="BX33" i="30"/>
  <c r="BY33" i="30"/>
  <c r="BZ33" i="30"/>
  <c r="CA33" i="30"/>
  <c r="CB33" i="30"/>
  <c r="CI33" i="30"/>
  <c r="CJ33" i="30"/>
  <c r="CK33" i="30"/>
  <c r="CL33" i="30"/>
  <c r="CM33" i="30"/>
  <c r="CN33" i="30"/>
  <c r="CO33" i="30"/>
  <c r="CP33" i="30"/>
  <c r="CQ33" i="30"/>
  <c r="CR33" i="30"/>
  <c r="CS33" i="30"/>
  <c r="CT33" i="30"/>
  <c r="CU33" i="30"/>
  <c r="CV33" i="30"/>
  <c r="CW33" i="30"/>
  <c r="CX33" i="30"/>
  <c r="CY33" i="30"/>
  <c r="CZ33" i="30"/>
  <c r="DA33" i="30"/>
  <c r="DB33" i="30"/>
  <c r="DC33" i="30"/>
  <c r="DD33" i="30"/>
  <c r="DE33" i="30"/>
  <c r="DF33" i="30"/>
  <c r="DG33" i="30"/>
  <c r="DH33" i="30"/>
  <c r="DI33" i="30"/>
  <c r="DJ33" i="30"/>
  <c r="DK33" i="30"/>
  <c r="DL33" i="30"/>
  <c r="DM33" i="30"/>
  <c r="DN33" i="30"/>
  <c r="DO33" i="30"/>
  <c r="DP33" i="30"/>
  <c r="DQ33" i="30"/>
  <c r="DR33" i="30"/>
  <c r="DY33" i="30"/>
  <c r="DZ33" i="30"/>
  <c r="EA33" i="30"/>
  <c r="EB33" i="30"/>
  <c r="EC33" i="30"/>
  <c r="ED33" i="30"/>
  <c r="EE33" i="30"/>
  <c r="EF33" i="30"/>
  <c r="EG33" i="30"/>
  <c r="EH33" i="30"/>
  <c r="EI33" i="30"/>
  <c r="EJ33" i="30"/>
  <c r="EK33" i="30"/>
  <c r="EL33" i="30"/>
  <c r="EM33" i="30"/>
  <c r="EN33" i="30"/>
  <c r="EO33" i="30"/>
  <c r="EP33" i="30"/>
  <c r="EQ33" i="30"/>
  <c r="ER33" i="30"/>
  <c r="ES33" i="30"/>
  <c r="ET33" i="30"/>
  <c r="EU33" i="30"/>
  <c r="EV33" i="30"/>
  <c r="EW33" i="30"/>
  <c r="EX33" i="30"/>
  <c r="EY33" i="30"/>
  <c r="EZ33" i="30"/>
  <c r="FA33" i="30"/>
  <c r="FB33" i="30"/>
  <c r="FC33" i="30"/>
  <c r="FD33" i="30"/>
  <c r="FE33" i="30"/>
  <c r="FF33" i="30"/>
  <c r="FG33" i="30"/>
  <c r="FH33" i="30"/>
  <c r="DY19" i="30"/>
  <c r="DZ19" i="30"/>
  <c r="EA19" i="30"/>
  <c r="EB19" i="30"/>
  <c r="EC19" i="30"/>
  <c r="ED19" i="30"/>
  <c r="EE19" i="30"/>
  <c r="EF19" i="30"/>
  <c r="EG19" i="30"/>
  <c r="EH19" i="30"/>
  <c r="D27" i="30"/>
  <c r="E27" i="30"/>
  <c r="F27" i="30"/>
  <c r="G27" i="30"/>
  <c r="H27" i="30"/>
  <c r="I27" i="30"/>
  <c r="J27" i="30"/>
  <c r="K27" i="30"/>
  <c r="L27" i="30"/>
  <c r="M27" i="30"/>
  <c r="N27" i="30"/>
  <c r="O27" i="30"/>
  <c r="P27" i="30"/>
  <c r="Q27" i="30"/>
  <c r="R27" i="30"/>
  <c r="S27" i="30"/>
  <c r="T27" i="30"/>
  <c r="U27" i="30"/>
  <c r="V27" i="30"/>
  <c r="W27" i="30"/>
  <c r="X27" i="30"/>
  <c r="Y27" i="30"/>
  <c r="Z27" i="30"/>
  <c r="AA27" i="30"/>
  <c r="AB27" i="30"/>
  <c r="AC27" i="30"/>
  <c r="AD27" i="30"/>
  <c r="AE27" i="30"/>
  <c r="AF27" i="30"/>
  <c r="AG27" i="30"/>
  <c r="AH27" i="30"/>
  <c r="AI27" i="30"/>
  <c r="AJ27" i="30"/>
  <c r="AK27" i="30"/>
  <c r="AL27" i="30"/>
  <c r="AS27" i="30"/>
  <c r="AT27" i="30"/>
  <c r="AU27" i="30"/>
  <c r="AV27" i="30"/>
  <c r="AW27" i="30"/>
  <c r="AX27" i="30"/>
  <c r="AY27" i="30"/>
  <c r="AZ27" i="30"/>
  <c r="BA27" i="30"/>
  <c r="BB27" i="30"/>
  <c r="BC27" i="30"/>
  <c r="BD27" i="30"/>
  <c r="BE27" i="30"/>
  <c r="BF27" i="30"/>
  <c r="BG27" i="30"/>
  <c r="BH27" i="30"/>
  <c r="BI27" i="30"/>
  <c r="BJ27" i="30"/>
  <c r="BK27" i="30"/>
  <c r="BL27" i="30"/>
  <c r="BM27" i="30"/>
  <c r="BN27" i="30"/>
  <c r="BO27" i="30"/>
  <c r="BP27" i="30"/>
  <c r="BQ27" i="30"/>
  <c r="BR27" i="30"/>
  <c r="BS27" i="30"/>
  <c r="BT27" i="30"/>
  <c r="BU27" i="30"/>
  <c r="BV27" i="30"/>
  <c r="BW27" i="30"/>
  <c r="BX27" i="30"/>
  <c r="BY27" i="30"/>
  <c r="BZ27" i="30"/>
  <c r="CA27" i="30"/>
  <c r="CB27" i="30"/>
  <c r="CI27" i="30"/>
  <c r="CJ27" i="30"/>
  <c r="CK27" i="30"/>
  <c r="CL27" i="30"/>
  <c r="CM27" i="30"/>
  <c r="CN27" i="30"/>
  <c r="CO27" i="30"/>
  <c r="CP27" i="30"/>
  <c r="CQ27" i="30"/>
  <c r="CR27" i="30"/>
  <c r="CS27" i="30"/>
  <c r="CT27" i="30"/>
  <c r="CU27" i="30"/>
  <c r="CV27" i="30"/>
  <c r="CW27" i="30"/>
  <c r="CX27" i="30"/>
  <c r="CY27" i="30"/>
  <c r="CZ27" i="30"/>
  <c r="DA27" i="30"/>
  <c r="DB27" i="30"/>
  <c r="DC27" i="30"/>
  <c r="DD27" i="30"/>
  <c r="DE27" i="30"/>
  <c r="DF27" i="30"/>
  <c r="DG27" i="30"/>
  <c r="DH27" i="30"/>
  <c r="DI27" i="30"/>
  <c r="DJ27" i="30"/>
  <c r="DK27" i="30"/>
  <c r="DL27" i="30"/>
  <c r="DM27" i="30"/>
  <c r="DN27" i="30"/>
  <c r="DO27" i="30"/>
  <c r="DP27" i="30"/>
  <c r="DQ27" i="30"/>
  <c r="DR27" i="30"/>
  <c r="DY27" i="30"/>
  <c r="DZ27" i="30"/>
  <c r="EA27" i="30"/>
  <c r="EB27" i="30"/>
  <c r="EC27" i="30"/>
  <c r="ED27" i="30"/>
  <c r="EE27" i="30"/>
  <c r="EF27" i="30"/>
  <c r="EG27" i="30"/>
  <c r="EH27" i="30"/>
  <c r="EI27" i="30"/>
  <c r="EJ27" i="30"/>
  <c r="EK27" i="30"/>
  <c r="EL27" i="30"/>
  <c r="EM27" i="30"/>
  <c r="EN27" i="30"/>
  <c r="EO27" i="30"/>
  <c r="EP27" i="30"/>
  <c r="EQ27" i="30"/>
  <c r="ER27" i="30"/>
  <c r="ES27" i="30"/>
  <c r="ET27" i="30"/>
  <c r="EU27" i="30"/>
  <c r="EV27" i="30"/>
  <c r="EW27" i="30"/>
  <c r="EX27" i="30"/>
  <c r="EY27" i="30"/>
  <c r="EZ27" i="30"/>
  <c r="FA27" i="30"/>
  <c r="FB27" i="30"/>
  <c r="FC27" i="30"/>
  <c r="FD27" i="30"/>
  <c r="FE27" i="30"/>
  <c r="FF27" i="30"/>
  <c r="FG27" i="30"/>
  <c r="FH27" i="30"/>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S21" i="30"/>
  <c r="AT21" i="30"/>
  <c r="AU21" i="30"/>
  <c r="AV21" i="30"/>
  <c r="AW21" i="30"/>
  <c r="AX21" i="30"/>
  <c r="AY21" i="30"/>
  <c r="AZ21" i="30"/>
  <c r="BA21" i="30"/>
  <c r="BB21" i="30"/>
  <c r="BC21" i="30"/>
  <c r="BD21" i="30"/>
  <c r="BE21" i="30"/>
  <c r="BF21" i="30"/>
  <c r="BG21" i="30"/>
  <c r="BH21" i="30"/>
  <c r="BI21" i="30"/>
  <c r="BJ21" i="30"/>
  <c r="BK21" i="30"/>
  <c r="BL21" i="30"/>
  <c r="BM21" i="30"/>
  <c r="BN21" i="30"/>
  <c r="BO21" i="30"/>
  <c r="BP21" i="30"/>
  <c r="BQ21" i="30"/>
  <c r="BR21" i="30"/>
  <c r="BS21" i="30"/>
  <c r="BT21" i="30"/>
  <c r="BU21" i="30"/>
  <c r="BV21" i="30"/>
  <c r="BW21" i="30"/>
  <c r="BX21" i="30"/>
  <c r="BY21" i="30"/>
  <c r="BZ21" i="30"/>
  <c r="CA21" i="30"/>
  <c r="CB21" i="30"/>
  <c r="CI21" i="30"/>
  <c r="CJ21" i="30"/>
  <c r="CK21" i="30"/>
  <c r="CL21" i="30"/>
  <c r="CM21" i="30"/>
  <c r="CN21" i="30"/>
  <c r="CO21" i="30"/>
  <c r="CP21" i="30"/>
  <c r="CQ21" i="30"/>
  <c r="CR21" i="30"/>
  <c r="CS21" i="30"/>
  <c r="CT21" i="30"/>
  <c r="CU21" i="30"/>
  <c r="CV21" i="30"/>
  <c r="CW21" i="30"/>
  <c r="CX21" i="30"/>
  <c r="CY21" i="30"/>
  <c r="CZ21" i="30"/>
  <c r="DA21" i="30"/>
  <c r="DB21" i="30"/>
  <c r="DC21" i="30"/>
  <c r="DD21" i="30"/>
  <c r="DE21" i="30"/>
  <c r="DF21" i="30"/>
  <c r="DG21" i="30"/>
  <c r="DH21" i="30"/>
  <c r="DI21" i="30"/>
  <c r="DJ21" i="30"/>
  <c r="DK21" i="30"/>
  <c r="DL21" i="30"/>
  <c r="DM21" i="30"/>
  <c r="DN21" i="30"/>
  <c r="DO21" i="30"/>
  <c r="DP21" i="30"/>
  <c r="DQ21" i="30"/>
  <c r="DR21" i="30"/>
  <c r="DY21" i="30"/>
  <c r="DZ21" i="30"/>
  <c r="EA21" i="30"/>
  <c r="EB21" i="30"/>
  <c r="EC21" i="30"/>
  <c r="ED21" i="30"/>
  <c r="EE21" i="30"/>
  <c r="EF21" i="30"/>
  <c r="EG21" i="30"/>
  <c r="EH21" i="30"/>
  <c r="EI21" i="30"/>
  <c r="EJ21" i="30"/>
  <c r="EK21" i="30"/>
  <c r="EL21" i="30"/>
  <c r="EM21" i="30"/>
  <c r="EN21" i="30"/>
  <c r="EO21" i="30"/>
  <c r="EP21" i="30"/>
  <c r="EQ21" i="30"/>
  <c r="ER21" i="30"/>
  <c r="ES21" i="30"/>
  <c r="ET21" i="30"/>
  <c r="EU21" i="30"/>
  <c r="EV21" i="30"/>
  <c r="EW21" i="30"/>
  <c r="EX21" i="30"/>
  <c r="EY21" i="30"/>
  <c r="EZ21" i="30"/>
  <c r="FA21" i="30"/>
  <c r="FB21" i="30"/>
  <c r="FC21" i="30"/>
  <c r="FD21" i="30"/>
  <c r="FE21" i="30"/>
  <c r="FF21" i="30"/>
  <c r="FG21" i="30"/>
  <c r="FH21" i="30"/>
  <c r="AD19" i="30"/>
  <c r="AE19" i="30"/>
  <c r="AF19" i="30"/>
  <c r="AG19" i="30"/>
  <c r="AJ208" i="24" s="1"/>
  <c r="AH19" i="30"/>
  <c r="AI19" i="30"/>
  <c r="AJ19" i="30"/>
  <c r="AK19" i="30"/>
  <c r="AL19" i="30"/>
  <c r="AS19" i="30"/>
  <c r="AT19" i="30"/>
  <c r="AU19" i="30"/>
  <c r="AV19" i="30"/>
  <c r="AW19" i="30"/>
  <c r="AX19" i="30"/>
  <c r="AY19" i="30"/>
  <c r="AZ19" i="30"/>
  <c r="BA19" i="30"/>
  <c r="BB19" i="30"/>
  <c r="BC19" i="30"/>
  <c r="BD19" i="30"/>
  <c r="BE19" i="30"/>
  <c r="BF19" i="30"/>
  <c r="BG19" i="30"/>
  <c r="BH19" i="30"/>
  <c r="BI19" i="30"/>
  <c r="BJ19" i="30"/>
  <c r="BK19" i="30"/>
  <c r="BL19" i="30"/>
  <c r="BM19" i="30"/>
  <c r="BN19" i="30"/>
  <c r="BO19" i="30"/>
  <c r="BP19" i="30"/>
  <c r="BQ19" i="30"/>
  <c r="BR19" i="30"/>
  <c r="BS19" i="30"/>
  <c r="BT19" i="30"/>
  <c r="BU19" i="30"/>
  <c r="BV19" i="30"/>
  <c r="BW19" i="30"/>
  <c r="BX19" i="30"/>
  <c r="BY19" i="30"/>
  <c r="BZ19" i="30"/>
  <c r="CA19" i="30"/>
  <c r="CB19" i="30"/>
  <c r="CI19" i="30"/>
  <c r="CJ19" i="30"/>
  <c r="CK19" i="30"/>
  <c r="CL19" i="30"/>
  <c r="CM19" i="30"/>
  <c r="CN19" i="30"/>
  <c r="CO19" i="30"/>
  <c r="CP19" i="30"/>
  <c r="CQ19" i="30"/>
  <c r="CR19" i="30"/>
  <c r="CS19" i="30"/>
  <c r="CT19" i="30"/>
  <c r="CU19" i="30"/>
  <c r="CV19" i="30"/>
  <c r="CW19" i="30"/>
  <c r="CX19" i="30"/>
  <c r="CY19" i="30"/>
  <c r="CZ19" i="30"/>
  <c r="DA19" i="30"/>
  <c r="DB19" i="30"/>
  <c r="DC19" i="30"/>
  <c r="DD19" i="30"/>
  <c r="DE19" i="30"/>
  <c r="DF19" i="30"/>
  <c r="DG19" i="30"/>
  <c r="DH19" i="30"/>
  <c r="DI19" i="30"/>
  <c r="DJ19" i="30"/>
  <c r="DK19" i="30"/>
  <c r="DL19" i="30"/>
  <c r="DM19" i="30"/>
  <c r="DN19" i="30"/>
  <c r="DO19" i="30"/>
  <c r="DP19" i="30"/>
  <c r="DQ19" i="30"/>
  <c r="DR19" i="30"/>
  <c r="EI19" i="30"/>
  <c r="EJ19" i="30"/>
  <c r="EK19" i="30"/>
  <c r="EL19" i="30"/>
  <c r="EM19" i="30"/>
  <c r="EN19" i="30"/>
  <c r="EO19" i="30"/>
  <c r="EP19" i="30"/>
  <c r="EQ19" i="30"/>
  <c r="ER19" i="30"/>
  <c r="ES19" i="30"/>
  <c r="ET19" i="30"/>
  <c r="EU19" i="30"/>
  <c r="EV19" i="30"/>
  <c r="EW19" i="30"/>
  <c r="EX19" i="30"/>
  <c r="EY19" i="30"/>
  <c r="EZ19" i="30"/>
  <c r="FA19" i="30"/>
  <c r="FB19" i="30"/>
  <c r="FC19" i="30"/>
  <c r="FD19" i="30"/>
  <c r="FE19" i="30"/>
  <c r="FF19" i="30"/>
  <c r="FG19" i="30"/>
  <c r="FH19" i="30"/>
  <c r="FF229" i="24"/>
  <c r="FE229" i="24"/>
  <c r="FD229" i="24"/>
  <c r="FC229" i="24"/>
  <c r="FC225" i="24"/>
  <c r="FF220" i="24"/>
  <c r="FE220" i="24"/>
  <c r="FD220" i="24"/>
  <c r="FC220" i="24"/>
  <c r="FD217" i="24"/>
  <c r="FF211" i="24"/>
  <c r="FE211" i="24"/>
  <c r="FD211" i="24"/>
  <c r="FC211" i="24"/>
  <c r="FC176" i="24"/>
  <c r="FD176" i="24"/>
  <c r="FE176" i="24"/>
  <c r="FF176" i="24"/>
  <c r="FC177" i="24"/>
  <c r="FD177" i="24"/>
  <c r="FE177" i="24"/>
  <c r="FF177" i="24"/>
  <c r="FC178" i="24"/>
  <c r="FD178" i="24"/>
  <c r="FE178" i="24"/>
  <c r="FF178" i="24"/>
  <c r="FC179" i="24"/>
  <c r="FD179" i="24"/>
  <c r="FE179" i="24"/>
  <c r="FF179" i="24"/>
  <c r="FC180" i="24"/>
  <c r="FD180" i="24"/>
  <c r="FE180" i="24"/>
  <c r="FF180" i="24"/>
  <c r="FC181" i="24"/>
  <c r="FD181" i="24"/>
  <c r="FE181" i="24"/>
  <c r="FF181" i="24"/>
  <c r="FC182" i="24"/>
  <c r="FD182" i="24"/>
  <c r="FE182" i="24"/>
  <c r="FF182" i="24"/>
  <c r="FC183" i="24"/>
  <c r="FD183" i="24"/>
  <c r="FE183" i="24"/>
  <c r="FF183" i="24"/>
  <c r="FC185" i="24"/>
  <c r="FD185" i="24"/>
  <c r="FE185" i="24"/>
  <c r="FF185" i="24"/>
  <c r="FC186" i="24"/>
  <c r="FD186" i="24"/>
  <c r="FE186" i="24"/>
  <c r="FF186" i="24"/>
  <c r="FC187" i="24"/>
  <c r="FD187" i="24"/>
  <c r="FE187" i="24"/>
  <c r="FF187" i="24"/>
  <c r="FC188" i="24"/>
  <c r="FD188" i="24"/>
  <c r="FE188" i="24"/>
  <c r="FF188" i="24"/>
  <c r="FC189" i="24"/>
  <c r="FD189" i="24"/>
  <c r="FE189" i="24"/>
  <c r="FF189" i="24"/>
  <c r="FC190" i="24"/>
  <c r="FD190" i="24"/>
  <c r="FE190" i="24"/>
  <c r="FF190" i="24"/>
  <c r="FC191" i="24"/>
  <c r="FD191" i="24"/>
  <c r="FE191" i="24"/>
  <c r="FF191" i="24"/>
  <c r="FC192" i="24"/>
  <c r="FD192" i="24"/>
  <c r="FE192" i="24"/>
  <c r="FF192" i="24"/>
  <c r="FC194" i="24"/>
  <c r="FD194" i="24"/>
  <c r="FE194" i="24"/>
  <c r="FF194" i="24"/>
  <c r="FC195" i="24"/>
  <c r="FD195" i="24"/>
  <c r="FE195" i="24"/>
  <c r="FF195" i="24"/>
  <c r="FC196" i="24"/>
  <c r="FD196" i="24"/>
  <c r="FE196" i="24"/>
  <c r="FF196" i="24"/>
  <c r="FC197" i="24"/>
  <c r="FD197" i="24"/>
  <c r="FE197" i="24"/>
  <c r="FF197" i="24"/>
  <c r="FC198" i="24"/>
  <c r="FD198" i="24"/>
  <c r="FE198" i="24"/>
  <c r="FF198" i="24"/>
  <c r="FC199" i="24"/>
  <c r="FD199" i="24"/>
  <c r="FE199" i="24"/>
  <c r="FF199" i="24"/>
  <c r="FC200" i="24"/>
  <c r="FD200" i="24"/>
  <c r="FE200" i="24"/>
  <c r="FF200" i="24"/>
  <c r="FC201" i="24"/>
  <c r="FD201" i="24"/>
  <c r="FE201" i="24"/>
  <c r="FF201" i="24"/>
  <c r="DO204" i="24"/>
  <c r="DM211" i="24"/>
  <c r="DN211" i="24"/>
  <c r="DO211" i="24"/>
  <c r="DP211" i="24"/>
  <c r="DP214" i="24"/>
  <c r="DP217" i="24"/>
  <c r="DM220" i="24"/>
  <c r="DN220" i="24"/>
  <c r="DO220" i="24"/>
  <c r="DP220" i="24"/>
  <c r="DM222" i="24"/>
  <c r="DP224" i="24"/>
  <c r="DM229" i="24"/>
  <c r="DN229" i="24"/>
  <c r="DO229" i="24"/>
  <c r="DP229" i="24"/>
  <c r="DM176" i="24"/>
  <c r="DN176" i="24"/>
  <c r="DO176" i="24"/>
  <c r="DP176" i="24"/>
  <c r="DM177" i="24"/>
  <c r="DN177" i="24"/>
  <c r="DO177" i="24"/>
  <c r="DP177" i="24"/>
  <c r="DM178" i="24"/>
  <c r="DN178" i="24"/>
  <c r="DO178" i="24"/>
  <c r="DP178" i="24"/>
  <c r="DM179" i="24"/>
  <c r="DN179" i="24"/>
  <c r="DO179" i="24"/>
  <c r="DP179" i="24"/>
  <c r="DM180" i="24"/>
  <c r="DN180" i="24"/>
  <c r="DO180" i="24"/>
  <c r="DP180" i="24"/>
  <c r="DM181" i="24"/>
  <c r="DN181" i="24"/>
  <c r="DO181" i="24"/>
  <c r="DP181" i="24"/>
  <c r="DM183" i="24"/>
  <c r="DN183" i="24"/>
  <c r="DO183" i="24"/>
  <c r="DP183" i="24"/>
  <c r="DM185" i="24"/>
  <c r="DN185" i="24"/>
  <c r="DO185" i="24"/>
  <c r="DP185" i="24"/>
  <c r="DM186" i="24"/>
  <c r="DN186" i="24"/>
  <c r="DO186" i="24"/>
  <c r="DP186" i="24"/>
  <c r="DM187" i="24"/>
  <c r="DN187" i="24"/>
  <c r="DO187" i="24"/>
  <c r="DP187" i="24"/>
  <c r="DM188" i="24"/>
  <c r="DN188" i="24"/>
  <c r="DO188" i="24"/>
  <c r="DP188" i="24"/>
  <c r="DM189" i="24"/>
  <c r="DN189" i="24"/>
  <c r="DO189" i="24"/>
  <c r="DP189" i="24"/>
  <c r="DM190" i="24"/>
  <c r="DN190" i="24"/>
  <c r="DO190" i="24"/>
  <c r="DP190" i="24"/>
  <c r="DM192" i="24"/>
  <c r="DN192" i="24"/>
  <c r="DO192" i="24"/>
  <c r="DP192" i="24"/>
  <c r="DM194" i="24"/>
  <c r="DN194" i="24"/>
  <c r="DO194" i="24"/>
  <c r="DP194" i="24"/>
  <c r="DM195" i="24"/>
  <c r="DN195" i="24"/>
  <c r="DO195" i="24"/>
  <c r="DP195" i="24"/>
  <c r="DM196" i="24"/>
  <c r="DN196" i="24"/>
  <c r="DO196" i="24"/>
  <c r="DP196" i="24"/>
  <c r="DM197" i="24"/>
  <c r="DN197" i="24"/>
  <c r="DO197" i="24"/>
  <c r="DP197" i="24"/>
  <c r="DM198" i="24"/>
  <c r="DN198" i="24"/>
  <c r="DO198" i="24"/>
  <c r="DP198" i="24"/>
  <c r="DM199" i="24"/>
  <c r="DN199" i="24"/>
  <c r="DO199" i="24"/>
  <c r="DP199" i="24"/>
  <c r="DM201" i="24"/>
  <c r="DN201" i="24"/>
  <c r="DO201" i="24"/>
  <c r="DP201" i="24"/>
  <c r="BW211" i="24"/>
  <c r="BX211" i="24"/>
  <c r="BY211" i="24"/>
  <c r="BZ211" i="24"/>
  <c r="BW220" i="24"/>
  <c r="BX220" i="24"/>
  <c r="BY220" i="24"/>
  <c r="BZ220" i="24"/>
  <c r="BW229" i="24"/>
  <c r="BX229" i="24"/>
  <c r="BY229" i="24"/>
  <c r="BZ229" i="24"/>
  <c r="BW176" i="24"/>
  <c r="BX176" i="24"/>
  <c r="BY176" i="24"/>
  <c r="BZ176" i="24"/>
  <c r="BW177" i="24"/>
  <c r="BX177" i="24"/>
  <c r="BY177" i="24"/>
  <c r="BZ177" i="24"/>
  <c r="BW178" i="24"/>
  <c r="BX178" i="24"/>
  <c r="BY178" i="24"/>
  <c r="BZ178" i="24"/>
  <c r="BW179" i="24"/>
  <c r="BX179" i="24"/>
  <c r="BY179" i="24"/>
  <c r="BZ179" i="24"/>
  <c r="BW180" i="24"/>
  <c r="BX180" i="24"/>
  <c r="BY180" i="24"/>
  <c r="BZ180" i="24"/>
  <c r="BW181" i="24"/>
  <c r="BX181" i="24"/>
  <c r="BY181" i="24"/>
  <c r="BZ181" i="24"/>
  <c r="BW183" i="24"/>
  <c r="BX183" i="24"/>
  <c r="BY183" i="24"/>
  <c r="BZ183" i="24"/>
  <c r="BW185" i="24"/>
  <c r="BX185" i="24"/>
  <c r="BY185" i="24"/>
  <c r="BZ185" i="24"/>
  <c r="BW186" i="24"/>
  <c r="BX186" i="24"/>
  <c r="BY186" i="24"/>
  <c r="BZ186" i="24"/>
  <c r="BW187" i="24"/>
  <c r="BX187" i="24"/>
  <c r="BY187" i="24"/>
  <c r="BZ187" i="24"/>
  <c r="BW188" i="24"/>
  <c r="BX188" i="24"/>
  <c r="BY188" i="24"/>
  <c r="BZ188" i="24"/>
  <c r="BW189" i="24"/>
  <c r="BX189" i="24"/>
  <c r="BY189" i="24"/>
  <c r="BZ189" i="24"/>
  <c r="BW190" i="24"/>
  <c r="BX190" i="24"/>
  <c r="BY190" i="24"/>
  <c r="BZ190" i="24"/>
  <c r="BW192" i="24"/>
  <c r="BX192" i="24"/>
  <c r="BY192" i="24"/>
  <c r="BZ192" i="24"/>
  <c r="BW194" i="24"/>
  <c r="BX194" i="24"/>
  <c r="BY194" i="24"/>
  <c r="BZ194" i="24"/>
  <c r="BW195" i="24"/>
  <c r="BX195" i="24"/>
  <c r="BY195" i="24"/>
  <c r="BZ195" i="24"/>
  <c r="BW196" i="24"/>
  <c r="BX196" i="24"/>
  <c r="BY196" i="24"/>
  <c r="BZ196" i="24"/>
  <c r="BW197" i="24"/>
  <c r="BX197" i="24"/>
  <c r="BY197" i="24"/>
  <c r="BZ197" i="24"/>
  <c r="BW198" i="24"/>
  <c r="BX198" i="24"/>
  <c r="BY198" i="24"/>
  <c r="BZ198" i="24"/>
  <c r="BW199" i="24"/>
  <c r="BX199" i="24"/>
  <c r="BY199" i="24"/>
  <c r="BZ199" i="24"/>
  <c r="BW201" i="24"/>
  <c r="BX201" i="24"/>
  <c r="BY201" i="24"/>
  <c r="BZ201" i="24"/>
  <c r="AG211" i="24"/>
  <c r="AH211" i="24"/>
  <c r="AI211" i="24"/>
  <c r="AJ211" i="24"/>
  <c r="AG220" i="24"/>
  <c r="AH220" i="24"/>
  <c r="AI220" i="24"/>
  <c r="AJ220" i="24"/>
  <c r="AI225" i="24"/>
  <c r="AG229" i="24"/>
  <c r="AH229" i="24"/>
  <c r="AI229" i="24"/>
  <c r="AJ229" i="24"/>
  <c r="AG176" i="24"/>
  <c r="AH176" i="24"/>
  <c r="AI176" i="24"/>
  <c r="AJ176" i="24"/>
  <c r="AG177" i="24"/>
  <c r="AH177" i="24"/>
  <c r="AI177" i="24"/>
  <c r="AJ177" i="24"/>
  <c r="AG178" i="24"/>
  <c r="AH178" i="24"/>
  <c r="AI178" i="24"/>
  <c r="AJ178" i="24"/>
  <c r="AG179" i="24"/>
  <c r="AH179" i="24"/>
  <c r="AI179" i="24"/>
  <c r="AJ179" i="24"/>
  <c r="AG180" i="24"/>
  <c r="AH180" i="24"/>
  <c r="AI180" i="24"/>
  <c r="AJ180" i="24"/>
  <c r="AG181" i="24"/>
  <c r="AH181" i="24"/>
  <c r="AI181" i="24"/>
  <c r="AJ181" i="24"/>
  <c r="AG182" i="24"/>
  <c r="AH182" i="24"/>
  <c r="AI182" i="24"/>
  <c r="AJ182" i="24"/>
  <c r="AG183" i="24"/>
  <c r="AH183" i="24"/>
  <c r="AI183" i="24"/>
  <c r="AJ183" i="24"/>
  <c r="AG185" i="24"/>
  <c r="AH185" i="24"/>
  <c r="AI185" i="24"/>
  <c r="AJ185" i="24"/>
  <c r="AG186" i="24"/>
  <c r="AH186" i="24"/>
  <c r="AI186" i="24"/>
  <c r="AJ186" i="24"/>
  <c r="AG187" i="24"/>
  <c r="AH187" i="24"/>
  <c r="AI187" i="24"/>
  <c r="AJ187" i="24"/>
  <c r="AG188" i="24"/>
  <c r="AH188" i="24"/>
  <c r="AI188" i="24"/>
  <c r="AJ188" i="24"/>
  <c r="AG189" i="24"/>
  <c r="AH189" i="24"/>
  <c r="AI189" i="24"/>
  <c r="AJ189" i="24"/>
  <c r="AG190" i="24"/>
  <c r="AH190" i="24"/>
  <c r="AI190" i="24"/>
  <c r="AJ190" i="24"/>
  <c r="AG191" i="24"/>
  <c r="AH191" i="24"/>
  <c r="AI191" i="24"/>
  <c r="AJ191" i="24"/>
  <c r="AG192" i="24"/>
  <c r="AH192" i="24"/>
  <c r="AI192" i="24"/>
  <c r="AJ192" i="24"/>
  <c r="AG194" i="24"/>
  <c r="AH194" i="24"/>
  <c r="AI194" i="24"/>
  <c r="AJ194" i="24"/>
  <c r="AG195" i="24"/>
  <c r="AH195" i="24"/>
  <c r="AI195" i="24"/>
  <c r="AJ195" i="24"/>
  <c r="AG196" i="24"/>
  <c r="AH196" i="24"/>
  <c r="AI196" i="24"/>
  <c r="AJ196" i="24"/>
  <c r="AG197" i="24"/>
  <c r="AH197" i="24"/>
  <c r="AI197" i="24"/>
  <c r="AJ197" i="24"/>
  <c r="AG198" i="24"/>
  <c r="AH198" i="24"/>
  <c r="AI198" i="24"/>
  <c r="AJ198" i="24"/>
  <c r="AG199" i="24"/>
  <c r="AH199" i="24"/>
  <c r="AI199" i="24"/>
  <c r="AJ199" i="24"/>
  <c r="AG200" i="24"/>
  <c r="AH200" i="24"/>
  <c r="AI200" i="24"/>
  <c r="AJ200" i="24"/>
  <c r="AG201" i="24"/>
  <c r="AH201" i="24"/>
  <c r="AI201" i="24"/>
  <c r="AJ201" i="24"/>
  <c r="FK16" i="24"/>
  <c r="FJ16" i="24"/>
  <c r="FI16" i="24"/>
  <c r="FH16" i="24"/>
  <c r="FG16" i="24"/>
  <c r="FF16" i="24"/>
  <c r="FE16" i="24"/>
  <c r="FD16" i="24"/>
  <c r="FC16" i="24"/>
  <c r="DU16" i="24"/>
  <c r="DT16" i="24"/>
  <c r="DS16" i="24"/>
  <c r="DR16" i="24"/>
  <c r="DQ16" i="24"/>
  <c r="DP16" i="24"/>
  <c r="DO16" i="24"/>
  <c r="DN16" i="24"/>
  <c r="DM16" i="24"/>
  <c r="CE16" i="24"/>
  <c r="CD16" i="24"/>
  <c r="CB16" i="24"/>
  <c r="CA16" i="24"/>
  <c r="BZ16" i="24"/>
  <c r="BY16" i="24"/>
  <c r="BX16" i="24"/>
  <c r="BW16" i="24"/>
  <c r="AO16" i="24"/>
  <c r="AN16" i="24"/>
  <c r="AM16" i="24"/>
  <c r="AL16" i="24"/>
  <c r="AK16" i="24"/>
  <c r="AJ16" i="24"/>
  <c r="AI16" i="24"/>
  <c r="AH16" i="24"/>
  <c r="AG16" i="24"/>
  <c r="EZ16" i="30"/>
  <c r="FD16" i="30"/>
  <c r="FC16" i="30"/>
  <c r="FB16" i="30"/>
  <c r="FA16" i="30"/>
  <c r="DJ16" i="30"/>
  <c r="BT16" i="30"/>
  <c r="AD16" i="30"/>
  <c r="NO17" i="22"/>
  <c r="NN17" i="22"/>
  <c r="MA17" i="22"/>
  <c r="KO17" i="22"/>
  <c r="KN17" i="22"/>
  <c r="JA17" i="22"/>
  <c r="JI18" i="22"/>
  <c r="JO18" i="22" s="1"/>
  <c r="JO17" i="22" s="1"/>
  <c r="JH18" i="22"/>
  <c r="JG18" i="22"/>
  <c r="JM18" i="22" s="1"/>
  <c r="JM17" i="22" s="1"/>
  <c r="HV18" i="22"/>
  <c r="IB18" i="22" s="1"/>
  <c r="IB17" i="22" s="1"/>
  <c r="HU18" i="22"/>
  <c r="HT18" i="22"/>
  <c r="HZ18" i="22" s="1"/>
  <c r="HZ17" i="22" s="1"/>
  <c r="HN17" i="22"/>
  <c r="GB17" i="22"/>
  <c r="GA17" i="22"/>
  <c r="EO17" i="22"/>
  <c r="EN17" i="22"/>
  <c r="DI18" i="22"/>
  <c r="DH18" i="22"/>
  <c r="DG18" i="22"/>
  <c r="DB17" i="22"/>
  <c r="DA17" i="22"/>
  <c r="BN17" i="22"/>
  <c r="BV18" i="22"/>
  <c r="BV17" i="22" s="1"/>
  <c r="BU18" i="22"/>
  <c r="BU17" i="22" s="1"/>
  <c r="BT18" i="22"/>
  <c r="BT17" i="22" s="1"/>
  <c r="BR17" i="22"/>
  <c r="BQ17" i="22"/>
  <c r="BP17" i="22"/>
  <c r="BO17" i="22"/>
  <c r="PA17" i="22"/>
  <c r="PB17" i="22"/>
  <c r="PC17" i="22"/>
  <c r="PD17" i="22"/>
  <c r="PE17" i="22"/>
  <c r="PF17" i="22"/>
  <c r="PG17" i="22"/>
  <c r="PH17" i="22"/>
  <c r="PI17" i="22"/>
  <c r="AA18" i="22"/>
  <c r="AG18" i="22" s="1"/>
  <c r="AG17" i="22" s="1"/>
  <c r="FE213" i="24" l="1"/>
  <c r="FE224" i="24"/>
  <c r="AI226" i="24"/>
  <c r="AI219" i="24"/>
  <c r="DN217" i="24"/>
  <c r="BW226" i="24"/>
  <c r="AJ207" i="24"/>
  <c r="AJ204" i="24"/>
  <c r="DM206" i="24"/>
  <c r="FC227" i="24"/>
  <c r="DN222" i="24"/>
  <c r="DN213" i="24"/>
  <c r="DN226" i="24"/>
  <c r="DN225" i="24"/>
  <c r="DN218" i="24"/>
  <c r="DN223" i="24"/>
  <c r="DN216" i="24"/>
  <c r="FD219" i="24"/>
  <c r="AG210" i="24"/>
  <c r="DP215" i="24"/>
  <c r="FF226" i="24"/>
  <c r="DP226" i="24"/>
  <c r="FF228" i="24"/>
  <c r="FF223" i="24"/>
  <c r="FF217" i="24"/>
  <c r="FE214" i="24"/>
  <c r="AI227" i="24"/>
  <c r="DO225" i="24"/>
  <c r="FE216" i="24"/>
  <c r="AI217" i="24"/>
  <c r="AI223" i="24"/>
  <c r="AI216" i="24"/>
  <c r="FF206" i="24"/>
  <c r="FE222" i="24"/>
  <c r="BY226" i="24"/>
  <c r="BY223" i="24"/>
  <c r="BY213" i="24"/>
  <c r="AI214" i="24"/>
  <c r="DO208" i="24"/>
  <c r="AH213" i="24"/>
  <c r="AI228" i="24"/>
  <c r="BY222" i="24"/>
  <c r="FE215" i="24"/>
  <c r="FE218" i="24"/>
  <c r="BY216" i="24"/>
  <c r="BY225" i="24"/>
  <c r="FE227" i="24"/>
  <c r="BY217" i="24"/>
  <c r="DM207" i="24"/>
  <c r="AJ205" i="24"/>
  <c r="BX208" i="24"/>
  <c r="FF210" i="24"/>
  <c r="AG217" i="24"/>
  <c r="AI213" i="24"/>
  <c r="BW216" i="24"/>
  <c r="FC213" i="24"/>
  <c r="AG228" i="24"/>
  <c r="AI224" i="24"/>
  <c r="DO217" i="24"/>
  <c r="FC210" i="24"/>
  <c r="FE219" i="24"/>
  <c r="FE223" i="24"/>
  <c r="AG214" i="24"/>
  <c r="FC222" i="24"/>
  <c r="AG216" i="24"/>
  <c r="BW224" i="24"/>
  <c r="DO226" i="24"/>
  <c r="DO224" i="24"/>
  <c r="AG223" i="24"/>
  <c r="FC218" i="24"/>
  <c r="FE225" i="24"/>
  <c r="AG226" i="24"/>
  <c r="AI222" i="24"/>
  <c r="DN206" i="24"/>
  <c r="FC215" i="24"/>
  <c r="FC224" i="24"/>
  <c r="AG219" i="24"/>
  <c r="AG225" i="24"/>
  <c r="BW225" i="24"/>
  <c r="BW223" i="24"/>
  <c r="DO222" i="24"/>
  <c r="FE217" i="24"/>
  <c r="FE226" i="24"/>
  <c r="FE228" i="24"/>
  <c r="BZ206" i="24"/>
  <c r="AJ209" i="24"/>
  <c r="BY206" i="24"/>
  <c r="DP222" i="24"/>
  <c r="DM208" i="24"/>
  <c r="FC217" i="24"/>
  <c r="AI208" i="24"/>
  <c r="AI204" i="24"/>
  <c r="AJ222" i="24"/>
  <c r="AJ215" i="24"/>
  <c r="AH208" i="24"/>
  <c r="AH204" i="24"/>
  <c r="DP225" i="24"/>
  <c r="DP223" i="24"/>
  <c r="DN207" i="24"/>
  <c r="FD206" i="24"/>
  <c r="FF214" i="24"/>
  <c r="FF225" i="24"/>
  <c r="AJ227" i="24"/>
  <c r="AJ224" i="24"/>
  <c r="AJ218" i="24"/>
  <c r="AI207" i="24"/>
  <c r="DP227" i="24"/>
  <c r="DM223" i="24"/>
  <c r="DN204" i="24"/>
  <c r="FF207" i="24"/>
  <c r="FF216" i="24"/>
  <c r="AG206" i="24"/>
  <c r="DM204" i="24"/>
  <c r="FF204" i="24"/>
  <c r="AI205" i="24"/>
  <c r="AG208" i="24"/>
  <c r="AH218" i="24"/>
  <c r="AG204" i="24"/>
  <c r="BX206" i="24"/>
  <c r="AG207" i="24"/>
  <c r="AI209" i="24"/>
  <c r="BZ208" i="24"/>
  <c r="BX224" i="24"/>
  <c r="BX213" i="24"/>
  <c r="BW215" i="24"/>
  <c r="AJ210" i="24"/>
  <c r="BX225" i="24"/>
  <c r="BX222" i="24"/>
  <c r="BX218" i="24"/>
  <c r="FC205" i="24"/>
  <c r="BX223" i="24"/>
  <c r="BW208" i="24"/>
  <c r="AJ223" i="24"/>
  <c r="AJ225" i="24"/>
  <c r="BY204" i="24"/>
  <c r="AG218" i="24"/>
  <c r="AG213" i="24"/>
  <c r="BY205" i="24"/>
  <c r="DM227" i="24"/>
  <c r="DM224" i="24"/>
  <c r="DM213" i="24"/>
  <c r="FC228" i="24"/>
  <c r="AG215" i="24"/>
  <c r="AG205" i="24"/>
  <c r="BX207" i="24"/>
  <c r="FD209" i="24"/>
  <c r="FC216" i="24"/>
  <c r="FC223" i="24"/>
  <c r="FF224" i="24"/>
  <c r="AG227" i="24"/>
  <c r="FE209" i="24"/>
  <c r="BX204" i="24"/>
  <c r="DM214" i="24"/>
  <c r="DP206" i="24"/>
  <c r="AG209" i="24"/>
  <c r="AJ206" i="24"/>
  <c r="DM217" i="24"/>
  <c r="DM215" i="24"/>
  <c r="DO206" i="24"/>
  <c r="FD208" i="24"/>
  <c r="FC214" i="24"/>
  <c r="FC226" i="24"/>
  <c r="AG224" i="24"/>
  <c r="AG222" i="24"/>
  <c r="DM218" i="24"/>
  <c r="FE208" i="24"/>
  <c r="BX205" i="24"/>
  <c r="DO215" i="24"/>
  <c r="DP208" i="24"/>
  <c r="FD213" i="24"/>
  <c r="BX215" i="24"/>
  <c r="DO216" i="24"/>
  <c r="FC209" i="24"/>
  <c r="BX217" i="24"/>
  <c r="AI218" i="24"/>
  <c r="DO218" i="24"/>
  <c r="AI215" i="24"/>
  <c r="AI210" i="24"/>
  <c r="AI206" i="24"/>
  <c r="BX227" i="24"/>
  <c r="BX214" i="24"/>
  <c r="FE205" i="24"/>
  <c r="FC207" i="24"/>
  <c r="FD215" i="24"/>
  <c r="FC204" i="24"/>
  <c r="AJ216" i="24"/>
  <c r="AJ214" i="24"/>
  <c r="BZ218" i="24"/>
  <c r="BZ216" i="24"/>
  <c r="FD210" i="24"/>
  <c r="FF222" i="24"/>
  <c r="BZ213" i="24"/>
  <c r="BY207" i="24"/>
  <c r="DM205" i="24"/>
  <c r="FD204" i="24"/>
  <c r="FF205" i="24"/>
  <c r="AJ228" i="24"/>
  <c r="AJ226" i="24"/>
  <c r="AH209" i="24"/>
  <c r="BZ225" i="24"/>
  <c r="BZ224" i="24"/>
  <c r="BW206" i="24"/>
  <c r="FF209" i="24"/>
  <c r="FF213" i="24"/>
  <c r="FF215" i="24"/>
  <c r="FF218" i="24"/>
  <c r="AJ219" i="24"/>
  <c r="AJ217" i="24"/>
  <c r="AH205" i="24"/>
  <c r="BZ226" i="24"/>
  <c r="BZ215" i="24"/>
  <c r="FD207" i="24"/>
  <c r="FF208" i="24"/>
  <c r="FF227" i="24"/>
  <c r="BZ222" i="24"/>
  <c r="BZ217" i="24"/>
  <c r="BY208" i="24"/>
  <c r="DN205" i="24"/>
  <c r="DO205" i="24"/>
  <c r="AH215" i="24"/>
  <c r="DN215" i="24"/>
  <c r="DN227" i="24"/>
  <c r="FD216" i="24"/>
  <c r="FD214" i="24"/>
  <c r="AH227" i="24"/>
  <c r="AH224" i="24"/>
  <c r="AH222" i="24"/>
  <c r="DN224" i="24"/>
  <c r="FD228" i="24"/>
  <c r="FD225" i="24"/>
  <c r="FD223" i="24"/>
  <c r="FD226" i="24"/>
  <c r="FE204" i="24"/>
  <c r="BZ204" i="24"/>
  <c r="FE207" i="24"/>
  <c r="BZ207" i="24"/>
  <c r="FE210" i="24"/>
  <c r="DM216" i="24"/>
  <c r="FC219" i="24"/>
  <c r="DM225" i="24"/>
  <c r="DM226" i="24"/>
  <c r="BZ214" i="24"/>
  <c r="BZ223" i="24"/>
  <c r="BZ205" i="24"/>
  <c r="BY218" i="24"/>
  <c r="BY215" i="24"/>
  <c r="BY227" i="24"/>
  <c r="BY224" i="24"/>
  <c r="BW204" i="24"/>
  <c r="FD205" i="24"/>
  <c r="BW207" i="24"/>
  <c r="AH219" i="24"/>
  <c r="AH216" i="24"/>
  <c r="AH214" i="24"/>
  <c r="AH217" i="24"/>
  <c r="BX216" i="24"/>
  <c r="FD218" i="24"/>
  <c r="AH228" i="24"/>
  <c r="AH225" i="24"/>
  <c r="AH223" i="24"/>
  <c r="AH226" i="24"/>
  <c r="BX226" i="24"/>
  <c r="FD227" i="24"/>
  <c r="FD224" i="24"/>
  <c r="FD222" i="24"/>
  <c r="FC208" i="24"/>
  <c r="DP204" i="24"/>
  <c r="DP207" i="24"/>
  <c r="BW218" i="24"/>
  <c r="BW213" i="24"/>
  <c r="BW217" i="24"/>
  <c r="BW227" i="24"/>
  <c r="BW222" i="24"/>
  <c r="FC206" i="24"/>
  <c r="BW205" i="24"/>
  <c r="DO207" i="24"/>
  <c r="DP218" i="24"/>
  <c r="DP216" i="24"/>
  <c r="DP213" i="24"/>
  <c r="DN208" i="24"/>
  <c r="DP205" i="24"/>
  <c r="FE206" i="24"/>
  <c r="DO227" i="24"/>
  <c r="DO213" i="24"/>
  <c r="DO223" i="24"/>
  <c r="MI208" i="22"/>
  <c r="CB18" i="22"/>
  <c r="CB17" i="22" s="1"/>
  <c r="BZ18" i="22"/>
  <c r="BZ17" i="22" s="1"/>
  <c r="AM18" i="22"/>
  <c r="AM17" i="22" s="1"/>
  <c r="AL18" i="22"/>
  <c r="AL17" i="22" s="1"/>
  <c r="BP208" i="22"/>
  <c r="BP163" i="22" s="1"/>
  <c r="BZ227" i="24"/>
  <c r="BW214" i="24"/>
  <c r="MB208" i="22"/>
  <c r="MG208" i="22"/>
  <c r="MC208" i="22"/>
  <c r="ME208" i="22"/>
  <c r="MA208" i="22"/>
  <c r="MH208" i="22"/>
  <c r="MD208" i="22"/>
  <c r="MF208" i="22"/>
  <c r="DG208" i="22"/>
  <c r="DG163" i="22" s="1"/>
  <c r="DH208" i="22"/>
  <c r="DH163" i="22" s="1"/>
  <c r="DD208" i="22"/>
  <c r="DD163" i="22" s="1"/>
  <c r="DF208" i="22"/>
  <c r="DF163" i="22" s="1"/>
  <c r="DB208" i="22"/>
  <c r="DB163" i="22" s="1"/>
  <c r="DC208" i="22"/>
  <c r="DC163" i="22" s="1"/>
  <c r="DI208" i="22"/>
  <c r="DI163" i="22" s="1"/>
  <c r="DE208" i="22"/>
  <c r="DE163" i="22" s="1"/>
  <c r="DA208" i="22"/>
  <c r="DA163" i="22" s="1"/>
  <c r="BU208" i="22"/>
  <c r="BU163" i="22" s="1"/>
  <c r="BQ208" i="22"/>
  <c r="BQ163" i="22" s="1"/>
  <c r="BS208" i="22"/>
  <c r="BS163" i="22" s="1"/>
  <c r="BO208" i="22"/>
  <c r="BO163" i="22" s="1"/>
  <c r="BT208" i="22"/>
  <c r="BT163" i="22" s="1"/>
  <c r="BV208" i="22"/>
  <c r="BV163" i="22" s="1"/>
  <c r="BR208" i="22"/>
  <c r="BR163" i="22" s="1"/>
  <c r="BN208" i="22"/>
  <c r="BN163" i="22" s="1"/>
  <c r="AI208" i="22"/>
  <c r="AI163" i="22" s="1"/>
  <c r="AA208" i="22"/>
  <c r="AA163" i="22" s="1"/>
  <c r="AE208" i="22"/>
  <c r="AE163" i="22" s="1"/>
  <c r="AG208" i="22"/>
  <c r="AG163" i="22" s="1"/>
  <c r="AC208" i="22"/>
  <c r="AC163" i="22" s="1"/>
  <c r="AH208" i="22"/>
  <c r="AH163" i="22" s="1"/>
  <c r="AD208" i="22"/>
  <c r="AD163" i="22" s="1"/>
  <c r="AF208" i="22"/>
  <c r="AF163" i="22" s="1"/>
  <c r="AB208" i="22"/>
  <c r="AB163" i="22" s="1"/>
  <c r="FE16" i="30"/>
  <c r="DL16" i="30"/>
  <c r="DK16" i="30"/>
  <c r="BV16" i="30"/>
  <c r="BU16" i="30"/>
  <c r="AF16" i="30"/>
  <c r="AE16" i="30"/>
  <c r="MC17" i="22"/>
  <c r="MB17" i="22"/>
  <c r="JC17" i="22"/>
  <c r="HP17" i="22"/>
  <c r="HO17" i="22"/>
  <c r="DD17" i="22"/>
  <c r="DC17" i="22"/>
  <c r="AA17" i="22"/>
  <c r="MD163" i="22" l="1"/>
  <c r="MB163" i="22"/>
  <c r="MH163" i="22"/>
  <c r="MA163" i="22"/>
  <c r="MC163" i="22"/>
  <c r="ME163" i="22"/>
  <c r="MG163" i="22"/>
  <c r="MI163" i="22"/>
  <c r="MF163" i="22"/>
  <c r="FF16" i="30"/>
  <c r="DM16" i="30"/>
  <c r="BW16" i="30"/>
  <c r="AG16" i="30"/>
  <c r="NP17" i="22"/>
  <c r="MD17" i="22"/>
  <c r="JB17" i="22"/>
  <c r="KP17" i="22"/>
  <c r="JD17" i="22"/>
  <c r="HQ17" i="22"/>
  <c r="GC17" i="22"/>
  <c r="EP17" i="22"/>
  <c r="DE17" i="22"/>
  <c r="F176" i="24"/>
  <c r="G176" i="24"/>
  <c r="H176" i="24"/>
  <c r="I176" i="24"/>
  <c r="J176" i="24"/>
  <c r="K176" i="24"/>
  <c r="L176" i="24"/>
  <c r="M176" i="24"/>
  <c r="O176" i="24"/>
  <c r="P176" i="24"/>
  <c r="Q176" i="24"/>
  <c r="R176" i="24"/>
  <c r="S176" i="24"/>
  <c r="T176" i="24"/>
  <c r="U176" i="24"/>
  <c r="V176" i="24"/>
  <c r="W176" i="24"/>
  <c r="X176" i="24"/>
  <c r="Y176" i="24"/>
  <c r="Z176" i="24"/>
  <c r="AA176" i="24"/>
  <c r="AB176" i="24"/>
  <c r="AC176" i="24"/>
  <c r="AD176" i="24"/>
  <c r="AE176" i="24"/>
  <c r="AF176" i="24"/>
  <c r="AV176" i="24"/>
  <c r="AW176" i="24"/>
  <c r="AX176" i="24"/>
  <c r="AY176" i="24"/>
  <c r="AZ176" i="24"/>
  <c r="BA176" i="24"/>
  <c r="BB176" i="24"/>
  <c r="BC176" i="24"/>
  <c r="BD176" i="24"/>
  <c r="BE176" i="24"/>
  <c r="BF176" i="24"/>
  <c r="BG176" i="24"/>
  <c r="BH176" i="24"/>
  <c r="BI176" i="24"/>
  <c r="BJ176" i="24"/>
  <c r="BK176" i="24"/>
  <c r="BL176" i="24"/>
  <c r="BM176" i="24"/>
  <c r="BN176" i="24"/>
  <c r="BO176" i="24"/>
  <c r="BP176" i="24"/>
  <c r="BQ176" i="24"/>
  <c r="BR176" i="24"/>
  <c r="BS176" i="24"/>
  <c r="BT176" i="24"/>
  <c r="BU176" i="24"/>
  <c r="BV176" i="24"/>
  <c r="CL176" i="24"/>
  <c r="CM176" i="24"/>
  <c r="CN176" i="24"/>
  <c r="CO176" i="24"/>
  <c r="CP176" i="24"/>
  <c r="CQ176" i="24"/>
  <c r="CR176" i="24"/>
  <c r="CS176" i="24"/>
  <c r="CT176" i="24"/>
  <c r="CU176" i="24"/>
  <c r="CV176" i="24"/>
  <c r="CW176" i="24"/>
  <c r="CX176" i="24"/>
  <c r="CY176" i="24"/>
  <c r="CZ176" i="24"/>
  <c r="DA176" i="24"/>
  <c r="DB176" i="24"/>
  <c r="DC176" i="24"/>
  <c r="DD176" i="24"/>
  <c r="DE176" i="24"/>
  <c r="DF176" i="24"/>
  <c r="DG176" i="24"/>
  <c r="DH176" i="24"/>
  <c r="DI176" i="24"/>
  <c r="DJ176" i="24"/>
  <c r="DK176" i="24"/>
  <c r="DL176" i="24"/>
  <c r="EB176" i="24"/>
  <c r="EC176" i="24"/>
  <c r="ED176" i="24"/>
  <c r="EE176" i="24"/>
  <c r="EF176" i="24"/>
  <c r="EG176" i="24"/>
  <c r="EH176" i="24"/>
  <c r="EI176" i="24"/>
  <c r="EJ176" i="24"/>
  <c r="EK176" i="24"/>
  <c r="EL176" i="24"/>
  <c r="EM176" i="24"/>
  <c r="EN176" i="24"/>
  <c r="EO176" i="24"/>
  <c r="EP176" i="24"/>
  <c r="EQ176" i="24"/>
  <c r="ER176" i="24"/>
  <c r="ES176" i="24"/>
  <c r="ET176" i="24"/>
  <c r="EU176" i="24"/>
  <c r="EV176" i="24"/>
  <c r="EW176" i="24"/>
  <c r="EX176" i="24"/>
  <c r="EY176" i="24"/>
  <c r="EZ176" i="24"/>
  <c r="FA176" i="24"/>
  <c r="FB176" i="24"/>
  <c r="FG16" i="30" l="1"/>
  <c r="DN16" i="30"/>
  <c r="BX16" i="30"/>
  <c r="AH16" i="30"/>
  <c r="NQ17" i="22"/>
  <c r="ME17" i="22"/>
  <c r="KQ17" i="22"/>
  <c r="JE17" i="22"/>
  <c r="HR17" i="22"/>
  <c r="GD17" i="22"/>
  <c r="EQ17" i="22"/>
  <c r="FH16" i="30" l="1"/>
  <c r="DO16" i="30"/>
  <c r="BY16" i="30"/>
  <c r="AI16" i="30"/>
  <c r="NR17" i="22"/>
  <c r="MF17" i="22"/>
  <c r="KR17" i="22"/>
  <c r="JG17" i="22"/>
  <c r="GE17" i="22"/>
  <c r="ER17" i="22"/>
  <c r="DG17" i="22"/>
  <c r="DP16" i="30" l="1"/>
  <c r="BZ16" i="30"/>
  <c r="AJ16" i="30"/>
  <c r="NS17" i="22"/>
  <c r="MG17" i="22"/>
  <c r="KS17" i="22"/>
  <c r="JI17" i="22"/>
  <c r="JH17" i="22"/>
  <c r="HT17" i="22"/>
  <c r="GF17" i="22"/>
  <c r="ES17" i="22"/>
  <c r="DH17" i="22"/>
  <c r="G201" i="24"/>
  <c r="H201" i="24"/>
  <c r="I201" i="24"/>
  <c r="J201" i="24"/>
  <c r="K201" i="24"/>
  <c r="L201" i="24"/>
  <c r="M201" i="24"/>
  <c r="N201" i="24"/>
  <c r="O201" i="24"/>
  <c r="P201" i="24"/>
  <c r="Q201" i="24"/>
  <c r="R201" i="24"/>
  <c r="S201" i="24"/>
  <c r="T201" i="24"/>
  <c r="U201" i="24"/>
  <c r="V201" i="24"/>
  <c r="W201" i="24"/>
  <c r="X201" i="24"/>
  <c r="Y201" i="24"/>
  <c r="Z201" i="24"/>
  <c r="AA201" i="24"/>
  <c r="AB201" i="24"/>
  <c r="AC201" i="24"/>
  <c r="AD201" i="24"/>
  <c r="AE201" i="24"/>
  <c r="AF201" i="24"/>
  <c r="AV201" i="24"/>
  <c r="AW201" i="24"/>
  <c r="AX201" i="24"/>
  <c r="AY201" i="24"/>
  <c r="AZ201" i="24"/>
  <c r="BA201" i="24"/>
  <c r="BB201" i="24"/>
  <c r="BC201" i="24"/>
  <c r="BD201" i="24"/>
  <c r="BE201" i="24"/>
  <c r="BF201" i="24"/>
  <c r="BG201" i="24"/>
  <c r="BH201" i="24"/>
  <c r="BI201" i="24"/>
  <c r="BJ201" i="24"/>
  <c r="BK201" i="24"/>
  <c r="BL201" i="24"/>
  <c r="BM201" i="24"/>
  <c r="BN201" i="24"/>
  <c r="BO201" i="24"/>
  <c r="BP201" i="24"/>
  <c r="BQ201" i="24"/>
  <c r="BR201" i="24"/>
  <c r="BS201" i="24"/>
  <c r="BT201" i="24"/>
  <c r="BU201" i="24"/>
  <c r="BV201" i="24"/>
  <c r="CL201" i="24"/>
  <c r="CM201" i="24"/>
  <c r="CN201" i="24"/>
  <c r="CO201" i="24"/>
  <c r="CP201" i="24"/>
  <c r="CQ201" i="24"/>
  <c r="CR201" i="24"/>
  <c r="CS201" i="24"/>
  <c r="CT201" i="24"/>
  <c r="CU201" i="24"/>
  <c r="CV201" i="24"/>
  <c r="CW201" i="24"/>
  <c r="CX201" i="24"/>
  <c r="CY201" i="24"/>
  <c r="CZ201" i="24"/>
  <c r="DA201" i="24"/>
  <c r="DB201" i="24"/>
  <c r="DC201" i="24"/>
  <c r="DD201" i="24"/>
  <c r="DE201" i="24"/>
  <c r="DF201" i="24"/>
  <c r="DG201" i="24"/>
  <c r="DH201" i="24"/>
  <c r="DI201" i="24"/>
  <c r="DJ201" i="24"/>
  <c r="DK201" i="24"/>
  <c r="DL201" i="24"/>
  <c r="EB201" i="24"/>
  <c r="EC201" i="24"/>
  <c r="ED201" i="24"/>
  <c r="EE201" i="24"/>
  <c r="EF201" i="24"/>
  <c r="EG201" i="24"/>
  <c r="EH201" i="24"/>
  <c r="EI201" i="24"/>
  <c r="EJ201" i="24"/>
  <c r="EK201" i="24"/>
  <c r="EL201" i="24"/>
  <c r="EM201" i="24"/>
  <c r="EN201" i="24"/>
  <c r="EO201" i="24"/>
  <c r="EP201" i="24"/>
  <c r="EQ201" i="24"/>
  <c r="ER201" i="24"/>
  <c r="ES201" i="24"/>
  <c r="ET201" i="24"/>
  <c r="EU201" i="24"/>
  <c r="EV201" i="24"/>
  <c r="EW201" i="24"/>
  <c r="EX201" i="24"/>
  <c r="EY201" i="24"/>
  <c r="EZ201" i="24"/>
  <c r="FA201" i="24"/>
  <c r="FB201" i="24"/>
  <c r="F201" i="24"/>
  <c r="G192" i="24"/>
  <c r="H192" i="24"/>
  <c r="I192" i="24"/>
  <c r="J192" i="24"/>
  <c r="K192" i="24"/>
  <c r="L192" i="24"/>
  <c r="M192" i="24"/>
  <c r="N192" i="24"/>
  <c r="O192" i="24"/>
  <c r="P192" i="24"/>
  <c r="Q192" i="24"/>
  <c r="R192" i="24"/>
  <c r="S192" i="24"/>
  <c r="T192" i="24"/>
  <c r="U192" i="24"/>
  <c r="V192" i="24"/>
  <c r="W192" i="24"/>
  <c r="X192" i="24"/>
  <c r="Y192" i="24"/>
  <c r="Z192" i="24"/>
  <c r="AA192" i="24"/>
  <c r="AB192" i="24"/>
  <c r="AC192" i="24"/>
  <c r="AD192" i="24"/>
  <c r="AE192" i="24"/>
  <c r="AF192" i="24"/>
  <c r="AV192" i="24"/>
  <c r="AW192" i="24"/>
  <c r="AX192" i="24"/>
  <c r="AY192" i="24"/>
  <c r="AZ192" i="24"/>
  <c r="BA192" i="24"/>
  <c r="BB192" i="24"/>
  <c r="BC192" i="24"/>
  <c r="BD192" i="24"/>
  <c r="BE192" i="24"/>
  <c r="BF192" i="24"/>
  <c r="BG192" i="24"/>
  <c r="BH192" i="24"/>
  <c r="BI192" i="24"/>
  <c r="BJ192" i="24"/>
  <c r="BK192" i="24"/>
  <c r="BL192" i="24"/>
  <c r="BM192" i="24"/>
  <c r="BN192" i="24"/>
  <c r="BO192" i="24"/>
  <c r="BP192" i="24"/>
  <c r="BQ192" i="24"/>
  <c r="BR192" i="24"/>
  <c r="BS192" i="24"/>
  <c r="BT192" i="24"/>
  <c r="BU192" i="24"/>
  <c r="BV192" i="24"/>
  <c r="CL192" i="24"/>
  <c r="CM192" i="24"/>
  <c r="CN192" i="24"/>
  <c r="CO192" i="24"/>
  <c r="CP192" i="24"/>
  <c r="CQ192" i="24"/>
  <c r="CR192" i="24"/>
  <c r="CS192" i="24"/>
  <c r="CT192" i="24"/>
  <c r="CU192" i="24"/>
  <c r="CV192" i="24"/>
  <c r="CW192" i="24"/>
  <c r="CX192" i="24"/>
  <c r="CY192" i="24"/>
  <c r="CZ192" i="24"/>
  <c r="DA192" i="24"/>
  <c r="DB192" i="24"/>
  <c r="DC192" i="24"/>
  <c r="DD192" i="24"/>
  <c r="DE192" i="24"/>
  <c r="DF192" i="24"/>
  <c r="DG192" i="24"/>
  <c r="DH192" i="24"/>
  <c r="DI192" i="24"/>
  <c r="DJ192" i="24"/>
  <c r="DK192" i="24"/>
  <c r="DL192" i="24"/>
  <c r="EB192" i="24"/>
  <c r="EC192" i="24"/>
  <c r="ED192" i="24"/>
  <c r="EE192" i="24"/>
  <c r="EF192" i="24"/>
  <c r="EG192" i="24"/>
  <c r="EH192" i="24"/>
  <c r="EI192" i="24"/>
  <c r="EJ192" i="24"/>
  <c r="EK192" i="24"/>
  <c r="EL192" i="24"/>
  <c r="EM192" i="24"/>
  <c r="EN192" i="24"/>
  <c r="EO192" i="24"/>
  <c r="EP192" i="24"/>
  <c r="EQ192" i="24"/>
  <c r="ER192" i="24"/>
  <c r="ES192" i="24"/>
  <c r="ET192" i="24"/>
  <c r="EU192" i="24"/>
  <c r="EV192" i="24"/>
  <c r="EW192" i="24"/>
  <c r="EX192" i="24"/>
  <c r="EY192" i="24"/>
  <c r="EZ192" i="24"/>
  <c r="FA192" i="24"/>
  <c r="FB192" i="24"/>
  <c r="F192" i="24"/>
  <c r="G183" i="24"/>
  <c r="H183" i="24"/>
  <c r="I183" i="24"/>
  <c r="J183" i="24"/>
  <c r="K183" i="24"/>
  <c r="L183" i="24"/>
  <c r="M183" i="24"/>
  <c r="N183" i="24"/>
  <c r="O183" i="24"/>
  <c r="P183" i="24"/>
  <c r="Q183" i="24"/>
  <c r="R183" i="24"/>
  <c r="S183" i="24"/>
  <c r="T183" i="24"/>
  <c r="U183" i="24"/>
  <c r="V183" i="24"/>
  <c r="W183" i="24"/>
  <c r="X183" i="24"/>
  <c r="Y183" i="24"/>
  <c r="Z183" i="24"/>
  <c r="AA183" i="24"/>
  <c r="AB183" i="24"/>
  <c r="AC183" i="24"/>
  <c r="AD183" i="24"/>
  <c r="AE183" i="24"/>
  <c r="AF183" i="24"/>
  <c r="AV183" i="24"/>
  <c r="AW183" i="24"/>
  <c r="AX183" i="24"/>
  <c r="AY183" i="24"/>
  <c r="AZ183" i="24"/>
  <c r="BA183" i="24"/>
  <c r="BB183" i="24"/>
  <c r="BC183" i="24"/>
  <c r="BD183" i="24"/>
  <c r="BE183" i="24"/>
  <c r="BF183" i="24"/>
  <c r="BG183" i="24"/>
  <c r="BH183" i="24"/>
  <c r="BI183" i="24"/>
  <c r="BJ183" i="24"/>
  <c r="BK183" i="24"/>
  <c r="BL183" i="24"/>
  <c r="BM183" i="24"/>
  <c r="BN183" i="24"/>
  <c r="BO183" i="24"/>
  <c r="BP183" i="24"/>
  <c r="BQ183" i="24"/>
  <c r="BR183" i="24"/>
  <c r="BS183" i="24"/>
  <c r="BT183" i="24"/>
  <c r="BU183" i="24"/>
  <c r="BV183" i="24"/>
  <c r="CL183" i="24"/>
  <c r="CM183" i="24"/>
  <c r="CN183" i="24"/>
  <c r="CO183" i="24"/>
  <c r="CP183" i="24"/>
  <c r="CQ183" i="24"/>
  <c r="CR183" i="24"/>
  <c r="CS183" i="24"/>
  <c r="CT183" i="24"/>
  <c r="CU183" i="24"/>
  <c r="CV183" i="24"/>
  <c r="CW183" i="24"/>
  <c r="CX183" i="24"/>
  <c r="CY183" i="24"/>
  <c r="CZ183" i="24"/>
  <c r="DA183" i="24"/>
  <c r="DB183" i="24"/>
  <c r="DC183" i="24"/>
  <c r="DD183" i="24"/>
  <c r="DE183" i="24"/>
  <c r="DF183" i="24"/>
  <c r="DG183" i="24"/>
  <c r="DH183" i="24"/>
  <c r="DI183" i="24"/>
  <c r="DJ183" i="24"/>
  <c r="DK183" i="24"/>
  <c r="DL183" i="24"/>
  <c r="EB183" i="24"/>
  <c r="EC183" i="24"/>
  <c r="ED183" i="24"/>
  <c r="EE183" i="24"/>
  <c r="EF183" i="24"/>
  <c r="EG183" i="24"/>
  <c r="EH183" i="24"/>
  <c r="EI183" i="24"/>
  <c r="EJ183" i="24"/>
  <c r="EK183" i="24"/>
  <c r="EL183" i="24"/>
  <c r="EM183" i="24"/>
  <c r="EN183" i="24"/>
  <c r="EO183" i="24"/>
  <c r="EP183" i="24"/>
  <c r="EQ183" i="24"/>
  <c r="ER183" i="24"/>
  <c r="ES183" i="24"/>
  <c r="ET183" i="24"/>
  <c r="EU183" i="24"/>
  <c r="EV183" i="24"/>
  <c r="EW183" i="24"/>
  <c r="EX183" i="24"/>
  <c r="EY183" i="24"/>
  <c r="EZ183" i="24"/>
  <c r="FA183" i="24"/>
  <c r="FB183" i="24"/>
  <c r="F183" i="24"/>
  <c r="DR16" i="30" l="1"/>
  <c r="DQ16" i="30"/>
  <c r="CB16" i="30"/>
  <c r="CA16" i="30"/>
  <c r="AL16" i="30"/>
  <c r="AK16" i="30"/>
  <c r="NT17" i="22"/>
  <c r="MI17" i="22"/>
  <c r="MH17" i="22"/>
  <c r="KT17" i="22"/>
  <c r="HV17" i="22"/>
  <c r="HU17" i="22"/>
  <c r="GG17" i="22"/>
  <c r="ET17" i="22"/>
  <c r="DI17" i="22"/>
  <c r="DI211" i="24"/>
  <c r="DJ211" i="24"/>
  <c r="DK211" i="24"/>
  <c r="DL211" i="24"/>
  <c r="DF211" i="24"/>
  <c r="EE57" i="30"/>
  <c r="DY57" i="30"/>
  <c r="C57" i="30"/>
  <c r="C51" i="30"/>
  <c r="C42" i="30"/>
  <c r="C33" i="30"/>
  <c r="C27" i="30"/>
  <c r="C21" i="30"/>
  <c r="AC19" i="30"/>
  <c r="X19" i="30"/>
  <c r="S19" i="30"/>
  <c r="N19" i="30"/>
  <c r="I19" i="30"/>
  <c r="C19" i="30"/>
  <c r="FB211" i="24"/>
  <c r="F177" i="24"/>
  <c r="L177" i="24"/>
  <c r="Q177" i="24"/>
  <c r="V177" i="24"/>
  <c r="AA177" i="24"/>
  <c r="AF177" i="24"/>
  <c r="AV177" i="24"/>
  <c r="BB177" i="24"/>
  <c r="BG177" i="24"/>
  <c r="BL177" i="24"/>
  <c r="BQ177" i="24"/>
  <c r="BV177" i="24"/>
  <c r="CL177" i="24"/>
  <c r="CR177" i="24"/>
  <c r="CW177" i="24"/>
  <c r="DB177" i="24"/>
  <c r="DG177" i="24"/>
  <c r="DL177" i="24"/>
  <c r="EB177" i="24"/>
  <c r="EH177" i="24"/>
  <c r="EM177" i="24"/>
  <c r="ER177" i="24"/>
  <c r="EW177" i="24"/>
  <c r="FB177" i="24"/>
  <c r="F178" i="24"/>
  <c r="L178" i="24"/>
  <c r="Q178" i="24"/>
  <c r="V178" i="24"/>
  <c r="AA178" i="24"/>
  <c r="AF178" i="24"/>
  <c r="AV178" i="24"/>
  <c r="BB178" i="24"/>
  <c r="BG178" i="24"/>
  <c r="BL178" i="24"/>
  <c r="BQ178" i="24"/>
  <c r="BV178" i="24"/>
  <c r="CL178" i="24"/>
  <c r="CR178" i="24"/>
  <c r="CW178" i="24"/>
  <c r="DB178" i="24"/>
  <c r="DG178" i="24"/>
  <c r="DL178" i="24"/>
  <c r="EB178" i="24"/>
  <c r="EH178" i="24"/>
  <c r="EM178" i="24"/>
  <c r="ER178" i="24"/>
  <c r="EW178" i="24"/>
  <c r="FB178" i="24"/>
  <c r="F179" i="24"/>
  <c r="L179" i="24"/>
  <c r="Q179" i="24"/>
  <c r="V179" i="24"/>
  <c r="AA179" i="24"/>
  <c r="AF179" i="24"/>
  <c r="AV179" i="24"/>
  <c r="BB179" i="24"/>
  <c r="BG179" i="24"/>
  <c r="BL179" i="24"/>
  <c r="BQ179" i="24"/>
  <c r="BV179" i="24"/>
  <c r="CL179" i="24"/>
  <c r="CR179" i="24"/>
  <c r="CW179" i="24"/>
  <c r="DB179" i="24"/>
  <c r="DG179" i="24"/>
  <c r="DL179" i="24"/>
  <c r="EB179" i="24"/>
  <c r="EH179" i="24"/>
  <c r="EM179" i="24"/>
  <c r="ER179" i="24"/>
  <c r="EW179" i="24"/>
  <c r="FB179" i="24"/>
  <c r="F180" i="24"/>
  <c r="L180" i="24"/>
  <c r="Q180" i="24"/>
  <c r="V180" i="24"/>
  <c r="AA180" i="24"/>
  <c r="AF180" i="24"/>
  <c r="AV180" i="24"/>
  <c r="BB180" i="24"/>
  <c r="BG180" i="24"/>
  <c r="BL180" i="24"/>
  <c r="BQ180" i="24"/>
  <c r="BV180" i="24"/>
  <c r="CL180" i="24"/>
  <c r="CR180" i="24"/>
  <c r="CW180" i="24"/>
  <c r="DB180" i="24"/>
  <c r="DG180" i="24"/>
  <c r="DL180" i="24"/>
  <c r="EB180" i="24"/>
  <c r="EH180" i="24"/>
  <c r="EM180" i="24"/>
  <c r="ER180" i="24"/>
  <c r="EW180" i="24"/>
  <c r="FB180" i="24"/>
  <c r="F181" i="24"/>
  <c r="L181" i="24"/>
  <c r="Q181" i="24"/>
  <c r="V181" i="24"/>
  <c r="AA181" i="24"/>
  <c r="AF181" i="24"/>
  <c r="AV181" i="24"/>
  <c r="BB181" i="24"/>
  <c r="BG181" i="24"/>
  <c r="BL181" i="24"/>
  <c r="BQ181" i="24"/>
  <c r="BV181" i="24"/>
  <c r="CL181" i="24"/>
  <c r="CR181" i="24"/>
  <c r="CW181" i="24"/>
  <c r="DB181" i="24"/>
  <c r="DG181" i="24"/>
  <c r="DL181" i="24"/>
  <c r="EB181" i="24"/>
  <c r="EH181" i="24"/>
  <c r="EM181" i="24"/>
  <c r="ER181" i="24"/>
  <c r="EW181" i="24"/>
  <c r="FB181" i="24"/>
  <c r="F182" i="24"/>
  <c r="L182" i="24"/>
  <c r="Q182" i="24"/>
  <c r="V182" i="24"/>
  <c r="AA182" i="24"/>
  <c r="AF182" i="24"/>
  <c r="EB182" i="24"/>
  <c r="EH182" i="24"/>
  <c r="EM182" i="24"/>
  <c r="ER182" i="24"/>
  <c r="EW182" i="24"/>
  <c r="FB182" i="24"/>
  <c r="F211" i="24"/>
  <c r="L211" i="24"/>
  <c r="Q211" i="24"/>
  <c r="V211" i="24"/>
  <c r="AA211" i="24"/>
  <c r="AF211" i="24"/>
  <c r="AV211" i="24"/>
  <c r="BB211" i="24"/>
  <c r="BG211" i="24"/>
  <c r="BL211" i="24"/>
  <c r="BQ211" i="24"/>
  <c r="BV211" i="24"/>
  <c r="CL211" i="24"/>
  <c r="CR211" i="24"/>
  <c r="CW211" i="24"/>
  <c r="DB211" i="24"/>
  <c r="DG211" i="24"/>
  <c r="EB211" i="24"/>
  <c r="EH211" i="24"/>
  <c r="EM211" i="24"/>
  <c r="ER211" i="24"/>
  <c r="EW211" i="24"/>
  <c r="NV17" i="22" l="1"/>
  <c r="NU17" i="22"/>
  <c r="KV17" i="22"/>
  <c r="KU17" i="22"/>
  <c r="GI17" i="22"/>
  <c r="GH17" i="22"/>
  <c r="EV17" i="22"/>
  <c r="EU17" i="22"/>
  <c r="F207" i="24"/>
  <c r="DL208" i="24"/>
  <c r="DL204" i="24"/>
  <c r="F206" i="24"/>
  <c r="DL207" i="24"/>
  <c r="F205" i="24"/>
  <c r="DL206" i="24"/>
  <c r="F204" i="24"/>
  <c r="DL205" i="24"/>
  <c r="D16" i="34"/>
  <c r="C16" i="34"/>
  <c r="DY141" i="30" l="1"/>
  <c r="C141" i="30"/>
  <c r="DY135" i="30"/>
  <c r="AS135" i="30"/>
  <c r="C135" i="30"/>
  <c r="DY126" i="30"/>
  <c r="AS126" i="30"/>
  <c r="C126" i="30"/>
  <c r="DY117" i="30"/>
  <c r="AS117" i="30"/>
  <c r="C117" i="30"/>
  <c r="DY111" i="30"/>
  <c r="AS111" i="30"/>
  <c r="C111" i="30"/>
  <c r="DY105" i="30"/>
  <c r="AS105" i="30"/>
  <c r="C105" i="30"/>
  <c r="DY103" i="30"/>
  <c r="AS103" i="30"/>
  <c r="C103" i="30"/>
  <c r="DY99" i="30"/>
  <c r="C99" i="30"/>
  <c r="DY93" i="30"/>
  <c r="AS93" i="30"/>
  <c r="C93" i="30"/>
  <c r="DY84" i="30"/>
  <c r="AS84" i="30"/>
  <c r="C84" i="30"/>
  <c r="DY75" i="30"/>
  <c r="AS75" i="30"/>
  <c r="C75" i="30"/>
  <c r="DY69" i="30"/>
  <c r="AS69" i="30"/>
  <c r="C69" i="30"/>
  <c r="DY63" i="30"/>
  <c r="AS63" i="30"/>
  <c r="C63" i="30"/>
  <c r="DY61" i="30"/>
  <c r="AS61" i="30"/>
  <c r="C61" i="30"/>
  <c r="ER210" i="24"/>
  <c r="EH57" i="30"/>
  <c r="EG57" i="30"/>
  <c r="EF57" i="30"/>
  <c r="ED57" i="30"/>
  <c r="EC57" i="30"/>
  <c r="EB57" i="30"/>
  <c r="EA57" i="30"/>
  <c r="DZ57" i="30"/>
  <c r="ER209" i="24"/>
  <c r="AV209" i="24"/>
  <c r="ER207" i="24"/>
  <c r="DB207" i="24"/>
  <c r="CL207" i="24"/>
  <c r="AV207" i="24"/>
  <c r="ER206" i="24"/>
  <c r="DB206" i="24"/>
  <c r="CL206" i="24"/>
  <c r="BL206" i="24"/>
  <c r="AV206" i="24"/>
  <c r="ER205" i="24"/>
  <c r="EB205" i="24"/>
  <c r="DB205" i="24"/>
  <c r="CL205" i="24"/>
  <c r="BL205" i="24"/>
  <c r="AV205" i="24"/>
  <c r="ER204" i="24"/>
  <c r="EB204" i="24"/>
  <c r="DB204" i="24"/>
  <c r="CL204" i="24"/>
  <c r="BL204" i="24"/>
  <c r="AV204" i="24"/>
  <c r="V204" i="24"/>
  <c r="ER208" i="24"/>
  <c r="DB208" i="24"/>
  <c r="CL208" i="24"/>
  <c r="BL208" i="24"/>
  <c r="AV208" i="24"/>
  <c r="AB19" i="30"/>
  <c r="AA19" i="30"/>
  <c r="Z19" i="30"/>
  <c r="Y19" i="30"/>
  <c r="W19" i="30"/>
  <c r="V19" i="30"/>
  <c r="U19" i="30"/>
  <c r="T19" i="30"/>
  <c r="R19" i="30"/>
  <c r="Q19" i="30"/>
  <c r="P19" i="30"/>
  <c r="O19" i="30"/>
  <c r="M19" i="30"/>
  <c r="L19" i="30"/>
  <c r="K19" i="30"/>
  <c r="J19" i="30"/>
  <c r="H19" i="30"/>
  <c r="G19" i="30"/>
  <c r="F19" i="30"/>
  <c r="E19" i="30"/>
  <c r="D19" i="30"/>
  <c r="FA211" i="24"/>
  <c r="EZ211" i="24"/>
  <c r="EY211" i="24"/>
  <c r="EX211" i="24"/>
  <c r="EV211" i="24"/>
  <c r="EU211" i="24"/>
  <c r="ET211" i="24"/>
  <c r="ES211" i="24"/>
  <c r="EQ211" i="24"/>
  <c r="EP211" i="24"/>
  <c r="EO211" i="24"/>
  <c r="EN211" i="24"/>
  <c r="EL211" i="24"/>
  <c r="EK211" i="24"/>
  <c r="EJ211" i="24"/>
  <c r="EI211" i="24"/>
  <c r="EG211" i="24"/>
  <c r="EF211" i="24"/>
  <c r="EE211" i="24"/>
  <c r="ED211" i="24"/>
  <c r="EC211" i="24"/>
  <c r="DH211" i="24"/>
  <c r="DE211" i="24"/>
  <c r="DD211" i="24"/>
  <c r="DC211" i="24"/>
  <c r="DA211" i="24"/>
  <c r="CZ211" i="24"/>
  <c r="CY211" i="24"/>
  <c r="CX211" i="24"/>
  <c r="CV211" i="24"/>
  <c r="CU211" i="24"/>
  <c r="CT211" i="24"/>
  <c r="CS211" i="24"/>
  <c r="CQ211" i="24"/>
  <c r="CP211" i="24"/>
  <c r="CO211" i="24"/>
  <c r="CN211" i="24"/>
  <c r="CM211" i="24"/>
  <c r="BU211" i="24"/>
  <c r="BT211" i="24"/>
  <c r="BS211" i="24"/>
  <c r="BR211" i="24"/>
  <c r="BP211" i="24"/>
  <c r="BO211" i="24"/>
  <c r="BN211" i="24"/>
  <c r="BM211" i="24"/>
  <c r="BK211" i="24"/>
  <c r="BJ211" i="24"/>
  <c r="BI211" i="24"/>
  <c r="BH211" i="24"/>
  <c r="BF211" i="24"/>
  <c r="BE211" i="24"/>
  <c r="BD211" i="24"/>
  <c r="BC211" i="24"/>
  <c r="BA211" i="24"/>
  <c r="AZ211" i="24"/>
  <c r="AY211" i="24"/>
  <c r="AX211" i="24"/>
  <c r="AW211" i="24"/>
  <c r="AE211" i="24"/>
  <c r="AD211" i="24"/>
  <c r="AC211" i="24"/>
  <c r="AB211" i="24"/>
  <c r="Z211" i="24"/>
  <c r="Y211" i="24"/>
  <c r="X211" i="24"/>
  <c r="W211" i="24"/>
  <c r="U211" i="24"/>
  <c r="T211" i="24"/>
  <c r="S211" i="24"/>
  <c r="R211" i="24"/>
  <c r="P211" i="24"/>
  <c r="O211" i="24"/>
  <c r="N211" i="24"/>
  <c r="M211" i="24"/>
  <c r="K211" i="24"/>
  <c r="J211" i="24"/>
  <c r="I211" i="24"/>
  <c r="H211" i="24"/>
  <c r="G211" i="24"/>
  <c r="FA182" i="24"/>
  <c r="EZ182" i="24"/>
  <c r="EY182" i="24"/>
  <c r="EX182" i="24"/>
  <c r="FA181" i="24"/>
  <c r="EZ181" i="24"/>
  <c r="EY181" i="24"/>
  <c r="EX181" i="24"/>
  <c r="FA180" i="24"/>
  <c r="EZ180" i="24"/>
  <c r="EY180" i="24"/>
  <c r="EX180" i="24"/>
  <c r="FA179" i="24"/>
  <c r="EZ179" i="24"/>
  <c r="EY179" i="24"/>
  <c r="EX179" i="24"/>
  <c r="FA178" i="24"/>
  <c r="EZ178" i="24"/>
  <c r="EY178" i="24"/>
  <c r="EX178" i="24"/>
  <c r="FA177" i="24"/>
  <c r="EZ177" i="24"/>
  <c r="EY177" i="24"/>
  <c r="EX177" i="24"/>
  <c r="EV182" i="24"/>
  <c r="EU182" i="24"/>
  <c r="ET182" i="24"/>
  <c r="ES182" i="24"/>
  <c r="EV181" i="24"/>
  <c r="EU181" i="24"/>
  <c r="ET181" i="24"/>
  <c r="ES181" i="24"/>
  <c r="EV180" i="24"/>
  <c r="EU180" i="24"/>
  <c r="ET180" i="24"/>
  <c r="ES180" i="24"/>
  <c r="EV179" i="24"/>
  <c r="EU179" i="24"/>
  <c r="ET179" i="24"/>
  <c r="ES179" i="24"/>
  <c r="EV178" i="24"/>
  <c r="EU178" i="24"/>
  <c r="ET178" i="24"/>
  <c r="ES178" i="24"/>
  <c r="EV177" i="24"/>
  <c r="EU177" i="24"/>
  <c r="ET177" i="24"/>
  <c r="ES177" i="24"/>
  <c r="EQ182" i="24"/>
  <c r="EP182" i="24"/>
  <c r="EO182" i="24"/>
  <c r="EN182" i="24"/>
  <c r="EQ181" i="24"/>
  <c r="EP181" i="24"/>
  <c r="EO181" i="24"/>
  <c r="EN181" i="24"/>
  <c r="EQ180" i="24"/>
  <c r="EP180" i="24"/>
  <c r="EO180" i="24"/>
  <c r="EN180" i="24"/>
  <c r="EQ179" i="24"/>
  <c r="EP179" i="24"/>
  <c r="EO179" i="24"/>
  <c r="EN179" i="24"/>
  <c r="EQ178" i="24"/>
  <c r="EP178" i="24"/>
  <c r="EO178" i="24"/>
  <c r="EN178" i="24"/>
  <c r="EQ177" i="24"/>
  <c r="EP177" i="24"/>
  <c r="EO177" i="24"/>
  <c r="EN177" i="24"/>
  <c r="EL182" i="24"/>
  <c r="EK182" i="24"/>
  <c r="EJ182" i="24"/>
  <c r="EI182" i="24"/>
  <c r="EL181" i="24"/>
  <c r="EK181" i="24"/>
  <c r="EJ181" i="24"/>
  <c r="EI181" i="24"/>
  <c r="EL180" i="24"/>
  <c r="EK180" i="24"/>
  <c r="EJ180" i="24"/>
  <c r="EI180" i="24"/>
  <c r="EL179" i="24"/>
  <c r="EK179" i="24"/>
  <c r="EJ179" i="24"/>
  <c r="EI179" i="24"/>
  <c r="EL178" i="24"/>
  <c r="EK178" i="24"/>
  <c r="EJ178" i="24"/>
  <c r="EI178" i="24"/>
  <c r="EL177" i="24"/>
  <c r="EK177" i="24"/>
  <c r="EJ177" i="24"/>
  <c r="EI177" i="24"/>
  <c r="EG182" i="24"/>
  <c r="EF182" i="24"/>
  <c r="EE182" i="24"/>
  <c r="ED182" i="24"/>
  <c r="EC182" i="24"/>
  <c r="EG181" i="24"/>
  <c r="EF181" i="24"/>
  <c r="EE181" i="24"/>
  <c r="ED181" i="24"/>
  <c r="EC181" i="24"/>
  <c r="EG180" i="24"/>
  <c r="EF180" i="24"/>
  <c r="EE180" i="24"/>
  <c r="ED180" i="24"/>
  <c r="EC180" i="24"/>
  <c r="EG179" i="24"/>
  <c r="EF179" i="24"/>
  <c r="EE179" i="24"/>
  <c r="ED179" i="24"/>
  <c r="EC179" i="24"/>
  <c r="EG178" i="24"/>
  <c r="EF178" i="24"/>
  <c r="EE178" i="24"/>
  <c r="ED178" i="24"/>
  <c r="EC178" i="24"/>
  <c r="EG177" i="24"/>
  <c r="EF177" i="24"/>
  <c r="EE177" i="24"/>
  <c r="ED177" i="24"/>
  <c r="EC177" i="24"/>
  <c r="DK181" i="24"/>
  <c r="DJ181" i="24"/>
  <c r="DI181" i="24"/>
  <c r="DH181" i="24"/>
  <c r="DK180" i="24"/>
  <c r="DJ180" i="24"/>
  <c r="DI180" i="24"/>
  <c r="DH180" i="24"/>
  <c r="DK179" i="24"/>
  <c r="DJ179" i="24"/>
  <c r="DI179" i="24"/>
  <c r="DH179" i="24"/>
  <c r="DK178" i="24"/>
  <c r="DJ178" i="24"/>
  <c r="DI178" i="24"/>
  <c r="DH178" i="24"/>
  <c r="DK177" i="24"/>
  <c r="DJ177" i="24"/>
  <c r="DI177" i="24"/>
  <c r="DH177" i="24"/>
  <c r="DF181" i="24"/>
  <c r="DE181" i="24"/>
  <c r="DD181" i="24"/>
  <c r="DC181" i="24"/>
  <c r="DF180" i="24"/>
  <c r="DE180" i="24"/>
  <c r="DD180" i="24"/>
  <c r="DC180" i="24"/>
  <c r="DF179" i="24"/>
  <c r="DE179" i="24"/>
  <c r="DD179" i="24"/>
  <c r="DC179" i="24"/>
  <c r="DF178" i="24"/>
  <c r="DE178" i="24"/>
  <c r="DD178" i="24"/>
  <c r="DC178" i="24"/>
  <c r="DF177" i="24"/>
  <c r="DE177" i="24"/>
  <c r="DD177" i="24"/>
  <c r="DC177" i="24"/>
  <c r="DA181" i="24"/>
  <c r="CZ181" i="24"/>
  <c r="CY181" i="24"/>
  <c r="CX181" i="24"/>
  <c r="DA180" i="24"/>
  <c r="CZ180" i="24"/>
  <c r="CY180" i="24"/>
  <c r="CX180" i="24"/>
  <c r="DA179" i="24"/>
  <c r="CZ179" i="24"/>
  <c r="CY179" i="24"/>
  <c r="CX179" i="24"/>
  <c r="DA178" i="24"/>
  <c r="CZ178" i="24"/>
  <c r="CY178" i="24"/>
  <c r="CX178" i="24"/>
  <c r="DA177" i="24"/>
  <c r="CZ177" i="24"/>
  <c r="CY177" i="24"/>
  <c r="CX177" i="24"/>
  <c r="CV181" i="24"/>
  <c r="CU181" i="24"/>
  <c r="CT181" i="24"/>
  <c r="CS181" i="24"/>
  <c r="CV180" i="24"/>
  <c r="CU180" i="24"/>
  <c r="CT180" i="24"/>
  <c r="CS180" i="24"/>
  <c r="CV179" i="24"/>
  <c r="CU179" i="24"/>
  <c r="CT179" i="24"/>
  <c r="CS179" i="24"/>
  <c r="CV178" i="24"/>
  <c r="CU178" i="24"/>
  <c r="CT178" i="24"/>
  <c r="CS178" i="24"/>
  <c r="CV177" i="24"/>
  <c r="CU177" i="24"/>
  <c r="CT177" i="24"/>
  <c r="CS177" i="24"/>
  <c r="CQ181" i="24"/>
  <c r="CP181" i="24"/>
  <c r="CO181" i="24"/>
  <c r="CN181" i="24"/>
  <c r="CM181" i="24"/>
  <c r="CQ180" i="24"/>
  <c r="CP180" i="24"/>
  <c r="CO180" i="24"/>
  <c r="CN180" i="24"/>
  <c r="CM180" i="24"/>
  <c r="CQ179" i="24"/>
  <c r="CP179" i="24"/>
  <c r="CO179" i="24"/>
  <c r="CN179" i="24"/>
  <c r="CM179" i="24"/>
  <c r="CQ178" i="24"/>
  <c r="CP178" i="24"/>
  <c r="CO178" i="24"/>
  <c r="CN178" i="24"/>
  <c r="CM178" i="24"/>
  <c r="CQ177" i="24"/>
  <c r="CP177" i="24"/>
  <c r="CO177" i="24"/>
  <c r="CN177" i="24"/>
  <c r="CM177" i="24"/>
  <c r="BU181" i="24"/>
  <c r="BT181" i="24"/>
  <c r="BS181" i="24"/>
  <c r="BR181" i="24"/>
  <c r="BU180" i="24"/>
  <c r="BT180" i="24"/>
  <c r="BS180" i="24"/>
  <c r="BR180" i="24"/>
  <c r="BU179" i="24"/>
  <c r="BT179" i="24"/>
  <c r="BS179" i="24"/>
  <c r="BR179" i="24"/>
  <c r="BU178" i="24"/>
  <c r="BT178" i="24"/>
  <c r="BS178" i="24"/>
  <c r="BR178" i="24"/>
  <c r="BU177" i="24"/>
  <c r="BT177" i="24"/>
  <c r="BS177" i="24"/>
  <c r="BR177" i="24"/>
  <c r="BP181" i="24"/>
  <c r="BO181" i="24"/>
  <c r="BN181" i="24"/>
  <c r="BM181" i="24"/>
  <c r="BP180" i="24"/>
  <c r="BO180" i="24"/>
  <c r="BN180" i="24"/>
  <c r="BM180" i="24"/>
  <c r="BP179" i="24"/>
  <c r="BO179" i="24"/>
  <c r="BN179" i="24"/>
  <c r="BM179" i="24"/>
  <c r="BP178" i="24"/>
  <c r="BO178" i="24"/>
  <c r="BN178" i="24"/>
  <c r="BM178" i="24"/>
  <c r="BP177" i="24"/>
  <c r="BO177" i="24"/>
  <c r="BN177" i="24"/>
  <c r="BM177" i="24"/>
  <c r="BK181" i="24"/>
  <c r="BJ181" i="24"/>
  <c r="BI181" i="24"/>
  <c r="BH181" i="24"/>
  <c r="BK180" i="24"/>
  <c r="BJ180" i="24"/>
  <c r="BI180" i="24"/>
  <c r="BH180" i="24"/>
  <c r="BK179" i="24"/>
  <c r="BJ179" i="24"/>
  <c r="BI179" i="24"/>
  <c r="BH179" i="24"/>
  <c r="BK178" i="24"/>
  <c r="BJ178" i="24"/>
  <c r="BI178" i="24"/>
  <c r="BH178" i="24"/>
  <c r="BK177" i="24"/>
  <c r="BJ177" i="24"/>
  <c r="BI177" i="24"/>
  <c r="BH177" i="24"/>
  <c r="BF181" i="24"/>
  <c r="BE181" i="24"/>
  <c r="BD181" i="24"/>
  <c r="BC181" i="24"/>
  <c r="BF180" i="24"/>
  <c r="BE180" i="24"/>
  <c r="BD180" i="24"/>
  <c r="BC180" i="24"/>
  <c r="BF179" i="24"/>
  <c r="BE179" i="24"/>
  <c r="BD179" i="24"/>
  <c r="BC179" i="24"/>
  <c r="BF178" i="24"/>
  <c r="BE178" i="24"/>
  <c r="BD178" i="24"/>
  <c r="BC178" i="24"/>
  <c r="BF177" i="24"/>
  <c r="BE177" i="24"/>
  <c r="BD177" i="24"/>
  <c r="BC177" i="24"/>
  <c r="BA181" i="24"/>
  <c r="AZ181" i="24"/>
  <c r="AY181" i="24"/>
  <c r="AX181" i="24"/>
  <c r="AW181" i="24"/>
  <c r="BA180" i="24"/>
  <c r="AZ180" i="24"/>
  <c r="AY180" i="24"/>
  <c r="AX180" i="24"/>
  <c r="AW180" i="24"/>
  <c r="BA179" i="24"/>
  <c r="AZ179" i="24"/>
  <c r="AY179" i="24"/>
  <c r="AX179" i="24"/>
  <c r="AW179" i="24"/>
  <c r="BA178" i="24"/>
  <c r="AZ178" i="24"/>
  <c r="AY178" i="24"/>
  <c r="AX178" i="24"/>
  <c r="AW178" i="24"/>
  <c r="BA177" i="24"/>
  <c r="AZ177" i="24"/>
  <c r="AY177" i="24"/>
  <c r="AX177" i="24"/>
  <c r="AW177" i="24"/>
  <c r="AE182" i="24"/>
  <c r="AD182" i="24"/>
  <c r="AC182" i="24"/>
  <c r="AB182" i="24"/>
  <c r="AE181" i="24"/>
  <c r="AD181" i="24"/>
  <c r="AC181" i="24"/>
  <c r="AB181" i="24"/>
  <c r="AE180" i="24"/>
  <c r="AD180" i="24"/>
  <c r="AC180" i="24"/>
  <c r="AB180" i="24"/>
  <c r="AE179" i="24"/>
  <c r="AD179" i="24"/>
  <c r="AC179" i="24"/>
  <c r="AB179" i="24"/>
  <c r="AE178" i="24"/>
  <c r="AD178" i="24"/>
  <c r="AC178" i="24"/>
  <c r="AB178" i="24"/>
  <c r="AE177" i="24"/>
  <c r="AD177" i="24"/>
  <c r="AC177" i="24"/>
  <c r="AB177" i="24"/>
  <c r="Z182" i="24"/>
  <c r="Y182" i="24"/>
  <c r="X182" i="24"/>
  <c r="W182" i="24"/>
  <c r="Z181" i="24"/>
  <c r="Y181" i="24"/>
  <c r="X181" i="24"/>
  <c r="W181" i="24"/>
  <c r="Z180" i="24"/>
  <c r="Y180" i="24"/>
  <c r="X180" i="24"/>
  <c r="W180" i="24"/>
  <c r="Z179" i="24"/>
  <c r="Y179" i="24"/>
  <c r="X179" i="24"/>
  <c r="W179" i="24"/>
  <c r="Z178" i="24"/>
  <c r="Y178" i="24"/>
  <c r="X178" i="24"/>
  <c r="W178" i="24"/>
  <c r="Z177" i="24"/>
  <c r="Y177" i="24"/>
  <c r="X177" i="24"/>
  <c r="W177" i="24"/>
  <c r="U182" i="24"/>
  <c r="T182" i="24"/>
  <c r="S182" i="24"/>
  <c r="R182" i="24"/>
  <c r="U181" i="24"/>
  <c r="T181" i="24"/>
  <c r="S181" i="24"/>
  <c r="R181" i="24"/>
  <c r="U180" i="24"/>
  <c r="T180" i="24"/>
  <c r="S180" i="24"/>
  <c r="R180" i="24"/>
  <c r="U179" i="24"/>
  <c r="T179" i="24"/>
  <c r="S179" i="24"/>
  <c r="R179" i="24"/>
  <c r="U178" i="24"/>
  <c r="T178" i="24"/>
  <c r="S178" i="24"/>
  <c r="R178" i="24"/>
  <c r="U177" i="24"/>
  <c r="T177" i="24"/>
  <c r="S177" i="24"/>
  <c r="R177" i="24"/>
  <c r="P182" i="24"/>
  <c r="O182" i="24"/>
  <c r="N182" i="24"/>
  <c r="M182" i="24"/>
  <c r="P181" i="24"/>
  <c r="O181" i="24"/>
  <c r="N181" i="24"/>
  <c r="M181" i="24"/>
  <c r="P180" i="24"/>
  <c r="O180" i="24"/>
  <c r="N180" i="24"/>
  <c r="M180" i="24"/>
  <c r="P179" i="24"/>
  <c r="O179" i="24"/>
  <c r="N179" i="24"/>
  <c r="M179" i="24"/>
  <c r="P178" i="24"/>
  <c r="O178" i="24"/>
  <c r="N178" i="24"/>
  <c r="M178" i="24"/>
  <c r="P177" i="24"/>
  <c r="O177" i="24"/>
  <c r="N177" i="24"/>
  <c r="M177" i="24"/>
  <c r="FA210" i="24"/>
  <c r="EX210" i="24"/>
  <c r="FA205" i="24"/>
  <c r="EX208" i="24"/>
  <c r="ES206" i="24"/>
  <c r="ES208" i="24"/>
  <c r="EC205" i="24"/>
  <c r="DH208" i="24"/>
  <c r="DC208" i="24"/>
  <c r="CY204" i="24"/>
  <c r="CN204" i="24"/>
  <c r="BI207" i="24"/>
  <c r="AX204" i="24"/>
  <c r="X204" i="24"/>
  <c r="O204" i="24"/>
  <c r="K204" i="24"/>
  <c r="F228" i="24"/>
  <c r="BD217" i="24"/>
  <c r="FB229" i="24"/>
  <c r="FA229" i="24"/>
  <c r="EZ229" i="24"/>
  <c r="EY229" i="24"/>
  <c r="EX229" i="24"/>
  <c r="EW229" i="24"/>
  <c r="EV229" i="24"/>
  <c r="EU229" i="24"/>
  <c r="ET229" i="24"/>
  <c r="ES229" i="24"/>
  <c r="ER229" i="24"/>
  <c r="EQ229" i="24"/>
  <c r="EP229" i="24"/>
  <c r="EO229" i="24"/>
  <c r="EN229" i="24"/>
  <c r="EM229" i="24"/>
  <c r="EL229" i="24"/>
  <c r="EK229" i="24"/>
  <c r="EJ229" i="24"/>
  <c r="EI229" i="24"/>
  <c r="EH229" i="24"/>
  <c r="EG229" i="24"/>
  <c r="EF229" i="24"/>
  <c r="EE229" i="24"/>
  <c r="ED229" i="24"/>
  <c r="EC229" i="24"/>
  <c r="EB229" i="24"/>
  <c r="DL229" i="24"/>
  <c r="DK229" i="24"/>
  <c r="DJ229" i="24"/>
  <c r="DI229" i="24"/>
  <c r="DH229" i="24"/>
  <c r="DG229" i="24"/>
  <c r="DF229" i="24"/>
  <c r="DE229" i="24"/>
  <c r="DD229" i="24"/>
  <c r="DC229" i="24"/>
  <c r="DB229" i="24"/>
  <c r="DA229" i="24"/>
  <c r="CZ229" i="24"/>
  <c r="CY229" i="24"/>
  <c r="CX229" i="24"/>
  <c r="CW229" i="24"/>
  <c r="CV229" i="24"/>
  <c r="CU229" i="24"/>
  <c r="CT229" i="24"/>
  <c r="CS229" i="24"/>
  <c r="CR229" i="24"/>
  <c r="CQ229" i="24"/>
  <c r="CP229" i="24"/>
  <c r="CO229" i="24"/>
  <c r="CN229" i="24"/>
  <c r="CM229" i="24"/>
  <c r="CL229" i="24"/>
  <c r="BV229" i="24"/>
  <c r="BU229" i="24"/>
  <c r="BT229" i="24"/>
  <c r="BS229" i="24"/>
  <c r="BR229" i="24"/>
  <c r="BQ229" i="24"/>
  <c r="BP229" i="24"/>
  <c r="BO229" i="24"/>
  <c r="BN229" i="24"/>
  <c r="BM229" i="24"/>
  <c r="BL229" i="24"/>
  <c r="BK229" i="24"/>
  <c r="BJ229" i="24"/>
  <c r="BI229" i="24"/>
  <c r="BH229" i="24"/>
  <c r="BG229" i="24"/>
  <c r="BF229" i="24"/>
  <c r="BE229" i="24"/>
  <c r="BD229" i="24"/>
  <c r="BC229" i="24"/>
  <c r="BB229" i="24"/>
  <c r="BA229" i="24"/>
  <c r="AZ229" i="24"/>
  <c r="AY229" i="24"/>
  <c r="AX229" i="24"/>
  <c r="AW229" i="24"/>
  <c r="AV229" i="24"/>
  <c r="AF229" i="24"/>
  <c r="AE229" i="24"/>
  <c r="AD229" i="24"/>
  <c r="AC229" i="24"/>
  <c r="AB229" i="24"/>
  <c r="AA229" i="24"/>
  <c r="Z229" i="24"/>
  <c r="Y229" i="24"/>
  <c r="X229" i="24"/>
  <c r="W229" i="24"/>
  <c r="V229" i="24"/>
  <c r="U229" i="24"/>
  <c r="T229" i="24"/>
  <c r="S229" i="24"/>
  <c r="R229" i="24"/>
  <c r="Q229" i="24"/>
  <c r="P229" i="24"/>
  <c r="O229" i="24"/>
  <c r="N229" i="24"/>
  <c r="M229" i="24"/>
  <c r="L229" i="24"/>
  <c r="K229" i="24"/>
  <c r="J229" i="24"/>
  <c r="I229" i="24"/>
  <c r="H229" i="24"/>
  <c r="G229" i="24"/>
  <c r="F229" i="24"/>
  <c r="FB220" i="24"/>
  <c r="FA220" i="24"/>
  <c r="EZ220" i="24"/>
  <c r="EY220" i="24"/>
  <c r="EX220" i="24"/>
  <c r="EW220" i="24"/>
  <c r="EV220" i="24"/>
  <c r="EU220" i="24"/>
  <c r="ET220" i="24"/>
  <c r="ES220" i="24"/>
  <c r="ER220" i="24"/>
  <c r="EQ220" i="24"/>
  <c r="EP220" i="24"/>
  <c r="EO220" i="24"/>
  <c r="EN220" i="24"/>
  <c r="EM220" i="24"/>
  <c r="EL220" i="24"/>
  <c r="EK220" i="24"/>
  <c r="EJ220" i="24"/>
  <c r="EI220" i="24"/>
  <c r="EH220" i="24"/>
  <c r="EG220" i="24"/>
  <c r="EF220" i="24"/>
  <c r="EE220" i="24"/>
  <c r="ED220" i="24"/>
  <c r="EC220" i="24"/>
  <c r="EB220" i="24"/>
  <c r="DL220" i="24"/>
  <c r="DK220" i="24"/>
  <c r="DJ220" i="24"/>
  <c r="DI220" i="24"/>
  <c r="DH220" i="24"/>
  <c r="DG220" i="24"/>
  <c r="DF220" i="24"/>
  <c r="DE220" i="24"/>
  <c r="DD220" i="24"/>
  <c r="DC220" i="24"/>
  <c r="DB220" i="24"/>
  <c r="DA220" i="24"/>
  <c r="CZ220" i="24"/>
  <c r="CY220" i="24"/>
  <c r="CX220" i="24"/>
  <c r="CW220" i="24"/>
  <c r="CV220" i="24"/>
  <c r="CU220" i="24"/>
  <c r="CT220" i="24"/>
  <c r="CS220" i="24"/>
  <c r="CR220" i="24"/>
  <c r="CQ220" i="24"/>
  <c r="CP220" i="24"/>
  <c r="CO220" i="24"/>
  <c r="CN220" i="24"/>
  <c r="CM220" i="24"/>
  <c r="CL220" i="24"/>
  <c r="BV220" i="24"/>
  <c r="BU220" i="24"/>
  <c r="BT220" i="24"/>
  <c r="BS220" i="24"/>
  <c r="BR220" i="24"/>
  <c r="BQ220" i="24"/>
  <c r="BP220" i="24"/>
  <c r="BO220" i="24"/>
  <c r="BN220" i="24"/>
  <c r="BM220" i="24"/>
  <c r="BL220" i="24"/>
  <c r="BK220" i="24"/>
  <c r="BJ220" i="24"/>
  <c r="BI220" i="24"/>
  <c r="BH220" i="24"/>
  <c r="BG220" i="24"/>
  <c r="BF220" i="24"/>
  <c r="BE220" i="24"/>
  <c r="BD220" i="24"/>
  <c r="BC220" i="24"/>
  <c r="BB220" i="24"/>
  <c r="BA220" i="24"/>
  <c r="AZ220" i="24"/>
  <c r="AY220" i="24"/>
  <c r="AX220" i="24"/>
  <c r="AW220" i="24"/>
  <c r="AV220" i="24"/>
  <c r="AF220" i="24"/>
  <c r="AE220" i="24"/>
  <c r="AD220" i="24"/>
  <c r="AC220" i="24"/>
  <c r="AB220" i="24"/>
  <c r="AA220" i="24"/>
  <c r="Z220" i="24"/>
  <c r="Y220" i="24"/>
  <c r="X220" i="24"/>
  <c r="W220" i="24"/>
  <c r="V220" i="24"/>
  <c r="U220" i="24"/>
  <c r="T220" i="24"/>
  <c r="S220" i="24"/>
  <c r="R220" i="24"/>
  <c r="Q220" i="24"/>
  <c r="P220" i="24"/>
  <c r="O220" i="24"/>
  <c r="N220" i="24"/>
  <c r="M220" i="24"/>
  <c r="L220" i="24"/>
  <c r="K220" i="24"/>
  <c r="J220" i="24"/>
  <c r="I220" i="24"/>
  <c r="H220" i="24"/>
  <c r="G220" i="24"/>
  <c r="F220" i="24"/>
  <c r="K182" i="24"/>
  <c r="J182" i="24"/>
  <c r="I182" i="24"/>
  <c r="H182" i="24"/>
  <c r="K181" i="24"/>
  <c r="J181" i="24"/>
  <c r="I181" i="24"/>
  <c r="H181" i="24"/>
  <c r="K180" i="24"/>
  <c r="J180" i="24"/>
  <c r="I180" i="24"/>
  <c r="H180" i="24"/>
  <c r="K179" i="24"/>
  <c r="J179" i="24"/>
  <c r="I179" i="24"/>
  <c r="H179" i="24"/>
  <c r="K178" i="24"/>
  <c r="J178" i="24"/>
  <c r="I178" i="24"/>
  <c r="H178" i="24"/>
  <c r="K177" i="24"/>
  <c r="J177" i="24"/>
  <c r="I177" i="24"/>
  <c r="H177" i="24"/>
  <c r="G182" i="24"/>
  <c r="G181" i="24"/>
  <c r="G180" i="24"/>
  <c r="G179" i="24"/>
  <c r="G178" i="24"/>
  <c r="G177" i="24"/>
  <c r="F203" i="24"/>
  <c r="AV203" i="24" s="1"/>
  <c r="CL203" i="24" s="1"/>
  <c r="EB203" i="24" s="1"/>
  <c r="F175" i="24"/>
  <c r="FB200" i="24"/>
  <c r="FA200" i="24"/>
  <c r="EZ200" i="24"/>
  <c r="EY200" i="24"/>
  <c r="EX200" i="24"/>
  <c r="EW200" i="24"/>
  <c r="EV200" i="24"/>
  <c r="EU200" i="24"/>
  <c r="ET200" i="24"/>
  <c r="ES200" i="24"/>
  <c r="ER200" i="24"/>
  <c r="EQ200" i="24"/>
  <c r="EP200" i="24"/>
  <c r="EO200" i="24"/>
  <c r="EN200" i="24"/>
  <c r="EM200" i="24"/>
  <c r="EL200" i="24"/>
  <c r="EK200" i="24"/>
  <c r="EJ200" i="24"/>
  <c r="EI200" i="24"/>
  <c r="EH200" i="24"/>
  <c r="EG200" i="24"/>
  <c r="EF200" i="24"/>
  <c r="EE200" i="24"/>
  <c r="ED200" i="24"/>
  <c r="EC200" i="24"/>
  <c r="EB200" i="24"/>
  <c r="AF200" i="24"/>
  <c r="AE200" i="24"/>
  <c r="AD200" i="24"/>
  <c r="AC200" i="24"/>
  <c r="AB200" i="24"/>
  <c r="AA200" i="24"/>
  <c r="Z200" i="24"/>
  <c r="Y200" i="24"/>
  <c r="X200" i="24"/>
  <c r="W200" i="24"/>
  <c r="V200" i="24"/>
  <c r="U200" i="24"/>
  <c r="T200" i="24"/>
  <c r="S200" i="24"/>
  <c r="R200" i="24"/>
  <c r="Q200" i="24"/>
  <c r="P200" i="24"/>
  <c r="O200" i="24"/>
  <c r="N200" i="24"/>
  <c r="M200" i="24"/>
  <c r="L200" i="24"/>
  <c r="K200" i="24"/>
  <c r="J200" i="24"/>
  <c r="I200" i="24"/>
  <c r="H200" i="24"/>
  <c r="G200" i="24"/>
  <c r="F200" i="24"/>
  <c r="FB199" i="24"/>
  <c r="FA199" i="24"/>
  <c r="EZ199" i="24"/>
  <c r="EY199" i="24"/>
  <c r="EX199" i="24"/>
  <c r="EW199" i="24"/>
  <c r="EV199" i="24"/>
  <c r="EU199" i="24"/>
  <c r="ET199" i="24"/>
  <c r="ES199" i="24"/>
  <c r="ER199" i="24"/>
  <c r="EQ199" i="24"/>
  <c r="EP199" i="24"/>
  <c r="EO199" i="24"/>
  <c r="EN199" i="24"/>
  <c r="EM199" i="24"/>
  <c r="EL199" i="24"/>
  <c r="EK199" i="24"/>
  <c r="EJ199" i="24"/>
  <c r="EI199" i="24"/>
  <c r="EH199" i="24"/>
  <c r="EG199" i="24"/>
  <c r="EF199" i="24"/>
  <c r="EE199" i="24"/>
  <c r="ED199" i="24"/>
  <c r="EC199" i="24"/>
  <c r="EB199" i="24"/>
  <c r="DL199" i="24"/>
  <c r="DK199" i="24"/>
  <c r="DJ199" i="24"/>
  <c r="DI199" i="24"/>
  <c r="DH199" i="24"/>
  <c r="DG199" i="24"/>
  <c r="DF199" i="24"/>
  <c r="DE199" i="24"/>
  <c r="DD199" i="24"/>
  <c r="DC199" i="24"/>
  <c r="DB199" i="24"/>
  <c r="DA199" i="24"/>
  <c r="CZ199" i="24"/>
  <c r="CY199" i="24"/>
  <c r="CX199" i="24"/>
  <c r="CW199" i="24"/>
  <c r="CV199" i="24"/>
  <c r="CU199" i="24"/>
  <c r="CT199" i="24"/>
  <c r="CS199" i="24"/>
  <c r="CR199" i="24"/>
  <c r="CQ199" i="24"/>
  <c r="CP199" i="24"/>
  <c r="CO199" i="24"/>
  <c r="CN199" i="24"/>
  <c r="CM199" i="24"/>
  <c r="CL199" i="24"/>
  <c r="BV199" i="24"/>
  <c r="BU199" i="24"/>
  <c r="BT199" i="24"/>
  <c r="BS199" i="24"/>
  <c r="BR199" i="24"/>
  <c r="BQ199" i="24"/>
  <c r="BP199" i="24"/>
  <c r="BO199" i="24"/>
  <c r="BN199" i="24"/>
  <c r="BM199" i="24"/>
  <c r="BL199" i="24"/>
  <c r="BK199" i="24"/>
  <c r="BJ199" i="24"/>
  <c r="BI199" i="24"/>
  <c r="BH199" i="24"/>
  <c r="BG199" i="24"/>
  <c r="BF199" i="24"/>
  <c r="BE199" i="24"/>
  <c r="BD199" i="24"/>
  <c r="BC199" i="24"/>
  <c r="BB199" i="24"/>
  <c r="BA199" i="24"/>
  <c r="AZ199" i="24"/>
  <c r="AY199" i="24"/>
  <c r="AX199" i="24"/>
  <c r="AW199" i="24"/>
  <c r="AV199" i="24"/>
  <c r="AF199" i="24"/>
  <c r="AE199" i="24"/>
  <c r="AD199" i="24"/>
  <c r="AC199" i="24"/>
  <c r="AB199" i="24"/>
  <c r="AA199" i="24"/>
  <c r="Z199" i="24"/>
  <c r="Y199" i="24"/>
  <c r="X199" i="24"/>
  <c r="W199" i="24"/>
  <c r="V199" i="24"/>
  <c r="U199" i="24"/>
  <c r="T199" i="24"/>
  <c r="S199" i="24"/>
  <c r="R199" i="24"/>
  <c r="Q199" i="24"/>
  <c r="P199" i="24"/>
  <c r="O199" i="24"/>
  <c r="N199" i="24"/>
  <c r="M199" i="24"/>
  <c r="L199" i="24"/>
  <c r="K199" i="24"/>
  <c r="J199" i="24"/>
  <c r="I199" i="24"/>
  <c r="H199" i="24"/>
  <c r="G199" i="24"/>
  <c r="F199" i="24"/>
  <c r="FB198" i="24"/>
  <c r="FA198" i="24"/>
  <c r="EZ198" i="24"/>
  <c r="EY198" i="24"/>
  <c r="EX198" i="24"/>
  <c r="EW198" i="24"/>
  <c r="EV198" i="24"/>
  <c r="EU198" i="24"/>
  <c r="ET198" i="24"/>
  <c r="ES198" i="24"/>
  <c r="ER198" i="24"/>
  <c r="EQ198" i="24"/>
  <c r="EP198" i="24"/>
  <c r="EO198" i="24"/>
  <c r="EN198" i="24"/>
  <c r="EM198" i="24"/>
  <c r="EL198" i="24"/>
  <c r="EK198" i="24"/>
  <c r="EJ198" i="24"/>
  <c r="EI198" i="24"/>
  <c r="EH198" i="24"/>
  <c r="EG198" i="24"/>
  <c r="EF198" i="24"/>
  <c r="EE198" i="24"/>
  <c r="ED198" i="24"/>
  <c r="EC198" i="24"/>
  <c r="EB198" i="24"/>
  <c r="DL198" i="24"/>
  <c r="DK198" i="24"/>
  <c r="DJ198" i="24"/>
  <c r="DI198" i="24"/>
  <c r="DH198" i="24"/>
  <c r="DG198" i="24"/>
  <c r="DF198" i="24"/>
  <c r="DE198" i="24"/>
  <c r="DD198" i="24"/>
  <c r="DC198" i="24"/>
  <c r="DB198" i="24"/>
  <c r="DA198" i="24"/>
  <c r="CZ198" i="24"/>
  <c r="CY198" i="24"/>
  <c r="CX198" i="24"/>
  <c r="CW198" i="24"/>
  <c r="CV198" i="24"/>
  <c r="CU198" i="24"/>
  <c r="CT198" i="24"/>
  <c r="CS198" i="24"/>
  <c r="CR198" i="24"/>
  <c r="CQ198" i="24"/>
  <c r="CP198" i="24"/>
  <c r="CO198" i="24"/>
  <c r="CN198" i="24"/>
  <c r="CM198" i="24"/>
  <c r="CL198" i="24"/>
  <c r="BV198" i="24"/>
  <c r="BU198" i="24"/>
  <c r="BT198" i="24"/>
  <c r="BS198" i="24"/>
  <c r="BR198" i="24"/>
  <c r="BQ198" i="24"/>
  <c r="BP198" i="24"/>
  <c r="BO198" i="24"/>
  <c r="BN198" i="24"/>
  <c r="BM198" i="24"/>
  <c r="BL198" i="24"/>
  <c r="BK198" i="24"/>
  <c r="BJ198" i="24"/>
  <c r="BI198" i="24"/>
  <c r="BH198" i="24"/>
  <c r="BG198" i="24"/>
  <c r="BF198" i="24"/>
  <c r="BE198" i="24"/>
  <c r="BD198" i="24"/>
  <c r="BC198" i="24"/>
  <c r="BB198" i="24"/>
  <c r="BA198" i="24"/>
  <c r="AZ198" i="24"/>
  <c r="AY198" i="24"/>
  <c r="AX198" i="24"/>
  <c r="AW198" i="24"/>
  <c r="AV198" i="24"/>
  <c r="AF198" i="24"/>
  <c r="AE198" i="24"/>
  <c r="AD198" i="24"/>
  <c r="AC198" i="24"/>
  <c r="AB198" i="24"/>
  <c r="AA198" i="24"/>
  <c r="Z198" i="24"/>
  <c r="Y198" i="24"/>
  <c r="X198" i="24"/>
  <c r="W198" i="24"/>
  <c r="V198" i="24"/>
  <c r="U198" i="24"/>
  <c r="T198" i="24"/>
  <c r="S198" i="24"/>
  <c r="R198" i="24"/>
  <c r="Q198" i="24"/>
  <c r="P198" i="24"/>
  <c r="O198" i="24"/>
  <c r="N198" i="24"/>
  <c r="M198" i="24"/>
  <c r="L198" i="24"/>
  <c r="K198" i="24"/>
  <c r="J198" i="24"/>
  <c r="I198" i="24"/>
  <c r="H198" i="24"/>
  <c r="G198" i="24"/>
  <c r="F198" i="24"/>
  <c r="FB197" i="24"/>
  <c r="FA197" i="24"/>
  <c r="EZ197" i="24"/>
  <c r="EY197" i="24"/>
  <c r="EX197" i="24"/>
  <c r="EW197" i="24"/>
  <c r="EV197" i="24"/>
  <c r="EU197" i="24"/>
  <c r="ET197" i="24"/>
  <c r="ES197" i="24"/>
  <c r="ER197" i="24"/>
  <c r="EQ197" i="24"/>
  <c r="EP197" i="24"/>
  <c r="EO197" i="24"/>
  <c r="EN197" i="24"/>
  <c r="EM197" i="24"/>
  <c r="EL197" i="24"/>
  <c r="EK197" i="24"/>
  <c r="EJ197" i="24"/>
  <c r="EI197" i="24"/>
  <c r="EH197" i="24"/>
  <c r="EG197" i="24"/>
  <c r="EF197" i="24"/>
  <c r="EE197" i="24"/>
  <c r="ED197" i="24"/>
  <c r="EC197" i="24"/>
  <c r="EB197" i="24"/>
  <c r="DL197" i="24"/>
  <c r="DK197" i="24"/>
  <c r="DJ197" i="24"/>
  <c r="DI197" i="24"/>
  <c r="DH197" i="24"/>
  <c r="DG197" i="24"/>
  <c r="DF197" i="24"/>
  <c r="DE197" i="24"/>
  <c r="DD197" i="24"/>
  <c r="DC197" i="24"/>
  <c r="DB197" i="24"/>
  <c r="DA197" i="24"/>
  <c r="CZ197" i="24"/>
  <c r="CY197" i="24"/>
  <c r="CX197" i="24"/>
  <c r="CW197" i="24"/>
  <c r="CV197" i="24"/>
  <c r="CU197" i="24"/>
  <c r="CT197" i="24"/>
  <c r="CS197" i="24"/>
  <c r="CR197" i="24"/>
  <c r="CQ197" i="24"/>
  <c r="CP197" i="24"/>
  <c r="CO197" i="24"/>
  <c r="CN197" i="24"/>
  <c r="CM197" i="24"/>
  <c r="CL197" i="24"/>
  <c r="BV197" i="24"/>
  <c r="BU197" i="24"/>
  <c r="BT197" i="24"/>
  <c r="BS197" i="24"/>
  <c r="BR197" i="24"/>
  <c r="BQ197" i="24"/>
  <c r="BP197" i="24"/>
  <c r="BO197" i="24"/>
  <c r="BN197" i="24"/>
  <c r="BM197" i="24"/>
  <c r="BL197" i="24"/>
  <c r="BK197" i="24"/>
  <c r="BJ197" i="24"/>
  <c r="BI197" i="24"/>
  <c r="BH197" i="24"/>
  <c r="BG197" i="24"/>
  <c r="BF197" i="24"/>
  <c r="BE197" i="24"/>
  <c r="BD197" i="24"/>
  <c r="BC197" i="24"/>
  <c r="BB197" i="24"/>
  <c r="BA197" i="24"/>
  <c r="AZ197" i="24"/>
  <c r="AY197" i="24"/>
  <c r="AX197" i="24"/>
  <c r="AW197" i="24"/>
  <c r="AV197" i="24"/>
  <c r="AF197" i="24"/>
  <c r="AE197" i="24"/>
  <c r="AD197" i="24"/>
  <c r="AC197" i="24"/>
  <c r="AB197" i="24"/>
  <c r="AA197" i="24"/>
  <c r="Z197" i="24"/>
  <c r="Y197" i="24"/>
  <c r="X197" i="24"/>
  <c r="W197" i="24"/>
  <c r="V197" i="24"/>
  <c r="U197" i="24"/>
  <c r="T197" i="24"/>
  <c r="S197" i="24"/>
  <c r="R197" i="24"/>
  <c r="Q197" i="24"/>
  <c r="P197" i="24"/>
  <c r="O197" i="24"/>
  <c r="N197" i="24"/>
  <c r="M197" i="24"/>
  <c r="L197" i="24"/>
  <c r="K197" i="24"/>
  <c r="J197" i="24"/>
  <c r="I197" i="24"/>
  <c r="H197" i="24"/>
  <c r="G197" i="24"/>
  <c r="F197" i="24"/>
  <c r="FB196" i="24"/>
  <c r="FA196" i="24"/>
  <c r="EZ196" i="24"/>
  <c r="EY196" i="24"/>
  <c r="EX196" i="24"/>
  <c r="EW196" i="24"/>
  <c r="EV196" i="24"/>
  <c r="EU196" i="24"/>
  <c r="ET196" i="24"/>
  <c r="ES196" i="24"/>
  <c r="ER196" i="24"/>
  <c r="EQ196" i="24"/>
  <c r="EP196" i="24"/>
  <c r="EO196" i="24"/>
  <c r="EN196" i="24"/>
  <c r="EM196" i="24"/>
  <c r="EL196" i="24"/>
  <c r="EK196" i="24"/>
  <c r="EJ196" i="24"/>
  <c r="EI196" i="24"/>
  <c r="EH196" i="24"/>
  <c r="EG196" i="24"/>
  <c r="EF196" i="24"/>
  <c r="EE196" i="24"/>
  <c r="ED196" i="24"/>
  <c r="EC196" i="24"/>
  <c r="EB196" i="24"/>
  <c r="DL196" i="24"/>
  <c r="DK196" i="24"/>
  <c r="DJ196" i="24"/>
  <c r="DI196" i="24"/>
  <c r="DH196" i="24"/>
  <c r="DG196" i="24"/>
  <c r="DF196" i="24"/>
  <c r="DE196" i="24"/>
  <c r="DD196" i="24"/>
  <c r="DC196" i="24"/>
  <c r="DB196" i="24"/>
  <c r="DA196" i="24"/>
  <c r="CZ196" i="24"/>
  <c r="CY196" i="24"/>
  <c r="CX196" i="24"/>
  <c r="CW196" i="24"/>
  <c r="CV196" i="24"/>
  <c r="CU196" i="24"/>
  <c r="CT196" i="24"/>
  <c r="CS196" i="24"/>
  <c r="CR196" i="24"/>
  <c r="CQ196" i="24"/>
  <c r="CP196" i="24"/>
  <c r="CO196" i="24"/>
  <c r="CN196" i="24"/>
  <c r="CM196" i="24"/>
  <c r="CL196" i="24"/>
  <c r="BV196" i="24"/>
  <c r="BU196" i="24"/>
  <c r="BT196" i="24"/>
  <c r="BS196" i="24"/>
  <c r="BR196" i="24"/>
  <c r="BQ196" i="24"/>
  <c r="BP196" i="24"/>
  <c r="BO196" i="24"/>
  <c r="BN196" i="24"/>
  <c r="BM196" i="24"/>
  <c r="BL196" i="24"/>
  <c r="BK196" i="24"/>
  <c r="BJ196" i="24"/>
  <c r="BI196" i="24"/>
  <c r="BH196" i="24"/>
  <c r="BG196" i="24"/>
  <c r="BF196" i="24"/>
  <c r="BE196" i="24"/>
  <c r="BD196" i="24"/>
  <c r="BC196" i="24"/>
  <c r="BB196" i="24"/>
  <c r="BA196" i="24"/>
  <c r="AZ196" i="24"/>
  <c r="AY196" i="24"/>
  <c r="AX196" i="24"/>
  <c r="AW196" i="24"/>
  <c r="AV196" i="24"/>
  <c r="AF196" i="24"/>
  <c r="AE196" i="24"/>
  <c r="AD196" i="24"/>
  <c r="AC196" i="24"/>
  <c r="AB196" i="24"/>
  <c r="AA196" i="24"/>
  <c r="Z196" i="24"/>
  <c r="Y196" i="24"/>
  <c r="X196" i="24"/>
  <c r="W196" i="24"/>
  <c r="V196" i="24"/>
  <c r="U196" i="24"/>
  <c r="T196" i="24"/>
  <c r="S196" i="24"/>
  <c r="R196" i="24"/>
  <c r="Q196" i="24"/>
  <c r="P196" i="24"/>
  <c r="O196" i="24"/>
  <c r="N196" i="24"/>
  <c r="M196" i="24"/>
  <c r="L196" i="24"/>
  <c r="K196" i="24"/>
  <c r="J196" i="24"/>
  <c r="I196" i="24"/>
  <c r="H196" i="24"/>
  <c r="G196" i="24"/>
  <c r="F196" i="24"/>
  <c r="FB195" i="24"/>
  <c r="FA195" i="24"/>
  <c r="EZ195" i="24"/>
  <c r="EY195" i="24"/>
  <c r="EX195" i="24"/>
  <c r="EW195" i="24"/>
  <c r="EV195" i="24"/>
  <c r="EU195" i="24"/>
  <c r="ET195" i="24"/>
  <c r="ES195" i="24"/>
  <c r="ER195" i="24"/>
  <c r="EQ195" i="24"/>
  <c r="EP195" i="24"/>
  <c r="EO195" i="24"/>
  <c r="EN195" i="24"/>
  <c r="EM195" i="24"/>
  <c r="EL195" i="24"/>
  <c r="EK195" i="24"/>
  <c r="EJ195" i="24"/>
  <c r="EI195" i="24"/>
  <c r="EH195" i="24"/>
  <c r="EG195" i="24"/>
  <c r="EF195" i="24"/>
  <c r="EE195" i="24"/>
  <c r="ED195" i="24"/>
  <c r="EC195" i="24"/>
  <c r="EB195" i="24"/>
  <c r="DL195" i="24"/>
  <c r="DK195" i="24"/>
  <c r="DJ195" i="24"/>
  <c r="DI195" i="24"/>
  <c r="DH195" i="24"/>
  <c r="DG195" i="24"/>
  <c r="DF195" i="24"/>
  <c r="DE195" i="24"/>
  <c r="DD195" i="24"/>
  <c r="DC195" i="24"/>
  <c r="DB195" i="24"/>
  <c r="DA195" i="24"/>
  <c r="CZ195" i="24"/>
  <c r="CY195" i="24"/>
  <c r="CX195" i="24"/>
  <c r="CW195" i="24"/>
  <c r="CV195" i="24"/>
  <c r="CU195" i="24"/>
  <c r="CT195" i="24"/>
  <c r="CS195" i="24"/>
  <c r="CR195" i="24"/>
  <c r="CQ195" i="24"/>
  <c r="CP195" i="24"/>
  <c r="CO195" i="24"/>
  <c r="CN195" i="24"/>
  <c r="CM195" i="24"/>
  <c r="CL195" i="24"/>
  <c r="BV195" i="24"/>
  <c r="BU195" i="24"/>
  <c r="BT195" i="24"/>
  <c r="BS195" i="24"/>
  <c r="BR195" i="24"/>
  <c r="BQ195" i="24"/>
  <c r="BP195" i="24"/>
  <c r="BO195" i="24"/>
  <c r="BN195" i="24"/>
  <c r="BM195" i="24"/>
  <c r="BL195" i="24"/>
  <c r="BK195" i="24"/>
  <c r="BJ195" i="24"/>
  <c r="BI195" i="24"/>
  <c r="BH195" i="24"/>
  <c r="BG195" i="24"/>
  <c r="BF195" i="24"/>
  <c r="BE195" i="24"/>
  <c r="BD195" i="24"/>
  <c r="BC195" i="24"/>
  <c r="BB195" i="24"/>
  <c r="BA195" i="24"/>
  <c r="AZ195" i="24"/>
  <c r="AY195" i="24"/>
  <c r="AX195" i="24"/>
  <c r="AW195" i="24"/>
  <c r="AV195" i="24"/>
  <c r="AF195" i="24"/>
  <c r="AE195" i="24"/>
  <c r="AD195" i="24"/>
  <c r="AC195" i="24"/>
  <c r="AB195" i="24"/>
  <c r="AA195" i="24"/>
  <c r="Z195" i="24"/>
  <c r="Y195" i="24"/>
  <c r="X195" i="24"/>
  <c r="W195" i="24"/>
  <c r="V195" i="24"/>
  <c r="U195" i="24"/>
  <c r="T195" i="24"/>
  <c r="S195" i="24"/>
  <c r="R195" i="24"/>
  <c r="Q195" i="24"/>
  <c r="P195" i="24"/>
  <c r="O195" i="24"/>
  <c r="N195" i="24"/>
  <c r="M195" i="24"/>
  <c r="L195" i="24"/>
  <c r="K195" i="24"/>
  <c r="J195" i="24"/>
  <c r="I195" i="24"/>
  <c r="H195" i="24"/>
  <c r="G195" i="24"/>
  <c r="F195" i="24"/>
  <c r="FB194" i="24"/>
  <c r="FA194" i="24"/>
  <c r="EZ194" i="24"/>
  <c r="EY194" i="24"/>
  <c r="EX194" i="24"/>
  <c r="EW194" i="24"/>
  <c r="EV194" i="24"/>
  <c r="EU194" i="24"/>
  <c r="ET194" i="24"/>
  <c r="ES194" i="24"/>
  <c r="ER194" i="24"/>
  <c r="EQ194" i="24"/>
  <c r="EP194" i="24"/>
  <c r="EO194" i="24"/>
  <c r="EN194" i="24"/>
  <c r="EM194" i="24"/>
  <c r="EL194" i="24"/>
  <c r="EK194" i="24"/>
  <c r="EJ194" i="24"/>
  <c r="EI194" i="24"/>
  <c r="EH194" i="24"/>
  <c r="EG194" i="24"/>
  <c r="EF194" i="24"/>
  <c r="EE194" i="24"/>
  <c r="ED194" i="24"/>
  <c r="EC194" i="24"/>
  <c r="EB194" i="24"/>
  <c r="DL194" i="24"/>
  <c r="DK194" i="24"/>
  <c r="DJ194" i="24"/>
  <c r="DI194" i="24"/>
  <c r="DH194" i="24"/>
  <c r="DG194" i="24"/>
  <c r="DF194" i="24"/>
  <c r="DE194" i="24"/>
  <c r="DD194" i="24"/>
  <c r="DC194" i="24"/>
  <c r="DB194" i="24"/>
  <c r="DA194" i="24"/>
  <c r="CZ194" i="24"/>
  <c r="CY194" i="24"/>
  <c r="CX194" i="24"/>
  <c r="CW194" i="24"/>
  <c r="CV194" i="24"/>
  <c r="CU194" i="24"/>
  <c r="CT194" i="24"/>
  <c r="CS194" i="24"/>
  <c r="CR194" i="24"/>
  <c r="CQ194" i="24"/>
  <c r="CP194" i="24"/>
  <c r="CO194" i="24"/>
  <c r="CN194" i="24"/>
  <c r="CM194" i="24"/>
  <c r="CL194" i="24"/>
  <c r="BV194" i="24"/>
  <c r="BU194" i="24"/>
  <c r="BT194" i="24"/>
  <c r="BS194" i="24"/>
  <c r="BR194" i="24"/>
  <c r="BQ194" i="24"/>
  <c r="BP194" i="24"/>
  <c r="BO194" i="24"/>
  <c r="BN194" i="24"/>
  <c r="BM194" i="24"/>
  <c r="BL194" i="24"/>
  <c r="BK194" i="24"/>
  <c r="BJ194" i="24"/>
  <c r="BI194" i="24"/>
  <c r="BH194" i="24"/>
  <c r="BG194" i="24"/>
  <c r="BF194" i="24"/>
  <c r="BE194" i="24"/>
  <c r="BD194" i="24"/>
  <c r="BC194" i="24"/>
  <c r="BB194" i="24"/>
  <c r="BA194" i="24"/>
  <c r="AZ194" i="24"/>
  <c r="AY194" i="24"/>
  <c r="AX194" i="24"/>
  <c r="AW194" i="24"/>
  <c r="AV194" i="24"/>
  <c r="AF194" i="24"/>
  <c r="AE194" i="24"/>
  <c r="AD194" i="24"/>
  <c r="AC194" i="24"/>
  <c r="AB194" i="24"/>
  <c r="AA194" i="24"/>
  <c r="Z194" i="24"/>
  <c r="Y194" i="24"/>
  <c r="X194" i="24"/>
  <c r="W194" i="24"/>
  <c r="V194" i="24"/>
  <c r="U194" i="24"/>
  <c r="T194" i="24"/>
  <c r="S194" i="24"/>
  <c r="R194" i="24"/>
  <c r="Q194" i="24"/>
  <c r="P194" i="24"/>
  <c r="O194" i="24"/>
  <c r="M194" i="24"/>
  <c r="L194" i="24"/>
  <c r="K194" i="24"/>
  <c r="J194" i="24"/>
  <c r="I194" i="24"/>
  <c r="H194" i="24"/>
  <c r="G194" i="24"/>
  <c r="F194" i="24"/>
  <c r="FB191" i="24"/>
  <c r="FA191" i="24"/>
  <c r="EZ191" i="24"/>
  <c r="EY191" i="24"/>
  <c r="EX191" i="24"/>
  <c r="EW191" i="24"/>
  <c r="EV191" i="24"/>
  <c r="EU191" i="24"/>
  <c r="ET191" i="24"/>
  <c r="ES191" i="24"/>
  <c r="ER191" i="24"/>
  <c r="EQ191" i="24"/>
  <c r="EP191" i="24"/>
  <c r="EO191" i="24"/>
  <c r="EN191" i="24"/>
  <c r="EM191" i="24"/>
  <c r="EL191" i="24"/>
  <c r="EK191" i="24"/>
  <c r="EJ191" i="24"/>
  <c r="EI191" i="24"/>
  <c r="EH191" i="24"/>
  <c r="EG191" i="24"/>
  <c r="EF191" i="24"/>
  <c r="EE191" i="24"/>
  <c r="ED191" i="24"/>
  <c r="EC191" i="24"/>
  <c r="EB191" i="24"/>
  <c r="AF191" i="24"/>
  <c r="AE191" i="24"/>
  <c r="AD191" i="24"/>
  <c r="AC191" i="24"/>
  <c r="AB191" i="24"/>
  <c r="AA191" i="24"/>
  <c r="Z191" i="24"/>
  <c r="Y191" i="24"/>
  <c r="X191" i="24"/>
  <c r="W191" i="24"/>
  <c r="V191" i="24"/>
  <c r="U191" i="24"/>
  <c r="T191" i="24"/>
  <c r="S191" i="24"/>
  <c r="R191" i="24"/>
  <c r="Q191" i="24"/>
  <c r="P191" i="24"/>
  <c r="O191" i="24"/>
  <c r="N191" i="24"/>
  <c r="M191" i="24"/>
  <c r="L191" i="24"/>
  <c r="K191" i="24"/>
  <c r="J191" i="24"/>
  <c r="I191" i="24"/>
  <c r="H191" i="24"/>
  <c r="G191" i="24"/>
  <c r="F191" i="24"/>
  <c r="FB190" i="24"/>
  <c r="FA190" i="24"/>
  <c r="EZ190" i="24"/>
  <c r="EY190" i="24"/>
  <c r="EX190" i="24"/>
  <c r="EW190" i="24"/>
  <c r="EV190" i="24"/>
  <c r="EU190" i="24"/>
  <c r="ET190" i="24"/>
  <c r="ES190" i="24"/>
  <c r="ER190" i="24"/>
  <c r="EQ190" i="24"/>
  <c r="EP190" i="24"/>
  <c r="EO190" i="24"/>
  <c r="EN190" i="24"/>
  <c r="EM190" i="24"/>
  <c r="EL190" i="24"/>
  <c r="EK190" i="24"/>
  <c r="EJ190" i="24"/>
  <c r="EI190" i="24"/>
  <c r="EH190" i="24"/>
  <c r="EG190" i="24"/>
  <c r="EF190" i="24"/>
  <c r="EE190" i="24"/>
  <c r="ED190" i="24"/>
  <c r="EC190" i="24"/>
  <c r="EB190" i="24"/>
  <c r="DL190" i="24"/>
  <c r="DK190" i="24"/>
  <c r="DJ190" i="24"/>
  <c r="DI190" i="24"/>
  <c r="DH190" i="24"/>
  <c r="DG190" i="24"/>
  <c r="DF190" i="24"/>
  <c r="DE190" i="24"/>
  <c r="DD190" i="24"/>
  <c r="DC190" i="24"/>
  <c r="DB190" i="24"/>
  <c r="DA190" i="24"/>
  <c r="CZ190" i="24"/>
  <c r="CY190" i="24"/>
  <c r="CX190" i="24"/>
  <c r="CW190" i="24"/>
  <c r="CV190" i="24"/>
  <c r="CU190" i="24"/>
  <c r="CT190" i="24"/>
  <c r="CS190" i="24"/>
  <c r="CR190" i="24"/>
  <c r="CQ190" i="24"/>
  <c r="CP190" i="24"/>
  <c r="CO190" i="24"/>
  <c r="CN190" i="24"/>
  <c r="CM190" i="24"/>
  <c r="CL190" i="24"/>
  <c r="BV190" i="24"/>
  <c r="BU190" i="24"/>
  <c r="BT190" i="24"/>
  <c r="BS190" i="24"/>
  <c r="BR190" i="24"/>
  <c r="BQ190" i="24"/>
  <c r="BP190" i="24"/>
  <c r="BO190" i="24"/>
  <c r="BN190" i="24"/>
  <c r="BM190" i="24"/>
  <c r="BL190" i="24"/>
  <c r="BK190" i="24"/>
  <c r="BJ190" i="24"/>
  <c r="BI190" i="24"/>
  <c r="BH190" i="24"/>
  <c r="BG190" i="24"/>
  <c r="BF190" i="24"/>
  <c r="BE190" i="24"/>
  <c r="BD190" i="24"/>
  <c r="BC190" i="24"/>
  <c r="BB190" i="24"/>
  <c r="BA190" i="24"/>
  <c r="AZ190" i="24"/>
  <c r="AY190" i="24"/>
  <c r="AX190" i="24"/>
  <c r="AW190" i="24"/>
  <c r="AV190" i="24"/>
  <c r="AF190" i="24"/>
  <c r="AE190" i="24"/>
  <c r="AD190" i="24"/>
  <c r="AC190" i="24"/>
  <c r="AB190" i="24"/>
  <c r="AA190" i="24"/>
  <c r="Z190" i="24"/>
  <c r="Y190" i="24"/>
  <c r="X190" i="24"/>
  <c r="W190" i="24"/>
  <c r="V190" i="24"/>
  <c r="U190" i="24"/>
  <c r="T190" i="24"/>
  <c r="S190" i="24"/>
  <c r="R190" i="24"/>
  <c r="Q190" i="24"/>
  <c r="P190" i="24"/>
  <c r="O190" i="24"/>
  <c r="N190" i="24"/>
  <c r="M190" i="24"/>
  <c r="L190" i="24"/>
  <c r="K190" i="24"/>
  <c r="J190" i="24"/>
  <c r="I190" i="24"/>
  <c r="H190" i="24"/>
  <c r="G190" i="24"/>
  <c r="F190" i="24"/>
  <c r="FB189" i="24"/>
  <c r="FA189" i="24"/>
  <c r="EZ189" i="24"/>
  <c r="EY189" i="24"/>
  <c r="EX189" i="24"/>
  <c r="EW189" i="24"/>
  <c r="EV189" i="24"/>
  <c r="EU189" i="24"/>
  <c r="ET189" i="24"/>
  <c r="ES189" i="24"/>
  <c r="ER189" i="24"/>
  <c r="EQ189" i="24"/>
  <c r="EP189" i="24"/>
  <c r="EO189" i="24"/>
  <c r="EN189" i="24"/>
  <c r="EM189" i="24"/>
  <c r="EL189" i="24"/>
  <c r="EK189" i="24"/>
  <c r="EJ189" i="24"/>
  <c r="EI189" i="24"/>
  <c r="EH189" i="24"/>
  <c r="EG189" i="24"/>
  <c r="EF189" i="24"/>
  <c r="EE189" i="24"/>
  <c r="ED189" i="24"/>
  <c r="EC189" i="24"/>
  <c r="EB189" i="24"/>
  <c r="DL189" i="24"/>
  <c r="DK189" i="24"/>
  <c r="DJ189" i="24"/>
  <c r="DI189" i="24"/>
  <c r="DH189" i="24"/>
  <c r="DG189" i="24"/>
  <c r="DF189" i="24"/>
  <c r="DE189" i="24"/>
  <c r="DD189" i="24"/>
  <c r="DC189" i="24"/>
  <c r="DB189" i="24"/>
  <c r="DA189" i="24"/>
  <c r="CZ189" i="24"/>
  <c r="CY189" i="24"/>
  <c r="CX189" i="24"/>
  <c r="CW189" i="24"/>
  <c r="CV189" i="24"/>
  <c r="CU189" i="24"/>
  <c r="CT189" i="24"/>
  <c r="CS189" i="24"/>
  <c r="CR189" i="24"/>
  <c r="CQ189" i="24"/>
  <c r="CP189" i="24"/>
  <c r="CO189" i="24"/>
  <c r="CN189" i="24"/>
  <c r="CM189" i="24"/>
  <c r="CL189" i="24"/>
  <c r="BV189" i="24"/>
  <c r="BU189" i="24"/>
  <c r="BT189" i="24"/>
  <c r="BS189" i="24"/>
  <c r="BR189" i="24"/>
  <c r="BQ189" i="24"/>
  <c r="BP189" i="24"/>
  <c r="BO189" i="24"/>
  <c r="BN189" i="24"/>
  <c r="BM189" i="24"/>
  <c r="BL189" i="24"/>
  <c r="BK189" i="24"/>
  <c r="BJ189" i="24"/>
  <c r="BI189" i="24"/>
  <c r="BH189" i="24"/>
  <c r="BG189" i="24"/>
  <c r="BF189" i="24"/>
  <c r="BE189" i="24"/>
  <c r="BD189" i="24"/>
  <c r="BC189" i="24"/>
  <c r="BB189" i="24"/>
  <c r="BA189" i="24"/>
  <c r="AZ189" i="24"/>
  <c r="AY189" i="24"/>
  <c r="AX189" i="24"/>
  <c r="AW189" i="24"/>
  <c r="AV189" i="24"/>
  <c r="AF189" i="24"/>
  <c r="AE189" i="24"/>
  <c r="AD189" i="24"/>
  <c r="AC189" i="24"/>
  <c r="AB189" i="24"/>
  <c r="AA189" i="24"/>
  <c r="Z189" i="24"/>
  <c r="Y189" i="24"/>
  <c r="X189" i="24"/>
  <c r="W189" i="24"/>
  <c r="V189" i="24"/>
  <c r="U189" i="24"/>
  <c r="T189" i="24"/>
  <c r="S189" i="24"/>
  <c r="R189" i="24"/>
  <c r="Q189" i="24"/>
  <c r="P189" i="24"/>
  <c r="O189" i="24"/>
  <c r="N189" i="24"/>
  <c r="M189" i="24"/>
  <c r="L189" i="24"/>
  <c r="K189" i="24"/>
  <c r="J189" i="24"/>
  <c r="I189" i="24"/>
  <c r="H189" i="24"/>
  <c r="G189" i="24"/>
  <c r="F189" i="24"/>
  <c r="FB188" i="24"/>
  <c r="FA188" i="24"/>
  <c r="EZ188" i="24"/>
  <c r="EY188" i="24"/>
  <c r="EX188" i="24"/>
  <c r="EW188" i="24"/>
  <c r="EV188" i="24"/>
  <c r="EU188" i="24"/>
  <c r="ET188" i="24"/>
  <c r="ES188" i="24"/>
  <c r="ER188" i="24"/>
  <c r="EQ188" i="24"/>
  <c r="EP188" i="24"/>
  <c r="EO188" i="24"/>
  <c r="EN188" i="24"/>
  <c r="EM188" i="24"/>
  <c r="EL188" i="24"/>
  <c r="EK188" i="24"/>
  <c r="EJ188" i="24"/>
  <c r="EI188" i="24"/>
  <c r="EH188" i="24"/>
  <c r="EG188" i="24"/>
  <c r="EF188" i="24"/>
  <c r="EE188" i="24"/>
  <c r="ED188" i="24"/>
  <c r="EC188" i="24"/>
  <c r="EB188" i="24"/>
  <c r="DL188" i="24"/>
  <c r="DK188" i="24"/>
  <c r="DJ188" i="24"/>
  <c r="DI188" i="24"/>
  <c r="DH188" i="24"/>
  <c r="DG188" i="24"/>
  <c r="DF188" i="24"/>
  <c r="DE188" i="24"/>
  <c r="DD188" i="24"/>
  <c r="DC188" i="24"/>
  <c r="DB188" i="24"/>
  <c r="DA188" i="24"/>
  <c r="CZ188" i="24"/>
  <c r="CY188" i="24"/>
  <c r="CX188" i="24"/>
  <c r="CW188" i="24"/>
  <c r="CV188" i="24"/>
  <c r="CU188" i="24"/>
  <c r="CT188" i="24"/>
  <c r="CS188" i="24"/>
  <c r="CR188" i="24"/>
  <c r="CQ188" i="24"/>
  <c r="CP188" i="24"/>
  <c r="CO188" i="24"/>
  <c r="CN188" i="24"/>
  <c r="CM188" i="24"/>
  <c r="CL188" i="24"/>
  <c r="BV188" i="24"/>
  <c r="BU188" i="24"/>
  <c r="BT188" i="24"/>
  <c r="BS188" i="24"/>
  <c r="BR188" i="24"/>
  <c r="BQ188" i="24"/>
  <c r="BP188" i="24"/>
  <c r="BO188" i="24"/>
  <c r="BN188" i="24"/>
  <c r="BM188" i="24"/>
  <c r="BL188" i="24"/>
  <c r="BK188" i="24"/>
  <c r="BJ188" i="24"/>
  <c r="BI188" i="24"/>
  <c r="BH188" i="24"/>
  <c r="BG188" i="24"/>
  <c r="BF188" i="24"/>
  <c r="BE188" i="24"/>
  <c r="BD188" i="24"/>
  <c r="BC188" i="24"/>
  <c r="BB188" i="24"/>
  <c r="BA188" i="24"/>
  <c r="AZ188" i="24"/>
  <c r="AY188" i="24"/>
  <c r="AX188" i="24"/>
  <c r="AW188" i="24"/>
  <c r="AV188" i="24"/>
  <c r="AF188" i="24"/>
  <c r="AE188" i="24"/>
  <c r="AD188" i="24"/>
  <c r="AC188" i="24"/>
  <c r="AB188" i="24"/>
  <c r="AA188" i="24"/>
  <c r="Z188" i="24"/>
  <c r="Y188" i="24"/>
  <c r="X188" i="24"/>
  <c r="W188" i="24"/>
  <c r="V188" i="24"/>
  <c r="U188" i="24"/>
  <c r="T188" i="24"/>
  <c r="S188" i="24"/>
  <c r="R188" i="24"/>
  <c r="Q188" i="24"/>
  <c r="P188" i="24"/>
  <c r="O188" i="24"/>
  <c r="N188" i="24"/>
  <c r="M188" i="24"/>
  <c r="L188" i="24"/>
  <c r="K188" i="24"/>
  <c r="J188" i="24"/>
  <c r="I188" i="24"/>
  <c r="H188" i="24"/>
  <c r="G188" i="24"/>
  <c r="F188" i="24"/>
  <c r="FB187" i="24"/>
  <c r="FA187" i="24"/>
  <c r="EZ187" i="24"/>
  <c r="EY187" i="24"/>
  <c r="EX187" i="24"/>
  <c r="EW187" i="24"/>
  <c r="EV187" i="24"/>
  <c r="EU187" i="24"/>
  <c r="ET187" i="24"/>
  <c r="ES187" i="24"/>
  <c r="ER187" i="24"/>
  <c r="EQ187" i="24"/>
  <c r="EP187" i="24"/>
  <c r="EO187" i="24"/>
  <c r="EN187" i="24"/>
  <c r="EM187" i="24"/>
  <c r="EL187" i="24"/>
  <c r="EK187" i="24"/>
  <c r="EJ187" i="24"/>
  <c r="EI187" i="24"/>
  <c r="EH187" i="24"/>
  <c r="EG187" i="24"/>
  <c r="EF187" i="24"/>
  <c r="EE187" i="24"/>
  <c r="ED187" i="24"/>
  <c r="EC187" i="24"/>
  <c r="EB187" i="24"/>
  <c r="DL187" i="24"/>
  <c r="DK187" i="24"/>
  <c r="DJ187" i="24"/>
  <c r="DI187" i="24"/>
  <c r="DH187" i="24"/>
  <c r="DG187" i="24"/>
  <c r="DF187" i="24"/>
  <c r="DE187" i="24"/>
  <c r="DD187" i="24"/>
  <c r="DC187" i="24"/>
  <c r="DB187" i="24"/>
  <c r="DA187" i="24"/>
  <c r="CZ187" i="24"/>
  <c r="CY187" i="24"/>
  <c r="CX187" i="24"/>
  <c r="CW187" i="24"/>
  <c r="CV187" i="24"/>
  <c r="CU187" i="24"/>
  <c r="CT187" i="24"/>
  <c r="CS187" i="24"/>
  <c r="CR187" i="24"/>
  <c r="CQ187" i="24"/>
  <c r="CP187" i="24"/>
  <c r="CO187" i="24"/>
  <c r="CN187" i="24"/>
  <c r="CM187" i="24"/>
  <c r="CL187" i="24"/>
  <c r="BV187" i="24"/>
  <c r="BU187" i="24"/>
  <c r="BT187" i="24"/>
  <c r="BS187" i="24"/>
  <c r="BR187" i="24"/>
  <c r="BQ187" i="24"/>
  <c r="BP187" i="24"/>
  <c r="BO187" i="24"/>
  <c r="BN187" i="24"/>
  <c r="BM187" i="24"/>
  <c r="BL187" i="24"/>
  <c r="BK187" i="24"/>
  <c r="BJ187" i="24"/>
  <c r="BI187" i="24"/>
  <c r="BH187" i="24"/>
  <c r="BG187" i="24"/>
  <c r="BF187" i="24"/>
  <c r="BE187" i="24"/>
  <c r="BD187" i="24"/>
  <c r="BC187" i="24"/>
  <c r="BB187" i="24"/>
  <c r="BA187" i="24"/>
  <c r="AZ187" i="24"/>
  <c r="AY187" i="24"/>
  <c r="AX187" i="24"/>
  <c r="AW187" i="24"/>
  <c r="AV187" i="24"/>
  <c r="AF187" i="24"/>
  <c r="AE187" i="24"/>
  <c r="AD187" i="24"/>
  <c r="AC187" i="24"/>
  <c r="AB187" i="24"/>
  <c r="AA187" i="24"/>
  <c r="Z187" i="24"/>
  <c r="Y187" i="24"/>
  <c r="X187" i="24"/>
  <c r="W187" i="24"/>
  <c r="V187" i="24"/>
  <c r="U187" i="24"/>
  <c r="T187" i="24"/>
  <c r="S187" i="24"/>
  <c r="R187" i="24"/>
  <c r="Q187" i="24"/>
  <c r="P187" i="24"/>
  <c r="O187" i="24"/>
  <c r="N187" i="24"/>
  <c r="M187" i="24"/>
  <c r="L187" i="24"/>
  <c r="K187" i="24"/>
  <c r="J187" i="24"/>
  <c r="I187" i="24"/>
  <c r="H187" i="24"/>
  <c r="G187" i="24"/>
  <c r="F187" i="24"/>
  <c r="FB186" i="24"/>
  <c r="FA186" i="24"/>
  <c r="EZ186" i="24"/>
  <c r="EY186" i="24"/>
  <c r="EX186" i="24"/>
  <c r="EW186" i="24"/>
  <c r="EV186" i="24"/>
  <c r="EU186" i="24"/>
  <c r="ET186" i="24"/>
  <c r="ES186" i="24"/>
  <c r="ER186" i="24"/>
  <c r="EQ186" i="24"/>
  <c r="EP186" i="24"/>
  <c r="EO186" i="24"/>
  <c r="EN186" i="24"/>
  <c r="EM186" i="24"/>
  <c r="EL186" i="24"/>
  <c r="EK186" i="24"/>
  <c r="EJ186" i="24"/>
  <c r="EI186" i="24"/>
  <c r="EH186" i="24"/>
  <c r="EG186" i="24"/>
  <c r="EF186" i="24"/>
  <c r="EE186" i="24"/>
  <c r="ED186" i="24"/>
  <c r="EC186" i="24"/>
  <c r="EB186" i="24"/>
  <c r="DL186" i="24"/>
  <c r="DK186" i="24"/>
  <c r="DJ186" i="24"/>
  <c r="DI186" i="24"/>
  <c r="DH186" i="24"/>
  <c r="DG186" i="24"/>
  <c r="DF186" i="24"/>
  <c r="DE186" i="24"/>
  <c r="DD186" i="24"/>
  <c r="DC186" i="24"/>
  <c r="DB186" i="24"/>
  <c r="DA186" i="24"/>
  <c r="CZ186" i="24"/>
  <c r="CY186" i="24"/>
  <c r="CX186" i="24"/>
  <c r="CW186" i="24"/>
  <c r="CV186" i="24"/>
  <c r="CU186" i="24"/>
  <c r="CT186" i="24"/>
  <c r="CS186" i="24"/>
  <c r="CR186" i="24"/>
  <c r="CQ186" i="24"/>
  <c r="CP186" i="24"/>
  <c r="CO186" i="24"/>
  <c r="CN186" i="24"/>
  <c r="CM186" i="24"/>
  <c r="CL186" i="24"/>
  <c r="BV186" i="24"/>
  <c r="BU186" i="24"/>
  <c r="BT186" i="24"/>
  <c r="BS186" i="24"/>
  <c r="BR186" i="24"/>
  <c r="BQ186" i="24"/>
  <c r="BP186" i="24"/>
  <c r="BO186" i="24"/>
  <c r="BN186" i="24"/>
  <c r="BM186" i="24"/>
  <c r="BL186" i="24"/>
  <c r="BK186" i="24"/>
  <c r="BJ186" i="24"/>
  <c r="BI186" i="24"/>
  <c r="BH186" i="24"/>
  <c r="BG186" i="24"/>
  <c r="BF186" i="24"/>
  <c r="BE186" i="24"/>
  <c r="BD186" i="24"/>
  <c r="BC186" i="24"/>
  <c r="BB186" i="24"/>
  <c r="BA186" i="24"/>
  <c r="AZ186" i="24"/>
  <c r="AY186" i="24"/>
  <c r="AX186" i="24"/>
  <c r="AW186" i="24"/>
  <c r="AV186" i="24"/>
  <c r="AF186" i="24"/>
  <c r="AE186" i="24"/>
  <c r="AD186" i="24"/>
  <c r="AC186" i="24"/>
  <c r="AB186" i="24"/>
  <c r="AA186" i="24"/>
  <c r="Z186" i="24"/>
  <c r="Y186" i="24"/>
  <c r="X186" i="24"/>
  <c r="W186" i="24"/>
  <c r="V186" i="24"/>
  <c r="U186" i="24"/>
  <c r="T186" i="24"/>
  <c r="S186" i="24"/>
  <c r="R186" i="24"/>
  <c r="Q186" i="24"/>
  <c r="P186" i="24"/>
  <c r="O186" i="24"/>
  <c r="N186" i="24"/>
  <c r="M186" i="24"/>
  <c r="L186" i="24"/>
  <c r="K186" i="24"/>
  <c r="J186" i="24"/>
  <c r="I186" i="24"/>
  <c r="H186" i="24"/>
  <c r="G186" i="24"/>
  <c r="F186" i="24"/>
  <c r="FB185" i="24"/>
  <c r="FA185" i="24"/>
  <c r="EZ185" i="24"/>
  <c r="EY185" i="24"/>
  <c r="EX185" i="24"/>
  <c r="EW185" i="24"/>
  <c r="EV185" i="24"/>
  <c r="EU185" i="24"/>
  <c r="ET185" i="24"/>
  <c r="ES185" i="24"/>
  <c r="ER185" i="24"/>
  <c r="EQ185" i="24"/>
  <c r="EP185" i="24"/>
  <c r="EO185" i="24"/>
  <c r="EN185" i="24"/>
  <c r="EM185" i="24"/>
  <c r="EL185" i="24"/>
  <c r="EK185" i="24"/>
  <c r="EJ185" i="24"/>
  <c r="EI185" i="24"/>
  <c r="EH185" i="24"/>
  <c r="EG185" i="24"/>
  <c r="EF185" i="24"/>
  <c r="EE185" i="24"/>
  <c r="ED185" i="24"/>
  <c r="EC185" i="24"/>
  <c r="EB185" i="24"/>
  <c r="DL185" i="24"/>
  <c r="DK185" i="24"/>
  <c r="DJ185" i="24"/>
  <c r="DI185" i="24"/>
  <c r="DH185" i="24"/>
  <c r="DG185" i="24"/>
  <c r="DF185" i="24"/>
  <c r="DE185" i="24"/>
  <c r="DD185" i="24"/>
  <c r="DC185" i="24"/>
  <c r="DB185" i="24"/>
  <c r="DA185" i="24"/>
  <c r="CZ185" i="24"/>
  <c r="CY185" i="24"/>
  <c r="CX185" i="24"/>
  <c r="CW185" i="24"/>
  <c r="CV185" i="24"/>
  <c r="CU185" i="24"/>
  <c r="CT185" i="24"/>
  <c r="CS185" i="24"/>
  <c r="CR185" i="24"/>
  <c r="CQ185" i="24"/>
  <c r="CP185" i="24"/>
  <c r="CO185" i="24"/>
  <c r="CN185" i="24"/>
  <c r="CM185" i="24"/>
  <c r="CL185" i="24"/>
  <c r="BV185" i="24"/>
  <c r="BU185" i="24"/>
  <c r="BT185" i="24"/>
  <c r="BS185" i="24"/>
  <c r="BR185" i="24"/>
  <c r="BQ185" i="24"/>
  <c r="BP185" i="24"/>
  <c r="BO185" i="24"/>
  <c r="BN185" i="24"/>
  <c r="BM185" i="24"/>
  <c r="BL185" i="24"/>
  <c r="BK185" i="24"/>
  <c r="BJ185" i="24"/>
  <c r="BI185" i="24"/>
  <c r="BH185" i="24"/>
  <c r="BG185" i="24"/>
  <c r="BF185" i="24"/>
  <c r="BE185" i="24"/>
  <c r="BD185" i="24"/>
  <c r="BC185" i="24"/>
  <c r="BB185" i="24"/>
  <c r="BA185" i="24"/>
  <c r="AZ185" i="24"/>
  <c r="AY185" i="24"/>
  <c r="AX185" i="24"/>
  <c r="AW185" i="24"/>
  <c r="AV185" i="24"/>
  <c r="AF185" i="24"/>
  <c r="AE185" i="24"/>
  <c r="AD185" i="24"/>
  <c r="AC185" i="24"/>
  <c r="AB185" i="24"/>
  <c r="AA185" i="24"/>
  <c r="Z185" i="24"/>
  <c r="Y185" i="24"/>
  <c r="X185" i="24"/>
  <c r="W185" i="24"/>
  <c r="V185" i="24"/>
  <c r="U185" i="24"/>
  <c r="T185" i="24"/>
  <c r="S185" i="24"/>
  <c r="R185" i="24"/>
  <c r="Q185" i="24"/>
  <c r="P185" i="24"/>
  <c r="O185" i="24"/>
  <c r="N185" i="24"/>
  <c r="M185" i="24"/>
  <c r="L185" i="24"/>
  <c r="K185" i="24"/>
  <c r="J185" i="24"/>
  <c r="I185" i="24"/>
  <c r="H185" i="24"/>
  <c r="G185" i="24"/>
  <c r="F185" i="24"/>
  <c r="FB228" i="24"/>
  <c r="FA228" i="24"/>
  <c r="EY228" i="24"/>
  <c r="EX228" i="24"/>
  <c r="EW228" i="24"/>
  <c r="EU228" i="24"/>
  <c r="ET228" i="24"/>
  <c r="ES228" i="24"/>
  <c r="EQ228" i="24"/>
  <c r="EP228" i="24"/>
  <c r="EO228" i="24"/>
  <c r="EM228" i="24"/>
  <c r="EL228" i="24"/>
  <c r="EK228" i="24"/>
  <c r="EI228" i="24"/>
  <c r="EH228" i="24"/>
  <c r="EG228" i="24"/>
  <c r="EE228" i="24"/>
  <c r="ED228" i="24"/>
  <c r="EC228" i="24"/>
  <c r="AF228" i="24"/>
  <c r="AE228" i="24"/>
  <c r="AC228" i="24"/>
  <c r="AB228" i="24"/>
  <c r="AA228" i="24"/>
  <c r="Y228" i="24"/>
  <c r="X228" i="24"/>
  <c r="W228" i="24"/>
  <c r="U228" i="24"/>
  <c r="T228" i="24"/>
  <c r="S228" i="24"/>
  <c r="Q228" i="24"/>
  <c r="P228" i="24"/>
  <c r="O228" i="24"/>
  <c r="M228" i="24"/>
  <c r="L228" i="24"/>
  <c r="K228" i="24"/>
  <c r="I228" i="24"/>
  <c r="H228" i="24"/>
  <c r="G228" i="24"/>
  <c r="FB227" i="24"/>
  <c r="FA227" i="24"/>
  <c r="EY227" i="24"/>
  <c r="EX227" i="24"/>
  <c r="EW227" i="24"/>
  <c r="EU227" i="24"/>
  <c r="ET227" i="24"/>
  <c r="ES227" i="24"/>
  <c r="EQ227" i="24"/>
  <c r="EP227" i="24"/>
  <c r="EO227" i="24"/>
  <c r="EM227" i="24"/>
  <c r="EL227" i="24"/>
  <c r="EK227" i="24"/>
  <c r="EI227" i="24"/>
  <c r="EH227" i="24"/>
  <c r="EG227" i="24"/>
  <c r="EE227" i="24"/>
  <c r="ED227" i="24"/>
  <c r="EC227" i="24"/>
  <c r="DL227" i="24"/>
  <c r="DK227" i="24"/>
  <c r="DI227" i="24"/>
  <c r="DH227" i="24"/>
  <c r="DG227" i="24"/>
  <c r="DE227" i="24"/>
  <c r="DD227" i="24"/>
  <c r="DC227" i="24"/>
  <c r="DA227" i="24"/>
  <c r="CZ227" i="24"/>
  <c r="CY227" i="24"/>
  <c r="CW227" i="24"/>
  <c r="CV227" i="24"/>
  <c r="CU227" i="24"/>
  <c r="CS227" i="24"/>
  <c r="CR227" i="24"/>
  <c r="CQ227" i="24"/>
  <c r="CO227" i="24"/>
  <c r="CN227" i="24"/>
  <c r="CM227" i="24"/>
  <c r="BV227" i="24"/>
  <c r="BU227" i="24"/>
  <c r="BS227" i="24"/>
  <c r="BR227" i="24"/>
  <c r="BQ227" i="24"/>
  <c r="BO227" i="24"/>
  <c r="BN227" i="24"/>
  <c r="BM227" i="24"/>
  <c r="BK227" i="24"/>
  <c r="BJ227" i="24"/>
  <c r="BI227" i="24"/>
  <c r="BG227" i="24"/>
  <c r="BF227" i="24"/>
  <c r="BE227" i="24"/>
  <c r="BC227" i="24"/>
  <c r="BB227" i="24"/>
  <c r="BA227" i="24"/>
  <c r="AY227" i="24"/>
  <c r="AX227" i="24"/>
  <c r="AW227" i="24"/>
  <c r="AF227" i="24"/>
  <c r="AE227" i="24"/>
  <c r="AC227" i="24"/>
  <c r="AB227" i="24"/>
  <c r="AA227" i="24"/>
  <c r="Y227" i="24"/>
  <c r="X227" i="24"/>
  <c r="W227" i="24"/>
  <c r="U227" i="24"/>
  <c r="T227" i="24"/>
  <c r="S227" i="24"/>
  <c r="Q227" i="24"/>
  <c r="P227" i="24"/>
  <c r="O227" i="24"/>
  <c r="M227" i="24"/>
  <c r="L227" i="24"/>
  <c r="K227" i="24"/>
  <c r="I227" i="24"/>
  <c r="H227" i="24"/>
  <c r="G227" i="24"/>
  <c r="FB226" i="24"/>
  <c r="FA226" i="24"/>
  <c r="EY226" i="24"/>
  <c r="EX226" i="24"/>
  <c r="EW226" i="24"/>
  <c r="EU226" i="24"/>
  <c r="ET226" i="24"/>
  <c r="ES226" i="24"/>
  <c r="EQ226" i="24"/>
  <c r="EP226" i="24"/>
  <c r="EO226" i="24"/>
  <c r="EM226" i="24"/>
  <c r="EL226" i="24"/>
  <c r="EK226" i="24"/>
  <c r="EI226" i="24"/>
  <c r="EH226" i="24"/>
  <c r="EG226" i="24"/>
  <c r="EE226" i="24"/>
  <c r="ED226" i="24"/>
  <c r="EC226" i="24"/>
  <c r="DL226" i="24"/>
  <c r="DK226" i="24"/>
  <c r="DI226" i="24"/>
  <c r="DH226" i="24"/>
  <c r="DG226" i="24"/>
  <c r="DE226" i="24"/>
  <c r="DD226" i="24"/>
  <c r="DC226" i="24"/>
  <c r="DA226" i="24"/>
  <c r="CZ226" i="24"/>
  <c r="CY226" i="24"/>
  <c r="CW226" i="24"/>
  <c r="CV226" i="24"/>
  <c r="CU226" i="24"/>
  <c r="CS226" i="24"/>
  <c r="CR226" i="24"/>
  <c r="CQ226" i="24"/>
  <c r="CO226" i="24"/>
  <c r="CN226" i="24"/>
  <c r="CM226" i="24"/>
  <c r="BV226" i="24"/>
  <c r="BU226" i="24"/>
  <c r="BS226" i="24"/>
  <c r="BR226" i="24"/>
  <c r="BQ226" i="24"/>
  <c r="BO226" i="24"/>
  <c r="BN226" i="24"/>
  <c r="BM226" i="24"/>
  <c r="BK226" i="24"/>
  <c r="BJ226" i="24"/>
  <c r="BI226" i="24"/>
  <c r="BG226" i="24"/>
  <c r="BF226" i="24"/>
  <c r="BE226" i="24"/>
  <c r="BC226" i="24"/>
  <c r="BB226" i="24"/>
  <c r="BA226" i="24"/>
  <c r="AY226" i="24"/>
  <c r="AX226" i="24"/>
  <c r="AW226" i="24"/>
  <c r="AF226" i="24"/>
  <c r="AE226" i="24"/>
  <c r="AC226" i="24"/>
  <c r="AB226" i="24"/>
  <c r="AA226" i="24"/>
  <c r="Y226" i="24"/>
  <c r="X226" i="24"/>
  <c r="W226" i="24"/>
  <c r="U226" i="24"/>
  <c r="T226" i="24"/>
  <c r="S226" i="24"/>
  <c r="Q226" i="24"/>
  <c r="P226" i="24"/>
  <c r="O226" i="24"/>
  <c r="M226" i="24"/>
  <c r="L226" i="24"/>
  <c r="K226" i="24"/>
  <c r="I226" i="24"/>
  <c r="H226" i="24"/>
  <c r="G226" i="24"/>
  <c r="FB225" i="24"/>
  <c r="FA225" i="24"/>
  <c r="EY225" i="24"/>
  <c r="EX225" i="24"/>
  <c r="EW225" i="24"/>
  <c r="EU225" i="24"/>
  <c r="ET225" i="24"/>
  <c r="ES225" i="24"/>
  <c r="EQ225" i="24"/>
  <c r="EP225" i="24"/>
  <c r="EO225" i="24"/>
  <c r="EM225" i="24"/>
  <c r="EL225" i="24"/>
  <c r="EK225" i="24"/>
  <c r="EI225" i="24"/>
  <c r="EH225" i="24"/>
  <c r="EG225" i="24"/>
  <c r="EE225" i="24"/>
  <c r="ED225" i="24"/>
  <c r="EC225" i="24"/>
  <c r="DL225" i="24"/>
  <c r="DK225" i="24"/>
  <c r="DI225" i="24"/>
  <c r="DH225" i="24"/>
  <c r="DG225" i="24"/>
  <c r="DE225" i="24"/>
  <c r="DD225" i="24"/>
  <c r="DC225" i="24"/>
  <c r="DA225" i="24"/>
  <c r="CZ225" i="24"/>
  <c r="CY225" i="24"/>
  <c r="CW225" i="24"/>
  <c r="CV225" i="24"/>
  <c r="CU225" i="24"/>
  <c r="CS225" i="24"/>
  <c r="CR225" i="24"/>
  <c r="CQ225" i="24"/>
  <c r="CO225" i="24"/>
  <c r="CN225" i="24"/>
  <c r="CM225" i="24"/>
  <c r="BV225" i="24"/>
  <c r="BU225" i="24"/>
  <c r="BS225" i="24"/>
  <c r="BR225" i="24"/>
  <c r="BQ225" i="24"/>
  <c r="BO225" i="24"/>
  <c r="BN225" i="24"/>
  <c r="BM225" i="24"/>
  <c r="BK225" i="24"/>
  <c r="BJ225" i="24"/>
  <c r="BI225" i="24"/>
  <c r="BG225" i="24"/>
  <c r="BF225" i="24"/>
  <c r="BE225" i="24"/>
  <c r="BC225" i="24"/>
  <c r="BB225" i="24"/>
  <c r="BA225" i="24"/>
  <c r="AY225" i="24"/>
  <c r="AX225" i="24"/>
  <c r="AW225" i="24"/>
  <c r="AF225" i="24"/>
  <c r="AE225" i="24"/>
  <c r="AC225" i="24"/>
  <c r="AB225" i="24"/>
  <c r="AA225" i="24"/>
  <c r="Y225" i="24"/>
  <c r="X225" i="24"/>
  <c r="W225" i="24"/>
  <c r="U225" i="24"/>
  <c r="T225" i="24"/>
  <c r="S225" i="24"/>
  <c r="Q225" i="24"/>
  <c r="P225" i="24"/>
  <c r="O225" i="24"/>
  <c r="M225" i="24"/>
  <c r="L225" i="24"/>
  <c r="K225" i="24"/>
  <c r="I225" i="24"/>
  <c r="H225" i="24"/>
  <c r="G225" i="24"/>
  <c r="FB224" i="24"/>
  <c r="FA224" i="24"/>
  <c r="EY224" i="24"/>
  <c r="EX224" i="24"/>
  <c r="EW224" i="24"/>
  <c r="EU224" i="24"/>
  <c r="ET224" i="24"/>
  <c r="ES224" i="24"/>
  <c r="EQ224" i="24"/>
  <c r="EP224" i="24"/>
  <c r="EO224" i="24"/>
  <c r="EM224" i="24"/>
  <c r="EL224" i="24"/>
  <c r="EK224" i="24"/>
  <c r="EI224" i="24"/>
  <c r="EH224" i="24"/>
  <c r="EG224" i="24"/>
  <c r="EE224" i="24"/>
  <c r="ED224" i="24"/>
  <c r="EC224" i="24"/>
  <c r="DL224" i="24"/>
  <c r="DK224" i="24"/>
  <c r="DI224" i="24"/>
  <c r="DH224" i="24"/>
  <c r="DG224" i="24"/>
  <c r="DE224" i="24"/>
  <c r="DD224" i="24"/>
  <c r="DC224" i="24"/>
  <c r="DA224" i="24"/>
  <c r="CZ224" i="24"/>
  <c r="CY224" i="24"/>
  <c r="CW224" i="24"/>
  <c r="CV224" i="24"/>
  <c r="CU224" i="24"/>
  <c r="CS224" i="24"/>
  <c r="CR224" i="24"/>
  <c r="CQ224" i="24"/>
  <c r="CO224" i="24"/>
  <c r="CN224" i="24"/>
  <c r="CM224" i="24"/>
  <c r="BV224" i="24"/>
  <c r="BU224" i="24"/>
  <c r="BS224" i="24"/>
  <c r="BR224" i="24"/>
  <c r="BQ224" i="24"/>
  <c r="BO224" i="24"/>
  <c r="BN224" i="24"/>
  <c r="BM224" i="24"/>
  <c r="BK224" i="24"/>
  <c r="BJ224" i="24"/>
  <c r="BI224" i="24"/>
  <c r="BG224" i="24"/>
  <c r="BF224" i="24"/>
  <c r="BE224" i="24"/>
  <c r="BC224" i="24"/>
  <c r="BB224" i="24"/>
  <c r="BA224" i="24"/>
  <c r="AY224" i="24"/>
  <c r="AX224" i="24"/>
  <c r="AW224" i="24"/>
  <c r="AF224" i="24"/>
  <c r="AE224" i="24"/>
  <c r="AC224" i="24"/>
  <c r="AB224" i="24"/>
  <c r="AA224" i="24"/>
  <c r="Y224" i="24"/>
  <c r="X224" i="24"/>
  <c r="W224" i="24"/>
  <c r="U224" i="24"/>
  <c r="T224" i="24"/>
  <c r="S224" i="24"/>
  <c r="Q224" i="24"/>
  <c r="P224" i="24"/>
  <c r="O224" i="24"/>
  <c r="M224" i="24"/>
  <c r="L224" i="24"/>
  <c r="K224" i="24"/>
  <c r="I224" i="24"/>
  <c r="H224" i="24"/>
  <c r="G224" i="24"/>
  <c r="FB223" i="24"/>
  <c r="FA223" i="24"/>
  <c r="EY223" i="24"/>
  <c r="EX223" i="24"/>
  <c r="EW223" i="24"/>
  <c r="EU223" i="24"/>
  <c r="ET223" i="24"/>
  <c r="ES223" i="24"/>
  <c r="EQ223" i="24"/>
  <c r="EP223" i="24"/>
  <c r="EO223" i="24"/>
  <c r="EM223" i="24"/>
  <c r="EL223" i="24"/>
  <c r="EK223" i="24"/>
  <c r="EI223" i="24"/>
  <c r="EH223" i="24"/>
  <c r="EG223" i="24"/>
  <c r="EE223" i="24"/>
  <c r="ED223" i="24"/>
  <c r="EC223" i="24"/>
  <c r="DL223" i="24"/>
  <c r="DK223" i="24"/>
  <c r="DI223" i="24"/>
  <c r="DH223" i="24"/>
  <c r="DG223" i="24"/>
  <c r="DE223" i="24"/>
  <c r="DD223" i="24"/>
  <c r="DC223" i="24"/>
  <c r="DA223" i="24"/>
  <c r="CZ223" i="24"/>
  <c r="CY223" i="24"/>
  <c r="CW223" i="24"/>
  <c r="CV223" i="24"/>
  <c r="CU223" i="24"/>
  <c r="CS223" i="24"/>
  <c r="CR223" i="24"/>
  <c r="CQ223" i="24"/>
  <c r="CO223" i="24"/>
  <c r="CN223" i="24"/>
  <c r="CM223" i="24"/>
  <c r="BV223" i="24"/>
  <c r="BU223" i="24"/>
  <c r="BS223" i="24"/>
  <c r="BR223" i="24"/>
  <c r="BQ223" i="24"/>
  <c r="BO223" i="24"/>
  <c r="BN223" i="24"/>
  <c r="BM223" i="24"/>
  <c r="BK223" i="24"/>
  <c r="BJ223" i="24"/>
  <c r="BI223" i="24"/>
  <c r="BG223" i="24"/>
  <c r="BF223" i="24"/>
  <c r="BE223" i="24"/>
  <c r="BC223" i="24"/>
  <c r="BB223" i="24"/>
  <c r="BA223" i="24"/>
  <c r="AY223" i="24"/>
  <c r="AX223" i="24"/>
  <c r="AW223" i="24"/>
  <c r="AF223" i="24"/>
  <c r="AE223" i="24"/>
  <c r="AC223" i="24"/>
  <c r="AB223" i="24"/>
  <c r="AA223" i="24"/>
  <c r="Y223" i="24"/>
  <c r="X223" i="24"/>
  <c r="W223" i="24"/>
  <c r="U223" i="24"/>
  <c r="T223" i="24"/>
  <c r="S223" i="24"/>
  <c r="Q223" i="24"/>
  <c r="P223" i="24"/>
  <c r="O223" i="24"/>
  <c r="M223" i="24"/>
  <c r="L223" i="24"/>
  <c r="K223" i="24"/>
  <c r="I223" i="24"/>
  <c r="H223" i="24"/>
  <c r="G223" i="24"/>
  <c r="FB222" i="24"/>
  <c r="FA222" i="24"/>
  <c r="EY222" i="24"/>
  <c r="EX222" i="24"/>
  <c r="EW222" i="24"/>
  <c r="EU222" i="24"/>
  <c r="ET222" i="24"/>
  <c r="ES222" i="24"/>
  <c r="EQ222" i="24"/>
  <c r="EP222" i="24"/>
  <c r="EO222" i="24"/>
  <c r="EM222" i="24"/>
  <c r="EL222" i="24"/>
  <c r="EK222" i="24"/>
  <c r="EI222" i="24"/>
  <c r="EH222" i="24"/>
  <c r="EG222" i="24"/>
  <c r="EE222" i="24"/>
  <c r="ED222" i="24"/>
  <c r="EC222" i="24"/>
  <c r="DL222" i="24"/>
  <c r="DK222" i="24"/>
  <c r="DI222" i="24"/>
  <c r="DH222" i="24"/>
  <c r="DG222" i="24"/>
  <c r="DE222" i="24"/>
  <c r="DD222" i="24"/>
  <c r="DC222" i="24"/>
  <c r="DA222" i="24"/>
  <c r="CZ222" i="24"/>
  <c r="CY222" i="24"/>
  <c r="CW222" i="24"/>
  <c r="CV222" i="24"/>
  <c r="CU222" i="24"/>
  <c r="CS222" i="24"/>
  <c r="CR222" i="24"/>
  <c r="CQ222" i="24"/>
  <c r="CO222" i="24"/>
  <c r="CN222" i="24"/>
  <c r="CM222" i="24"/>
  <c r="BV222" i="24"/>
  <c r="BU222" i="24"/>
  <c r="BS222" i="24"/>
  <c r="BR222" i="24"/>
  <c r="BQ222" i="24"/>
  <c r="BO222" i="24"/>
  <c r="BN222" i="24"/>
  <c r="BM222" i="24"/>
  <c r="BK222" i="24"/>
  <c r="BJ222" i="24"/>
  <c r="BI222" i="24"/>
  <c r="BG222" i="24"/>
  <c r="BF222" i="24"/>
  <c r="BE222" i="24"/>
  <c r="BC222" i="24"/>
  <c r="BB222" i="24"/>
  <c r="BA222" i="24"/>
  <c r="AY222" i="24"/>
  <c r="AX222" i="24"/>
  <c r="AW222" i="24"/>
  <c r="AF222" i="24"/>
  <c r="AE222" i="24"/>
  <c r="AC222" i="24"/>
  <c r="AB222" i="24"/>
  <c r="AA222" i="24"/>
  <c r="Y222" i="24"/>
  <c r="X222" i="24"/>
  <c r="W222" i="24"/>
  <c r="U222" i="24"/>
  <c r="T222" i="24"/>
  <c r="S222" i="24"/>
  <c r="Q222" i="24"/>
  <c r="P222" i="24"/>
  <c r="O222" i="24"/>
  <c r="M222" i="24"/>
  <c r="L222" i="24"/>
  <c r="K222" i="24"/>
  <c r="I222" i="24"/>
  <c r="H222" i="24"/>
  <c r="G222" i="24"/>
  <c r="FB219" i="24"/>
  <c r="FA219" i="24"/>
  <c r="EY219" i="24"/>
  <c r="EX219" i="24"/>
  <c r="EW219" i="24"/>
  <c r="EU219" i="24"/>
  <c r="ET219" i="24"/>
  <c r="ES219" i="24"/>
  <c r="EQ219" i="24"/>
  <c r="EP219" i="24"/>
  <c r="EO219" i="24"/>
  <c r="EM219" i="24"/>
  <c r="EL219" i="24"/>
  <c r="EK219" i="24"/>
  <c r="EI219" i="24"/>
  <c r="EH219" i="24"/>
  <c r="EG219" i="24"/>
  <c r="EE219" i="24"/>
  <c r="ED219" i="24"/>
  <c r="EC219" i="24"/>
  <c r="AF219" i="24"/>
  <c r="AC219" i="24"/>
  <c r="AB219" i="24"/>
  <c r="Y219" i="24"/>
  <c r="X219" i="24"/>
  <c r="W219" i="24"/>
  <c r="U219" i="24"/>
  <c r="T219" i="24"/>
  <c r="S219" i="24"/>
  <c r="Q219" i="24"/>
  <c r="P219" i="24"/>
  <c r="M219" i="24"/>
  <c r="L219" i="24"/>
  <c r="I219" i="24"/>
  <c r="H219" i="24"/>
  <c r="G219" i="24"/>
  <c r="FB218" i="24"/>
  <c r="FA218" i="24"/>
  <c r="EY218" i="24"/>
  <c r="EX218" i="24"/>
  <c r="EU218" i="24"/>
  <c r="ET218" i="24"/>
  <c r="EQ218" i="24"/>
  <c r="EP218" i="24"/>
  <c r="EO218" i="24"/>
  <c r="EM218" i="24"/>
  <c r="EL218" i="24"/>
  <c r="EK218" i="24"/>
  <c r="EI218" i="24"/>
  <c r="EH218" i="24"/>
  <c r="EE218" i="24"/>
  <c r="ED218" i="24"/>
  <c r="DL218" i="24"/>
  <c r="DK218" i="24"/>
  <c r="DI218" i="24"/>
  <c r="DH218" i="24"/>
  <c r="DG218" i="24"/>
  <c r="DE218" i="24"/>
  <c r="DD218" i="24"/>
  <c r="DA218" i="24"/>
  <c r="CZ218" i="24"/>
  <c r="CW218" i="24"/>
  <c r="CV218" i="24"/>
  <c r="CU218" i="24"/>
  <c r="CS218" i="24"/>
  <c r="CR218" i="24"/>
  <c r="CQ218" i="24"/>
  <c r="CO218" i="24"/>
  <c r="CN218" i="24"/>
  <c r="BV218" i="24"/>
  <c r="BS218" i="24"/>
  <c r="BR218" i="24"/>
  <c r="BQ218" i="24"/>
  <c r="BO218" i="24"/>
  <c r="BN218" i="24"/>
  <c r="BM218" i="24"/>
  <c r="BK218" i="24"/>
  <c r="BJ218" i="24"/>
  <c r="BG218" i="24"/>
  <c r="BF218" i="24"/>
  <c r="BC218" i="24"/>
  <c r="BB218" i="24"/>
  <c r="BA218" i="24"/>
  <c r="AY218" i="24"/>
  <c r="AX218" i="24"/>
  <c r="AW218" i="24"/>
  <c r="AF218" i="24"/>
  <c r="AC218" i="24"/>
  <c r="AB218" i="24"/>
  <c r="Y218" i="24"/>
  <c r="X218" i="24"/>
  <c r="W218" i="24"/>
  <c r="U218" i="24"/>
  <c r="T218" i="24"/>
  <c r="S218" i="24"/>
  <c r="Q218" i="24"/>
  <c r="P218" i="24"/>
  <c r="M218" i="24"/>
  <c r="L218" i="24"/>
  <c r="I218" i="24"/>
  <c r="H218" i="24"/>
  <c r="G218" i="24"/>
  <c r="FB217" i="24"/>
  <c r="FA217" i="24"/>
  <c r="EY217" i="24"/>
  <c r="EX217" i="24"/>
  <c r="EW217" i="24"/>
  <c r="EU217" i="24"/>
  <c r="ET217" i="24"/>
  <c r="ES217" i="24"/>
  <c r="EQ217" i="24"/>
  <c r="EP217" i="24"/>
  <c r="EO217" i="24"/>
  <c r="EM217" i="24"/>
  <c r="EL217" i="24"/>
  <c r="EK217" i="24"/>
  <c r="EI217" i="24"/>
  <c r="EH217" i="24"/>
  <c r="EG217" i="24"/>
  <c r="EE217" i="24"/>
  <c r="ED217" i="24"/>
  <c r="EC217" i="24"/>
  <c r="DL217" i="24"/>
  <c r="DK217" i="24"/>
  <c r="DI217" i="24"/>
  <c r="DH217" i="24"/>
  <c r="DG217" i="24"/>
  <c r="DE217" i="24"/>
  <c r="DD217" i="24"/>
  <c r="DC217" i="24"/>
  <c r="DA217" i="24"/>
  <c r="CZ217" i="24"/>
  <c r="CY217" i="24"/>
  <c r="CW217" i="24"/>
  <c r="CV217" i="24"/>
  <c r="CU217" i="24"/>
  <c r="CS217" i="24"/>
  <c r="CR217" i="24"/>
  <c r="CQ217" i="24"/>
  <c r="CO217" i="24"/>
  <c r="CN217" i="24"/>
  <c r="CM217" i="24"/>
  <c r="BV217" i="24"/>
  <c r="BU217" i="24"/>
  <c r="BS217" i="24"/>
  <c r="BR217" i="24"/>
  <c r="BQ217" i="24"/>
  <c r="BO217" i="24"/>
  <c r="BN217" i="24"/>
  <c r="BM217" i="24"/>
  <c r="BK217" i="24"/>
  <c r="BJ217" i="24"/>
  <c r="BI217" i="24"/>
  <c r="BG217" i="24"/>
  <c r="BF217" i="24"/>
  <c r="BE217" i="24"/>
  <c r="BC217" i="24"/>
  <c r="BB217" i="24"/>
  <c r="BA217" i="24"/>
  <c r="AY217" i="24"/>
  <c r="AX217" i="24"/>
  <c r="AW217" i="24"/>
  <c r="AF217" i="24"/>
  <c r="AE217" i="24"/>
  <c r="AC217" i="24"/>
  <c r="AB217" i="24"/>
  <c r="AA217" i="24"/>
  <c r="Y217" i="24"/>
  <c r="X217" i="24"/>
  <c r="W217" i="24"/>
  <c r="U217" i="24"/>
  <c r="T217" i="24"/>
  <c r="S217" i="24"/>
  <c r="Q217" i="24"/>
  <c r="P217" i="24"/>
  <c r="O217" i="24"/>
  <c r="M217" i="24"/>
  <c r="L217" i="24"/>
  <c r="K217" i="24"/>
  <c r="I217" i="24"/>
  <c r="H217" i="24"/>
  <c r="G217" i="24"/>
  <c r="FB216" i="24"/>
  <c r="FA216" i="24"/>
  <c r="EY216" i="24"/>
  <c r="EX216" i="24"/>
  <c r="EW216" i="24"/>
  <c r="EU216" i="24"/>
  <c r="ET216" i="24"/>
  <c r="ES216" i="24"/>
  <c r="EQ216" i="24"/>
  <c r="EP216" i="24"/>
  <c r="EO216" i="24"/>
  <c r="EM216" i="24"/>
  <c r="EL216" i="24"/>
  <c r="EK216" i="24"/>
  <c r="EI216" i="24"/>
  <c r="EH216" i="24"/>
  <c r="EG216" i="24"/>
  <c r="EE216" i="24"/>
  <c r="ED216" i="24"/>
  <c r="EC216" i="24"/>
  <c r="DL216" i="24"/>
  <c r="DK216" i="24"/>
  <c r="DI216" i="24"/>
  <c r="DH216" i="24"/>
  <c r="DG216" i="24"/>
  <c r="DE216" i="24"/>
  <c r="DD216" i="24"/>
  <c r="DC216" i="24"/>
  <c r="DA216" i="24"/>
  <c r="CZ216" i="24"/>
  <c r="CY216" i="24"/>
  <c r="CW216" i="24"/>
  <c r="CV216" i="24"/>
  <c r="CU216" i="24"/>
  <c r="CS216" i="24"/>
  <c r="CR216" i="24"/>
  <c r="CQ216" i="24"/>
  <c r="CO216" i="24"/>
  <c r="CN216" i="24"/>
  <c r="CM216" i="24"/>
  <c r="BV216" i="24"/>
  <c r="BU216" i="24"/>
  <c r="BS216" i="24"/>
  <c r="BR216" i="24"/>
  <c r="BQ216" i="24"/>
  <c r="BO216" i="24"/>
  <c r="BN216" i="24"/>
  <c r="BM216" i="24"/>
  <c r="BK216" i="24"/>
  <c r="BJ216" i="24"/>
  <c r="BI216" i="24"/>
  <c r="BG216" i="24"/>
  <c r="BF216" i="24"/>
  <c r="BE216" i="24"/>
  <c r="BC216" i="24"/>
  <c r="BB216" i="24"/>
  <c r="BA216" i="24"/>
  <c r="AY216" i="24"/>
  <c r="AX216" i="24"/>
  <c r="AW216" i="24"/>
  <c r="AF216" i="24"/>
  <c r="AE216" i="24"/>
  <c r="AC216" i="24"/>
  <c r="AB216" i="24"/>
  <c r="AA216" i="24"/>
  <c r="Y216" i="24"/>
  <c r="X216" i="24"/>
  <c r="W216" i="24"/>
  <c r="U216" i="24"/>
  <c r="T216" i="24"/>
  <c r="S216" i="24"/>
  <c r="Q216" i="24"/>
  <c r="P216" i="24"/>
  <c r="O216" i="24"/>
  <c r="M216" i="24"/>
  <c r="L216" i="24"/>
  <c r="K216" i="24"/>
  <c r="I216" i="24"/>
  <c r="H216" i="24"/>
  <c r="G216" i="24"/>
  <c r="FB215" i="24"/>
  <c r="FA215" i="24"/>
  <c r="EY215" i="24"/>
  <c r="EX215" i="24"/>
  <c r="EW215" i="24"/>
  <c r="EU215" i="24"/>
  <c r="ET215" i="24"/>
  <c r="ES215" i="24"/>
  <c r="EQ215" i="24"/>
  <c r="EP215" i="24"/>
  <c r="EO215" i="24"/>
  <c r="EM215" i="24"/>
  <c r="EL215" i="24"/>
  <c r="EK215" i="24"/>
  <c r="EI215" i="24"/>
  <c r="EH215" i="24"/>
  <c r="EG215" i="24"/>
  <c r="EE215" i="24"/>
  <c r="ED215" i="24"/>
  <c r="EC215" i="24"/>
  <c r="DL215" i="24"/>
  <c r="DK215" i="24"/>
  <c r="DI215" i="24"/>
  <c r="DH215" i="24"/>
  <c r="DG215" i="24"/>
  <c r="DE215" i="24"/>
  <c r="DD215" i="24"/>
  <c r="DC215" i="24"/>
  <c r="DA215" i="24"/>
  <c r="CZ215" i="24"/>
  <c r="CY215" i="24"/>
  <c r="CW215" i="24"/>
  <c r="CV215" i="24"/>
  <c r="CU215" i="24"/>
  <c r="CS215" i="24"/>
  <c r="CR215" i="24"/>
  <c r="CQ215" i="24"/>
  <c r="CO215" i="24"/>
  <c r="CN215" i="24"/>
  <c r="CM215" i="24"/>
  <c r="BV215" i="24"/>
  <c r="BU215" i="24"/>
  <c r="BS215" i="24"/>
  <c r="BR215" i="24"/>
  <c r="BQ215" i="24"/>
  <c r="BO215" i="24"/>
  <c r="BN215" i="24"/>
  <c r="BM215" i="24"/>
  <c r="BK215" i="24"/>
  <c r="BJ215" i="24"/>
  <c r="BI215" i="24"/>
  <c r="BG215" i="24"/>
  <c r="BF215" i="24"/>
  <c r="BE215" i="24"/>
  <c r="BC215" i="24"/>
  <c r="BB215" i="24"/>
  <c r="BA215" i="24"/>
  <c r="AY215" i="24"/>
  <c r="AX215" i="24"/>
  <c r="AW215" i="24"/>
  <c r="AF215" i="24"/>
  <c r="AE215" i="24"/>
  <c r="AC215" i="24"/>
  <c r="AB215" i="24"/>
  <c r="AA215" i="24"/>
  <c r="Y215" i="24"/>
  <c r="X215" i="24"/>
  <c r="W215" i="24"/>
  <c r="U215" i="24"/>
  <c r="T215" i="24"/>
  <c r="S215" i="24"/>
  <c r="Q215" i="24"/>
  <c r="P215" i="24"/>
  <c r="O215" i="24"/>
  <c r="M215" i="24"/>
  <c r="L215" i="24"/>
  <c r="K215" i="24"/>
  <c r="I215" i="24"/>
  <c r="H215" i="24"/>
  <c r="G215" i="24"/>
  <c r="FB214" i="24"/>
  <c r="FA214" i="24"/>
  <c r="EY214" i="24"/>
  <c r="EX214" i="24"/>
  <c r="EW214" i="24"/>
  <c r="EU214" i="24"/>
  <c r="ET214" i="24"/>
  <c r="ES214" i="24"/>
  <c r="EQ214" i="24"/>
  <c r="EP214" i="24"/>
  <c r="EO214" i="24"/>
  <c r="EM214" i="24"/>
  <c r="EL214" i="24"/>
  <c r="EK214" i="24"/>
  <c r="EI214" i="24"/>
  <c r="EH214" i="24"/>
  <c r="EG214" i="24"/>
  <c r="EE214" i="24"/>
  <c r="ED214" i="24"/>
  <c r="EC214" i="24"/>
  <c r="DL214" i="24"/>
  <c r="DK214" i="24"/>
  <c r="DI214" i="24"/>
  <c r="DH214" i="24"/>
  <c r="DG214" i="24"/>
  <c r="DE214" i="24"/>
  <c r="DD214" i="24"/>
  <c r="DC214" i="24"/>
  <c r="DA214" i="24"/>
  <c r="CZ214" i="24"/>
  <c r="CY214" i="24"/>
  <c r="CW214" i="24"/>
  <c r="CV214" i="24"/>
  <c r="CU214" i="24"/>
  <c r="CS214" i="24"/>
  <c r="CR214" i="24"/>
  <c r="CQ214" i="24"/>
  <c r="CO214" i="24"/>
  <c r="CN214" i="24"/>
  <c r="CM214" i="24"/>
  <c r="BV214" i="24"/>
  <c r="BU214" i="24"/>
  <c r="BS214" i="24"/>
  <c r="BR214" i="24"/>
  <c r="BQ214" i="24"/>
  <c r="BO214" i="24"/>
  <c r="BN214" i="24"/>
  <c r="BM214" i="24"/>
  <c r="BK214" i="24"/>
  <c r="BJ214" i="24"/>
  <c r="BI214" i="24"/>
  <c r="BG214" i="24"/>
  <c r="BF214" i="24"/>
  <c r="BE214" i="24"/>
  <c r="BC214" i="24"/>
  <c r="BB214" i="24"/>
  <c r="BA214" i="24"/>
  <c r="AY214" i="24"/>
  <c r="AX214" i="24"/>
  <c r="AW214" i="24"/>
  <c r="AF214" i="24"/>
  <c r="AE214" i="24"/>
  <c r="AC214" i="24"/>
  <c r="AB214" i="24"/>
  <c r="AA214" i="24"/>
  <c r="Y214" i="24"/>
  <c r="X214" i="24"/>
  <c r="W214" i="24"/>
  <c r="U214" i="24"/>
  <c r="T214" i="24"/>
  <c r="S214" i="24"/>
  <c r="Q214" i="24"/>
  <c r="P214" i="24"/>
  <c r="O214" i="24"/>
  <c r="M214" i="24"/>
  <c r="L214" i="24"/>
  <c r="K214" i="24"/>
  <c r="I214" i="24"/>
  <c r="H214" i="24"/>
  <c r="G214" i="24"/>
  <c r="FB213" i="24"/>
  <c r="FA213" i="24"/>
  <c r="EY213" i="24"/>
  <c r="EX213" i="24"/>
  <c r="EW213" i="24"/>
  <c r="EU213" i="24"/>
  <c r="ET213" i="24"/>
  <c r="ES213" i="24"/>
  <c r="EQ213" i="24"/>
  <c r="EP213" i="24"/>
  <c r="EO213" i="24"/>
  <c r="EM213" i="24"/>
  <c r="EL213" i="24"/>
  <c r="EK213" i="24"/>
  <c r="EI213" i="24"/>
  <c r="EH213" i="24"/>
  <c r="EG213" i="24"/>
  <c r="EE213" i="24"/>
  <c r="ED213" i="24"/>
  <c r="EC213" i="24"/>
  <c r="DL213" i="24"/>
  <c r="DK213" i="24"/>
  <c r="DI213" i="24"/>
  <c r="DH213" i="24"/>
  <c r="DG213" i="24"/>
  <c r="DE213" i="24"/>
  <c r="DD213" i="24"/>
  <c r="DC213" i="24"/>
  <c r="DA213" i="24"/>
  <c r="CZ213" i="24"/>
  <c r="CY213" i="24"/>
  <c r="CW213" i="24"/>
  <c r="CV213" i="24"/>
  <c r="CU213" i="24"/>
  <c r="CS213" i="24"/>
  <c r="CR213" i="24"/>
  <c r="CQ213" i="24"/>
  <c r="CO213" i="24"/>
  <c r="CN213" i="24"/>
  <c r="CM213" i="24"/>
  <c r="BV213" i="24"/>
  <c r="BU213" i="24"/>
  <c r="BS213" i="24"/>
  <c r="BR213" i="24"/>
  <c r="BQ213" i="24"/>
  <c r="BO213" i="24"/>
  <c r="BN213" i="24"/>
  <c r="BM213" i="24"/>
  <c r="BK213" i="24"/>
  <c r="BJ213" i="24"/>
  <c r="BI213" i="24"/>
  <c r="BG213" i="24"/>
  <c r="BF213" i="24"/>
  <c r="BE213" i="24"/>
  <c r="BC213" i="24"/>
  <c r="BB213" i="24"/>
  <c r="BA213" i="24"/>
  <c r="AY213" i="24"/>
  <c r="AX213" i="24"/>
  <c r="AW213" i="24"/>
  <c r="AF213" i="24"/>
  <c r="AE213" i="24"/>
  <c r="AC213" i="24"/>
  <c r="AB213" i="24"/>
  <c r="AA213" i="24"/>
  <c r="Y213" i="24"/>
  <c r="X213" i="24"/>
  <c r="W213" i="24"/>
  <c r="U213" i="24"/>
  <c r="T213" i="24"/>
  <c r="S213" i="24"/>
  <c r="Q213" i="24"/>
  <c r="P213" i="24"/>
  <c r="O213" i="24"/>
  <c r="M213" i="24"/>
  <c r="L213" i="24"/>
  <c r="K213" i="24"/>
  <c r="I213" i="24"/>
  <c r="H213" i="24"/>
  <c r="G213" i="24"/>
  <c r="FB210" i="24"/>
  <c r="EY210" i="24"/>
  <c r="EW210" i="24"/>
  <c r="EU210" i="24"/>
  <c r="ET210" i="24"/>
  <c r="EQ210" i="24"/>
  <c r="EP210" i="24"/>
  <c r="EO210" i="24"/>
  <c r="EM210" i="24"/>
  <c r="EL210" i="24"/>
  <c r="EJ210" i="24"/>
  <c r="EI210" i="24"/>
  <c r="EH210" i="24"/>
  <c r="EG210" i="24"/>
  <c r="EF210" i="24"/>
  <c r="EE210" i="24"/>
  <c r="EB210" i="24"/>
  <c r="AF210" i="24"/>
  <c r="AE210" i="24"/>
  <c r="AD210" i="24"/>
  <c r="AC210" i="24"/>
  <c r="AB210" i="24"/>
  <c r="AA210" i="24"/>
  <c r="Z210" i="24"/>
  <c r="Y210" i="24"/>
  <c r="X210" i="24"/>
  <c r="W210" i="24"/>
  <c r="V210" i="24"/>
  <c r="U210" i="24"/>
  <c r="T210" i="24"/>
  <c r="S210" i="24"/>
  <c r="R210" i="24"/>
  <c r="Q210" i="24"/>
  <c r="P210" i="24"/>
  <c r="O210" i="24"/>
  <c r="N210" i="24"/>
  <c r="M210" i="24"/>
  <c r="L210" i="24"/>
  <c r="K210" i="24"/>
  <c r="J210" i="24"/>
  <c r="I210" i="24"/>
  <c r="H210" i="24"/>
  <c r="G210" i="24"/>
  <c r="F210" i="24"/>
  <c r="FB209" i="24"/>
  <c r="EY209" i="24"/>
  <c r="EW209" i="24"/>
  <c r="EU209" i="24"/>
  <c r="ET209" i="24"/>
  <c r="EQ209" i="24"/>
  <c r="EP209" i="24"/>
  <c r="EO209" i="24"/>
  <c r="EN209" i="24"/>
  <c r="EM209" i="24"/>
  <c r="EL209" i="24"/>
  <c r="EK209" i="24"/>
  <c r="EJ209" i="24"/>
  <c r="EI209" i="24"/>
  <c r="EH209" i="24"/>
  <c r="EG209" i="24"/>
  <c r="EF209" i="24"/>
  <c r="EE209" i="24"/>
  <c r="ED209" i="24"/>
  <c r="EC209" i="24"/>
  <c r="EB209" i="24"/>
  <c r="AF209" i="24"/>
  <c r="AE209" i="24"/>
  <c r="AD209" i="24"/>
  <c r="AC209" i="24"/>
  <c r="AB209" i="24"/>
  <c r="AA209" i="24"/>
  <c r="Z209" i="24"/>
  <c r="Y209" i="24"/>
  <c r="X209" i="24"/>
  <c r="W209" i="24"/>
  <c r="V209" i="24"/>
  <c r="U209" i="24"/>
  <c r="T209" i="24"/>
  <c r="S209" i="24"/>
  <c r="R209" i="24"/>
  <c r="Q209" i="24"/>
  <c r="P209" i="24"/>
  <c r="O209" i="24"/>
  <c r="N209" i="24"/>
  <c r="M209" i="24"/>
  <c r="L209" i="24"/>
  <c r="K209" i="24"/>
  <c r="J209" i="24"/>
  <c r="I209" i="24"/>
  <c r="H209" i="24"/>
  <c r="G209" i="24"/>
  <c r="F209" i="24"/>
  <c r="FB208" i="24"/>
  <c r="EY208" i="24"/>
  <c r="EW208" i="24"/>
  <c r="EU208" i="24"/>
  <c r="ET208" i="24"/>
  <c r="EQ208" i="24"/>
  <c r="EP208" i="24"/>
  <c r="EO208" i="24"/>
  <c r="EM208" i="24"/>
  <c r="EL208" i="24"/>
  <c r="EK208" i="24"/>
  <c r="EJ208" i="24"/>
  <c r="EI208" i="24"/>
  <c r="EH208" i="24"/>
  <c r="EG208" i="24"/>
  <c r="EF208" i="24"/>
  <c r="EE208" i="24"/>
  <c r="ED208" i="24"/>
  <c r="EC208" i="24"/>
  <c r="EB208" i="24"/>
  <c r="DG208" i="24"/>
  <c r="DE208" i="24"/>
  <c r="CZ208" i="24"/>
  <c r="CW208" i="24"/>
  <c r="CV208" i="24"/>
  <c r="CU208" i="24"/>
  <c r="CS208" i="24"/>
  <c r="CR208" i="24"/>
  <c r="CQ208" i="24"/>
  <c r="CO208" i="24"/>
  <c r="CN208" i="24"/>
  <c r="CM208" i="24"/>
  <c r="BV208" i="24"/>
  <c r="BU208" i="24"/>
  <c r="BS208" i="24"/>
  <c r="BQ208" i="24"/>
  <c r="BK208" i="24"/>
  <c r="BJ208" i="24"/>
  <c r="BG208" i="24"/>
  <c r="BE208" i="24"/>
  <c r="BC208" i="24"/>
  <c r="BB208" i="24"/>
  <c r="AY208" i="24"/>
  <c r="AX208" i="24"/>
  <c r="AW208" i="24"/>
  <c r="AF208" i="24"/>
  <c r="AE208" i="24"/>
  <c r="AB208" i="24"/>
  <c r="AA208" i="24"/>
  <c r="W208" i="24"/>
  <c r="V208" i="24"/>
  <c r="U208" i="24"/>
  <c r="R208" i="24"/>
  <c r="Q208" i="24"/>
  <c r="O208" i="24"/>
  <c r="M208" i="24"/>
  <c r="L208" i="24"/>
  <c r="K208" i="24"/>
  <c r="H208" i="24"/>
  <c r="F208" i="24"/>
  <c r="FB207" i="24"/>
  <c r="EZ207" i="24"/>
  <c r="EY207" i="24"/>
  <c r="EX207" i="24"/>
  <c r="EW207" i="24"/>
  <c r="EU207" i="24"/>
  <c r="ET207" i="24"/>
  <c r="EQ207" i="24"/>
  <c r="EP207" i="24"/>
  <c r="EO207" i="24"/>
  <c r="EM207" i="24"/>
  <c r="EL207" i="24"/>
  <c r="EK207" i="24"/>
  <c r="EJ207" i="24"/>
  <c r="EI207" i="24"/>
  <c r="EH207" i="24"/>
  <c r="EG207" i="24"/>
  <c r="EF207" i="24"/>
  <c r="EE207" i="24"/>
  <c r="ED207" i="24"/>
  <c r="EC207" i="24"/>
  <c r="EB207" i="24"/>
  <c r="DG207" i="24"/>
  <c r="DE207" i="24"/>
  <c r="DD207" i="24"/>
  <c r="DA207" i="24"/>
  <c r="CZ207" i="24"/>
  <c r="CW207" i="24"/>
  <c r="CV207" i="24"/>
  <c r="CU207" i="24"/>
  <c r="CS207" i="24"/>
  <c r="CR207" i="24"/>
  <c r="CQ207" i="24"/>
  <c r="CO207" i="24"/>
  <c r="CN207" i="24"/>
  <c r="CM207" i="24"/>
  <c r="BV207" i="24"/>
  <c r="BU207" i="24"/>
  <c r="BS207" i="24"/>
  <c r="BQ207" i="24"/>
  <c r="BO207" i="24"/>
  <c r="BN207" i="24"/>
  <c r="BL207" i="24"/>
  <c r="BK207" i="24"/>
  <c r="BJ207" i="24"/>
  <c r="BG207" i="24"/>
  <c r="BF207" i="24"/>
  <c r="BE207" i="24"/>
  <c r="BC207" i="24"/>
  <c r="BB207" i="24"/>
  <c r="BA207" i="24"/>
  <c r="AY207" i="24"/>
  <c r="AX207" i="24"/>
  <c r="AW207" i="24"/>
  <c r="AF207" i="24"/>
  <c r="AE207" i="24"/>
  <c r="AD207" i="24"/>
  <c r="AC207" i="24"/>
  <c r="AB207" i="24"/>
  <c r="AA207" i="24"/>
  <c r="Z207" i="24"/>
  <c r="Y207" i="24"/>
  <c r="X207" i="24"/>
  <c r="W207" i="24"/>
  <c r="V207" i="24"/>
  <c r="U207" i="24"/>
  <c r="T207" i="24"/>
  <c r="S207" i="24"/>
  <c r="R207" i="24"/>
  <c r="Q207" i="24"/>
  <c r="P207" i="24"/>
  <c r="O207" i="24"/>
  <c r="N207" i="24"/>
  <c r="M207" i="24"/>
  <c r="L207" i="24"/>
  <c r="K207" i="24"/>
  <c r="J207" i="24"/>
  <c r="I207" i="24"/>
  <c r="H207" i="24"/>
  <c r="G207" i="24"/>
  <c r="FB206" i="24"/>
  <c r="EY206" i="24"/>
  <c r="EX206" i="24"/>
  <c r="EW206" i="24"/>
  <c r="EU206" i="24"/>
  <c r="ET206" i="24"/>
  <c r="EQ206" i="24"/>
  <c r="EP206" i="24"/>
  <c r="EO206" i="24"/>
  <c r="EM206" i="24"/>
  <c r="EL206" i="24"/>
  <c r="EK206" i="24"/>
  <c r="EJ206" i="24"/>
  <c r="EI206" i="24"/>
  <c r="EH206" i="24"/>
  <c r="EG206" i="24"/>
  <c r="EF206" i="24"/>
  <c r="EE206" i="24"/>
  <c r="ED206" i="24"/>
  <c r="EC206" i="24"/>
  <c r="EB206" i="24"/>
  <c r="DG206" i="24"/>
  <c r="DE206" i="24"/>
  <c r="DD206" i="24"/>
  <c r="DA206" i="24"/>
  <c r="CZ206" i="24"/>
  <c r="CW206" i="24"/>
  <c r="CV206" i="24"/>
  <c r="CU206" i="24"/>
  <c r="CS206" i="24"/>
  <c r="CR206" i="24"/>
  <c r="CO206" i="24"/>
  <c r="CN206" i="24"/>
  <c r="BV206" i="24"/>
  <c r="BU206" i="24"/>
  <c r="BS206" i="24"/>
  <c r="BQ206" i="24"/>
  <c r="BO206" i="24"/>
  <c r="BN206" i="24"/>
  <c r="BK206" i="24"/>
  <c r="BJ206" i="24"/>
  <c r="BG206" i="24"/>
  <c r="BF206" i="24"/>
  <c r="BE206" i="24"/>
  <c r="BC206" i="24"/>
  <c r="BB206" i="24"/>
  <c r="AY206" i="24"/>
  <c r="AX206" i="24"/>
  <c r="AF206" i="24"/>
  <c r="AE206" i="24"/>
  <c r="AD206" i="24"/>
  <c r="AC206" i="24"/>
  <c r="AB206" i="24"/>
  <c r="AA206" i="24"/>
  <c r="Z206" i="24"/>
  <c r="Y206" i="24"/>
  <c r="X206" i="24"/>
  <c r="W206" i="24"/>
  <c r="V206" i="24"/>
  <c r="U206" i="24"/>
  <c r="T206" i="24"/>
  <c r="S206" i="24"/>
  <c r="R206" i="24"/>
  <c r="Q206" i="24"/>
  <c r="P206" i="24"/>
  <c r="O206" i="24"/>
  <c r="N206" i="24"/>
  <c r="M206" i="24"/>
  <c r="L206" i="24"/>
  <c r="K206" i="24"/>
  <c r="J206" i="24"/>
  <c r="I206" i="24"/>
  <c r="H206" i="24"/>
  <c r="G206" i="24"/>
  <c r="FB205" i="24"/>
  <c r="EZ205" i="24"/>
  <c r="EY205" i="24"/>
  <c r="EX205" i="24"/>
  <c r="EW205" i="24"/>
  <c r="EU205" i="24"/>
  <c r="ET205" i="24"/>
  <c r="EQ205" i="24"/>
  <c r="EP205" i="24"/>
  <c r="EO205" i="24"/>
  <c r="EM205" i="24"/>
  <c r="EK205" i="24"/>
  <c r="EI205" i="24"/>
  <c r="EH205" i="24"/>
  <c r="EE205" i="24"/>
  <c r="ED205" i="24"/>
  <c r="DG205" i="24"/>
  <c r="DE205" i="24"/>
  <c r="DD205" i="24"/>
  <c r="CZ205" i="24"/>
  <c r="CW205" i="24"/>
  <c r="CV205" i="24"/>
  <c r="CU205" i="24"/>
  <c r="CS205" i="24"/>
  <c r="CR205" i="24"/>
  <c r="CO205" i="24"/>
  <c r="CN205" i="24"/>
  <c r="BV205" i="24"/>
  <c r="BU205" i="24"/>
  <c r="BS205" i="24"/>
  <c r="BQ205" i="24"/>
  <c r="BO205" i="24"/>
  <c r="BN205" i="24"/>
  <c r="BJ205" i="24"/>
  <c r="BG205" i="24"/>
  <c r="BF205" i="24"/>
  <c r="BE205" i="24"/>
  <c r="BC205" i="24"/>
  <c r="BB205" i="24"/>
  <c r="AZ205" i="24"/>
  <c r="AY205" i="24"/>
  <c r="AX205" i="24"/>
  <c r="AF205" i="24"/>
  <c r="AE205" i="24"/>
  <c r="AD205" i="24"/>
  <c r="AC205" i="24"/>
  <c r="AB205" i="24"/>
  <c r="AA205" i="24"/>
  <c r="Z205" i="24"/>
  <c r="Y205" i="24"/>
  <c r="X205" i="24"/>
  <c r="W205" i="24"/>
  <c r="V205" i="24"/>
  <c r="U205" i="24"/>
  <c r="T205" i="24"/>
  <c r="S205" i="24"/>
  <c r="R205" i="24"/>
  <c r="Q205" i="24"/>
  <c r="P205" i="24"/>
  <c r="N205" i="24"/>
  <c r="M205" i="24"/>
  <c r="L205" i="24"/>
  <c r="K205" i="24"/>
  <c r="J205" i="24"/>
  <c r="I205" i="24"/>
  <c r="H205" i="24"/>
  <c r="G205" i="24"/>
  <c r="FB204" i="24"/>
  <c r="EY204" i="24"/>
  <c r="EW204" i="24"/>
  <c r="EU204" i="24"/>
  <c r="ET204" i="24"/>
  <c r="EQ204" i="24"/>
  <c r="EP204" i="24"/>
  <c r="EO204" i="24"/>
  <c r="EM204" i="24"/>
  <c r="EK204" i="24"/>
  <c r="EI204" i="24"/>
  <c r="EH204" i="24"/>
  <c r="EG204" i="24"/>
  <c r="EC204" i="24"/>
  <c r="DG204" i="24"/>
  <c r="DE204" i="24"/>
  <c r="DD204" i="24"/>
  <c r="DA204" i="24"/>
  <c r="CZ204" i="24"/>
  <c r="CW204" i="24"/>
  <c r="CV204" i="24"/>
  <c r="CU204" i="24"/>
  <c r="CS204" i="24"/>
  <c r="CR204" i="24"/>
  <c r="CQ204" i="24"/>
  <c r="CO204" i="24"/>
  <c r="CM204" i="24"/>
  <c r="BV204" i="24"/>
  <c r="BU204" i="24"/>
  <c r="BS204" i="24"/>
  <c r="BQ204" i="24"/>
  <c r="BP204" i="24"/>
  <c r="BO204" i="24"/>
  <c r="BN204" i="24"/>
  <c r="BK204" i="24"/>
  <c r="BJ204" i="24"/>
  <c r="BG204" i="24"/>
  <c r="BF204" i="24"/>
  <c r="BE204" i="24"/>
  <c r="BC204" i="24"/>
  <c r="BB204" i="24"/>
  <c r="BA204" i="24"/>
  <c r="AZ204" i="24"/>
  <c r="AY204" i="24"/>
  <c r="AW204" i="24"/>
  <c r="AF204" i="24"/>
  <c r="AE204" i="24"/>
  <c r="AC204" i="24"/>
  <c r="AB204" i="24"/>
  <c r="AA204" i="24"/>
  <c r="Y204" i="24"/>
  <c r="W204" i="24"/>
  <c r="U204" i="24"/>
  <c r="T204" i="24"/>
  <c r="Q204" i="24"/>
  <c r="P204" i="24"/>
  <c r="M204" i="24"/>
  <c r="L204" i="24"/>
  <c r="I204" i="24"/>
  <c r="H204" i="24"/>
  <c r="AC208" i="24" l="1"/>
  <c r="ED210" i="24"/>
  <c r="S208" i="24"/>
  <c r="I208" i="24"/>
  <c r="AD208" i="24"/>
  <c r="J208" i="24"/>
  <c r="T208" i="24"/>
  <c r="X208" i="24"/>
  <c r="N208" i="24"/>
  <c r="EC210" i="24"/>
  <c r="EK210" i="24"/>
  <c r="G208" i="24"/>
  <c r="P208" i="24"/>
  <c r="Z208" i="24"/>
  <c r="CQ206" i="24"/>
  <c r="FA206" i="24"/>
  <c r="S204" i="24"/>
  <c r="BI205" i="24"/>
  <c r="BR205" i="24"/>
  <c r="CY208" i="24"/>
  <c r="DC205" i="24"/>
  <c r="ED204" i="24"/>
  <c r="ES209" i="24"/>
  <c r="FA207" i="24"/>
  <c r="BA205" i="24"/>
  <c r="BM207" i="24"/>
  <c r="BI208" i="24"/>
  <c r="BM208" i="24"/>
  <c r="BR208" i="24"/>
  <c r="CQ205" i="24"/>
  <c r="CY207" i="24"/>
  <c r="DC206" i="24"/>
  <c r="DH205" i="24"/>
  <c r="EG205" i="24"/>
  <c r="BM206" i="24"/>
  <c r="DH206" i="24"/>
  <c r="FA208" i="24"/>
  <c r="AW205" i="24"/>
  <c r="BR204" i="24"/>
  <c r="ES204" i="24"/>
  <c r="BD204" i="24"/>
  <c r="EE204" i="24"/>
  <c r="EX204" i="24"/>
  <c r="O205" i="24"/>
  <c r="BK205" i="24"/>
  <c r="DA205" i="24"/>
  <c r="Y208" i="24"/>
  <c r="BA208" i="24"/>
  <c r="BF208" i="24"/>
  <c r="BO208" i="24"/>
  <c r="DA208" i="24"/>
  <c r="BA206" i="24"/>
  <c r="BI206" i="24"/>
  <c r="BN208" i="24"/>
  <c r="BR207" i="24"/>
  <c r="CM206" i="24"/>
  <c r="CY205" i="24"/>
  <c r="DC204" i="24"/>
  <c r="DH207" i="24"/>
  <c r="EL205" i="24"/>
  <c r="ES207" i="24"/>
  <c r="FA204" i="24"/>
  <c r="EX209" i="24"/>
  <c r="BM204" i="24"/>
  <c r="C208" i="22"/>
  <c r="C163" i="22" s="1"/>
  <c r="L208" i="22"/>
  <c r="P208" i="22"/>
  <c r="P163" i="22" s="1"/>
  <c r="T208" i="22"/>
  <c r="T163" i="22" s="1"/>
  <c r="X208" i="22"/>
  <c r="X163" i="22" s="1"/>
  <c r="AY208" i="22"/>
  <c r="AY163" i="22" s="1"/>
  <c r="BC208" i="22"/>
  <c r="BC163" i="22" s="1"/>
  <c r="BG208" i="22"/>
  <c r="BG163" i="22" s="1"/>
  <c r="BK208" i="22"/>
  <c r="BK163" i="22" s="1"/>
  <c r="CL208" i="22"/>
  <c r="CL163" i="22" s="1"/>
  <c r="CP208" i="22"/>
  <c r="CP163" i="22" s="1"/>
  <c r="CT208" i="22"/>
  <c r="CT163" i="22" s="1"/>
  <c r="CX208" i="22"/>
  <c r="CX163" i="22" s="1"/>
  <c r="LL208" i="22"/>
  <c r="LP208" i="22"/>
  <c r="LT208" i="22"/>
  <c r="LX208" i="22"/>
  <c r="AZ208" i="24"/>
  <c r="CP208" i="24"/>
  <c r="DI208" i="24"/>
  <c r="EZ208" i="24"/>
  <c r="R204" i="24"/>
  <c r="Z204" i="24"/>
  <c r="BH204" i="24"/>
  <c r="CX204" i="24"/>
  <c r="DF204" i="24"/>
  <c r="DK204" i="24"/>
  <c r="EN204" i="24"/>
  <c r="EV204" i="24"/>
  <c r="CP205" i="24"/>
  <c r="DI205" i="24"/>
  <c r="EF205" i="24"/>
  <c r="BH206" i="24"/>
  <c r="BP206" i="24"/>
  <c r="CX206" i="24"/>
  <c r="DF206" i="24"/>
  <c r="DK206" i="24"/>
  <c r="BP207" i="24"/>
  <c r="CX207" i="24"/>
  <c r="DF207" i="24"/>
  <c r="DK207" i="24"/>
  <c r="EN210" i="24"/>
  <c r="EV210" i="24"/>
  <c r="I208" i="22"/>
  <c r="I163" i="22" s="1"/>
  <c r="M208" i="22"/>
  <c r="Q208" i="22"/>
  <c r="Q163" i="22" s="1"/>
  <c r="U208" i="22"/>
  <c r="U163" i="22" s="1"/>
  <c r="Y208" i="22"/>
  <c r="Y163" i="22" s="1"/>
  <c r="AV208" i="22"/>
  <c r="AV163" i="22" s="1"/>
  <c r="AZ208" i="22"/>
  <c r="AZ163" i="22" s="1"/>
  <c r="BD208" i="22"/>
  <c r="BD163" i="22" s="1"/>
  <c r="BH208" i="22"/>
  <c r="BH163" i="22" s="1"/>
  <c r="BL208" i="22"/>
  <c r="BL163" i="22" s="1"/>
  <c r="LI208" i="22"/>
  <c r="LM208" i="22"/>
  <c r="LQ208" i="22"/>
  <c r="LU208" i="22"/>
  <c r="LY208" i="22"/>
  <c r="BT208" i="24"/>
  <c r="DJ208" i="24"/>
  <c r="EN208" i="24"/>
  <c r="EV208" i="24"/>
  <c r="CT204" i="24"/>
  <c r="EJ204" i="24"/>
  <c r="BT205" i="24"/>
  <c r="DJ205" i="24"/>
  <c r="BD206" i="24"/>
  <c r="CT206" i="24"/>
  <c r="BH207" i="24"/>
  <c r="CT207" i="24"/>
  <c r="J208" i="22"/>
  <c r="J163" i="22" s="1"/>
  <c r="N208" i="22"/>
  <c r="R208" i="22"/>
  <c r="R163" i="22" s="1"/>
  <c r="V208" i="22"/>
  <c r="V163" i="22" s="1"/>
  <c r="Z208" i="22"/>
  <c r="Z163" i="22" s="1"/>
  <c r="LN208" i="22"/>
  <c r="LR208" i="22"/>
  <c r="LV208" i="22"/>
  <c r="LZ208" i="22"/>
  <c r="G204" i="24"/>
  <c r="AW206" i="24"/>
  <c r="BI204" i="24"/>
  <c r="BM205" i="24"/>
  <c r="BR206" i="24"/>
  <c r="CM205" i="24"/>
  <c r="CY206" i="24"/>
  <c r="DD208" i="24"/>
  <c r="DC207" i="24"/>
  <c r="DH204" i="24"/>
  <c r="EL204" i="24"/>
  <c r="ES205" i="24"/>
  <c r="ES210" i="24"/>
  <c r="FA209" i="24"/>
  <c r="BH208" i="24"/>
  <c r="BP208" i="24"/>
  <c r="CX208" i="24"/>
  <c r="DF208" i="24"/>
  <c r="DK208" i="24"/>
  <c r="J204" i="24"/>
  <c r="CP204" i="24"/>
  <c r="DI204" i="24"/>
  <c r="EF204" i="24"/>
  <c r="BH205" i="24"/>
  <c r="BP205" i="24"/>
  <c r="CX205" i="24"/>
  <c r="DF205" i="24"/>
  <c r="DK205" i="24"/>
  <c r="EN205" i="24"/>
  <c r="EV205" i="24"/>
  <c r="AZ206" i="24"/>
  <c r="CP206" i="24"/>
  <c r="DI206" i="24"/>
  <c r="EZ206" i="24"/>
  <c r="BD207" i="24"/>
  <c r="CP207" i="24"/>
  <c r="DI207" i="24"/>
  <c r="EZ209" i="24"/>
  <c r="F217" i="24"/>
  <c r="J217" i="24"/>
  <c r="N217" i="24"/>
  <c r="R217" i="24"/>
  <c r="V217" i="24"/>
  <c r="Z217" i="24"/>
  <c r="AD217" i="24"/>
  <c r="AV217" i="24"/>
  <c r="AZ217" i="24"/>
  <c r="BH217" i="24"/>
  <c r="BL217" i="24"/>
  <c r="BP217" i="24"/>
  <c r="BT217" i="24"/>
  <c r="CL217" i="24"/>
  <c r="CP217" i="24"/>
  <c r="CT217" i="24"/>
  <c r="CX217" i="24"/>
  <c r="DB217" i="24"/>
  <c r="DF217" i="24"/>
  <c r="DJ217" i="24"/>
  <c r="EB217" i="24"/>
  <c r="EF217" i="24"/>
  <c r="EJ217" i="24"/>
  <c r="EN217" i="24"/>
  <c r="ER217" i="24"/>
  <c r="EV217" i="24"/>
  <c r="EZ217" i="24"/>
  <c r="F213" i="24"/>
  <c r="J213" i="24"/>
  <c r="N213" i="24"/>
  <c r="R213" i="24"/>
  <c r="V213" i="24"/>
  <c r="Z213" i="24"/>
  <c r="AD213" i="24"/>
  <c r="AV213" i="24"/>
  <c r="AZ213" i="24"/>
  <c r="BD213" i="24"/>
  <c r="BH213" i="24"/>
  <c r="BL213" i="24"/>
  <c r="BP213" i="24"/>
  <c r="BT213" i="24"/>
  <c r="CL213" i="24"/>
  <c r="CP213" i="24"/>
  <c r="CT213" i="24"/>
  <c r="CX213" i="24"/>
  <c r="DB213" i="24"/>
  <c r="DF213" i="24"/>
  <c r="DJ213" i="24"/>
  <c r="EB213" i="24"/>
  <c r="EF213" i="24"/>
  <c r="EJ213" i="24"/>
  <c r="EN213" i="24"/>
  <c r="ER213" i="24"/>
  <c r="EV213" i="24"/>
  <c r="EZ213" i="24"/>
  <c r="F214" i="24"/>
  <c r="J214" i="24"/>
  <c r="N214" i="24"/>
  <c r="R214" i="24"/>
  <c r="V214" i="24"/>
  <c r="Z214" i="24"/>
  <c r="AD214" i="24"/>
  <c r="EB214" i="24"/>
  <c r="EF214" i="24"/>
  <c r="EJ214" i="24"/>
  <c r="EN214" i="24"/>
  <c r="ER214" i="24"/>
  <c r="EV214" i="24"/>
  <c r="EZ214" i="24"/>
  <c r="F215" i="24"/>
  <c r="J215" i="24"/>
  <c r="N215" i="24"/>
  <c r="R215" i="24"/>
  <c r="V215" i="24"/>
  <c r="Z215" i="24"/>
  <c r="AD215" i="24"/>
  <c r="AV215" i="24"/>
  <c r="AZ215" i="24"/>
  <c r="BD215" i="24"/>
  <c r="BH215" i="24"/>
  <c r="BL215" i="24"/>
  <c r="BP215" i="24"/>
  <c r="BT215" i="24"/>
  <c r="CL215" i="24"/>
  <c r="CP215" i="24"/>
  <c r="CT215" i="24"/>
  <c r="CX215" i="24"/>
  <c r="DB215" i="24"/>
  <c r="DF215" i="24"/>
  <c r="DJ215" i="24"/>
  <c r="EB215" i="24"/>
  <c r="EF215" i="24"/>
  <c r="EJ215" i="24"/>
  <c r="EN215" i="24"/>
  <c r="ER215" i="24"/>
  <c r="EV215" i="24"/>
  <c r="EZ215" i="24"/>
  <c r="F216" i="24"/>
  <c r="J216" i="24"/>
  <c r="N216" i="24"/>
  <c r="R216" i="24"/>
  <c r="V216" i="24"/>
  <c r="Z216" i="24"/>
  <c r="AD216" i="24"/>
  <c r="AV216" i="24"/>
  <c r="AZ216" i="24"/>
  <c r="BD216" i="24"/>
  <c r="BH216" i="24"/>
  <c r="BL216" i="24"/>
  <c r="BP216" i="24"/>
  <c r="BT216" i="24"/>
  <c r="CL216" i="24"/>
  <c r="CP216" i="24"/>
  <c r="CT216" i="24"/>
  <c r="CX216" i="24"/>
  <c r="DB216" i="24"/>
  <c r="DF216" i="24"/>
  <c r="DJ216" i="24"/>
  <c r="EB216" i="24"/>
  <c r="EF216" i="24"/>
  <c r="EJ216" i="24"/>
  <c r="EN216" i="24"/>
  <c r="ER216" i="24"/>
  <c r="EV216" i="24"/>
  <c r="EZ216" i="24"/>
  <c r="F218" i="24"/>
  <c r="J218" i="24"/>
  <c r="N218" i="24"/>
  <c r="R218" i="24"/>
  <c r="V218" i="24"/>
  <c r="Z218" i="24"/>
  <c r="AD218" i="24"/>
  <c r="AV218" i="24"/>
  <c r="AZ218" i="24"/>
  <c r="BD218" i="24"/>
  <c r="BH218" i="24"/>
  <c r="BL218" i="24"/>
  <c r="BP218" i="24"/>
  <c r="BT218" i="24"/>
  <c r="CL218" i="24"/>
  <c r="CP218" i="24"/>
  <c r="CT218" i="24"/>
  <c r="CX218" i="24"/>
  <c r="DB218" i="24"/>
  <c r="DF218" i="24"/>
  <c r="DJ218" i="24"/>
  <c r="EB218" i="24"/>
  <c r="EF218" i="24"/>
  <c r="EJ218" i="24"/>
  <c r="EN218" i="24"/>
  <c r="ER218" i="24"/>
  <c r="EV218" i="24"/>
  <c r="EZ218" i="24"/>
  <c r="F219" i="24"/>
  <c r="J219" i="24"/>
  <c r="N219" i="24"/>
  <c r="R219" i="24"/>
  <c r="V219" i="24"/>
  <c r="Z219" i="24"/>
  <c r="AD219" i="24"/>
  <c r="EB219" i="24"/>
  <c r="EF219" i="24"/>
  <c r="EJ219" i="24"/>
  <c r="EN219" i="24"/>
  <c r="ER219" i="24"/>
  <c r="EV219" i="24"/>
  <c r="EZ219" i="24"/>
  <c r="F226" i="24"/>
  <c r="J226" i="24"/>
  <c r="N226" i="24"/>
  <c r="R226" i="24"/>
  <c r="V226" i="24"/>
  <c r="Z226" i="24"/>
  <c r="AD226" i="24"/>
  <c r="AV226" i="24"/>
  <c r="AZ226" i="24"/>
  <c r="BD226" i="24"/>
  <c r="BH226" i="24"/>
  <c r="BL226" i="24"/>
  <c r="BP226" i="24"/>
  <c r="BT226" i="24"/>
  <c r="CL226" i="24"/>
  <c r="CP226" i="24"/>
  <c r="CT226" i="24"/>
  <c r="CX226" i="24"/>
  <c r="DB226" i="24"/>
  <c r="DF226" i="24"/>
  <c r="DJ226" i="24"/>
  <c r="EB226" i="24"/>
  <c r="EF226" i="24"/>
  <c r="EJ226" i="24"/>
  <c r="EN226" i="24"/>
  <c r="ER226" i="24"/>
  <c r="EV226" i="24"/>
  <c r="EZ226" i="24"/>
  <c r="F222" i="24"/>
  <c r="J222" i="24"/>
  <c r="R222" i="24"/>
  <c r="V222" i="24"/>
  <c r="Z222" i="24"/>
  <c r="AD222" i="24"/>
  <c r="AV222" i="24"/>
  <c r="AZ222" i="24"/>
  <c r="BD222" i="24"/>
  <c r="BH222" i="24"/>
  <c r="BL222" i="24"/>
  <c r="BP222" i="24"/>
  <c r="BT222" i="24"/>
  <c r="CL222" i="24"/>
  <c r="CP222" i="24"/>
  <c r="CT222" i="24"/>
  <c r="CX222" i="24"/>
  <c r="DB222" i="24"/>
  <c r="DF222" i="24"/>
  <c r="DJ222" i="24"/>
  <c r="EB222" i="24"/>
  <c r="EF222" i="24"/>
  <c r="EJ222" i="24"/>
  <c r="C42" i="34" s="1"/>
  <c r="EN222" i="24"/>
  <c r="ER222" i="24"/>
  <c r="EV222" i="24"/>
  <c r="EZ222" i="24"/>
  <c r="F223" i="24"/>
  <c r="J223" i="24"/>
  <c r="N223" i="24"/>
  <c r="R223" i="24"/>
  <c r="V223" i="24"/>
  <c r="Z223" i="24"/>
  <c r="AD223" i="24"/>
  <c r="AV223" i="24"/>
  <c r="AZ223" i="24"/>
  <c r="BD223" i="24"/>
  <c r="BH223" i="24"/>
  <c r="BL223" i="24"/>
  <c r="BP223" i="24"/>
  <c r="BT223" i="24"/>
  <c r="CL223" i="24"/>
  <c r="CP223" i="24"/>
  <c r="CT223" i="24"/>
  <c r="CX223" i="24"/>
  <c r="DB223" i="24"/>
  <c r="DF223" i="24"/>
  <c r="DJ223" i="24"/>
  <c r="EB223" i="24"/>
  <c r="EF223" i="24"/>
  <c r="EJ223" i="24"/>
  <c r="C43" i="34" s="1"/>
  <c r="EN223" i="24"/>
  <c r="ER223" i="24"/>
  <c r="EV223" i="24"/>
  <c r="EZ223" i="24"/>
  <c r="F224" i="24"/>
  <c r="J224" i="24"/>
  <c r="N224" i="24"/>
  <c r="R224" i="24"/>
  <c r="V224" i="24"/>
  <c r="Z224" i="24"/>
  <c r="AD224" i="24"/>
  <c r="AV224" i="24"/>
  <c r="AZ224" i="24"/>
  <c r="BD224" i="24"/>
  <c r="BH224" i="24"/>
  <c r="BL224" i="24"/>
  <c r="BP224" i="24"/>
  <c r="BT224" i="24"/>
  <c r="CL224" i="24"/>
  <c r="CP224" i="24"/>
  <c r="CT224" i="24"/>
  <c r="CX224" i="24"/>
  <c r="DB224" i="24"/>
  <c r="DF224" i="24"/>
  <c r="DJ224" i="24"/>
  <c r="EB224" i="24"/>
  <c r="EF224" i="24"/>
  <c r="EJ224" i="24"/>
  <c r="EN224" i="24"/>
  <c r="ER224" i="24"/>
  <c r="EV224" i="24"/>
  <c r="EZ224" i="24"/>
  <c r="F225" i="24"/>
  <c r="J225" i="24"/>
  <c r="N225" i="24"/>
  <c r="R225" i="24"/>
  <c r="V225" i="24"/>
  <c r="Z225" i="24"/>
  <c r="AD225" i="24"/>
  <c r="AV225" i="24"/>
  <c r="AZ225" i="24"/>
  <c r="BD225" i="24"/>
  <c r="BH225" i="24"/>
  <c r="BL225" i="24"/>
  <c r="BP225" i="24"/>
  <c r="BT225" i="24"/>
  <c r="CL225" i="24"/>
  <c r="CP225" i="24"/>
  <c r="CT225" i="24"/>
  <c r="CX225" i="24"/>
  <c r="DB225" i="24"/>
  <c r="DF225" i="24"/>
  <c r="DJ225" i="24"/>
  <c r="EB225" i="24"/>
  <c r="EF225" i="24"/>
  <c r="EJ225" i="24"/>
  <c r="EN225" i="24"/>
  <c r="ER225" i="24"/>
  <c r="EV225" i="24"/>
  <c r="EZ225" i="24"/>
  <c r="F227" i="24"/>
  <c r="J227" i="24"/>
  <c r="N227" i="24"/>
  <c r="R227" i="24"/>
  <c r="V227" i="24"/>
  <c r="Z227" i="24"/>
  <c r="AD227" i="24"/>
  <c r="EB227" i="24"/>
  <c r="EF227" i="24"/>
  <c r="EJ227" i="24"/>
  <c r="EN227" i="24"/>
  <c r="ER227" i="24"/>
  <c r="EV227" i="24"/>
  <c r="EZ227" i="24"/>
  <c r="J228" i="24"/>
  <c r="N228" i="24"/>
  <c r="R228" i="24"/>
  <c r="V228" i="24"/>
  <c r="Z228" i="24"/>
  <c r="AD228" i="24"/>
  <c r="EB228" i="24"/>
  <c r="EF228" i="24"/>
  <c r="EJ228" i="24"/>
  <c r="EN228" i="24"/>
  <c r="ER228" i="24"/>
  <c r="EV228" i="24"/>
  <c r="EZ228" i="24"/>
  <c r="LK208" i="22"/>
  <c r="LO208" i="22"/>
  <c r="LS208" i="22"/>
  <c r="LW208" i="22"/>
  <c r="BD208" i="24"/>
  <c r="CT208" i="24"/>
  <c r="AD204" i="24"/>
  <c r="BT204" i="24"/>
  <c r="DJ204" i="24"/>
  <c r="EZ204" i="24"/>
  <c r="BD205" i="24"/>
  <c r="CT205" i="24"/>
  <c r="EJ205" i="24"/>
  <c r="BT206" i="24"/>
  <c r="DJ206" i="24"/>
  <c r="EN206" i="24"/>
  <c r="EV206" i="24"/>
  <c r="AZ207" i="24"/>
  <c r="BT207" i="24"/>
  <c r="DJ207" i="24"/>
  <c r="EN207" i="24"/>
  <c r="EV207" i="24"/>
  <c r="EV209" i="24"/>
  <c r="EZ210" i="24"/>
  <c r="K218" i="24"/>
  <c r="O218" i="24"/>
  <c r="AA218" i="24"/>
  <c r="AE218" i="24"/>
  <c r="BE218" i="24"/>
  <c r="BI218" i="24"/>
  <c r="BU218" i="24"/>
  <c r="CM218" i="24"/>
  <c r="CY218" i="24"/>
  <c r="DC218" i="24"/>
  <c r="EC218" i="24"/>
  <c r="EG218" i="24"/>
  <c r="ES218" i="24"/>
  <c r="EW218" i="24"/>
  <c r="K219" i="24"/>
  <c r="O219" i="24"/>
  <c r="AA219" i="24"/>
  <c r="AE219" i="24"/>
  <c r="CI208" i="22"/>
  <c r="CI163" i="22" s="1"/>
  <c r="CM208" i="22"/>
  <c r="CM163" i="22" s="1"/>
  <c r="CQ208" i="22"/>
  <c r="CQ163" i="22" s="1"/>
  <c r="CU208" i="22"/>
  <c r="CU163" i="22" s="1"/>
  <c r="CY208" i="22"/>
  <c r="CY163" i="22" s="1"/>
  <c r="AW208" i="22"/>
  <c r="AW163" i="22" s="1"/>
  <c r="BA208" i="22"/>
  <c r="BA163" i="22" s="1"/>
  <c r="BE208" i="22"/>
  <c r="BE163" i="22" s="1"/>
  <c r="BI208" i="22"/>
  <c r="BI163" i="22" s="1"/>
  <c r="BM208" i="22"/>
  <c r="BM163" i="22" s="1"/>
  <c r="CJ208" i="22"/>
  <c r="CJ163" i="22" s="1"/>
  <c r="CN208" i="22"/>
  <c r="CN163" i="22" s="1"/>
  <c r="CR208" i="22"/>
  <c r="CR163" i="22" s="1"/>
  <c r="CV208" i="22"/>
  <c r="CV163" i="22" s="1"/>
  <c r="CZ208" i="22"/>
  <c r="CZ163" i="22" s="1"/>
  <c r="K208" i="22"/>
  <c r="O208" i="22"/>
  <c r="S208" i="22"/>
  <c r="S163" i="22" s="1"/>
  <c r="W208" i="22"/>
  <c r="W163" i="22" s="1"/>
  <c r="AX208" i="22"/>
  <c r="AX163" i="22" s="1"/>
  <c r="BB208" i="22"/>
  <c r="BB163" i="22" s="1"/>
  <c r="BF208" i="22"/>
  <c r="BF163" i="22" s="1"/>
  <c r="BJ208" i="22"/>
  <c r="BJ163" i="22" s="1"/>
  <c r="CK208" i="22"/>
  <c r="CK163" i="22" s="1"/>
  <c r="CO208" i="22"/>
  <c r="CO163" i="22" s="1"/>
  <c r="CS208" i="22"/>
  <c r="CS163" i="22" s="1"/>
  <c r="CW208" i="22"/>
  <c r="CW163" i="22" s="1"/>
  <c r="LJ208" i="22"/>
  <c r="BD227" i="24"/>
  <c r="BD214" i="24"/>
  <c r="BT227" i="24"/>
  <c r="BT214" i="24"/>
  <c r="CX227" i="24"/>
  <c r="CX214" i="24"/>
  <c r="AV227" i="24"/>
  <c r="AV214" i="24"/>
  <c r="BH227" i="24"/>
  <c r="BH214" i="24"/>
  <c r="CT227" i="24"/>
  <c r="CT214" i="24"/>
  <c r="DF227" i="24"/>
  <c r="DF214" i="24"/>
  <c r="BL227" i="24"/>
  <c r="BL214" i="24"/>
  <c r="CL227" i="24"/>
  <c r="CL214" i="24"/>
  <c r="DB227" i="24"/>
  <c r="DB214" i="24"/>
  <c r="AZ227" i="24"/>
  <c r="AZ214" i="24"/>
  <c r="BP227" i="24"/>
  <c r="BP214" i="24"/>
  <c r="CP227" i="24"/>
  <c r="CP214" i="24"/>
  <c r="DJ227" i="24"/>
  <c r="DJ214" i="24"/>
  <c r="H16" i="30"/>
  <c r="G16" i="30"/>
  <c r="F16" i="30"/>
  <c r="E16" i="30"/>
  <c r="D16" i="30"/>
  <c r="DY16" i="30"/>
  <c r="CI16" i="30"/>
  <c r="AS16" i="30"/>
  <c r="C16" i="30"/>
  <c r="EB16" i="24"/>
  <c r="CL16" i="24"/>
  <c r="AV16" i="24"/>
  <c r="F16" i="24"/>
  <c r="C49" i="34" l="1"/>
  <c r="LK163" i="22"/>
  <c r="LZ163" i="22"/>
  <c r="LV163" i="22"/>
  <c r="LR163" i="22"/>
  <c r="LQ163" i="22"/>
  <c r="LN163" i="22"/>
  <c r="LM163" i="22"/>
  <c r="LL163" i="22"/>
  <c r="N163" i="22"/>
  <c r="M163" i="22"/>
  <c r="LI163" i="22"/>
  <c r="LW163" i="22"/>
  <c r="LY163" i="22"/>
  <c r="LP163" i="22"/>
  <c r="LU163" i="22"/>
  <c r="O163" i="22"/>
  <c r="K163" i="22"/>
  <c r="LJ163" i="22"/>
  <c r="LS163" i="22"/>
  <c r="LX163" i="22"/>
  <c r="L163" i="22"/>
  <c r="LO163" i="22"/>
  <c r="LT163" i="22"/>
  <c r="LC208" i="22"/>
  <c r="AP208" i="22"/>
  <c r="CC208" i="22"/>
  <c r="OC17" i="22"/>
  <c r="MP17" i="22"/>
  <c r="LC17" i="22"/>
  <c r="JP17" i="22"/>
  <c r="IC17" i="22"/>
  <c r="GP17" i="22"/>
  <c r="FC17" i="22"/>
  <c r="DP17" i="22"/>
  <c r="CC17" i="22"/>
  <c r="AP17" i="22"/>
  <c r="C17" i="22"/>
  <c r="LC163" i="22" l="1"/>
  <c r="AP163" i="22"/>
  <c r="CC163" i="22"/>
  <c r="OE17" i="22"/>
  <c r="OF17" i="22"/>
  <c r="OG17" i="22"/>
  <c r="OH17" i="22"/>
  <c r="OI17" i="22"/>
  <c r="OJ17" i="22"/>
  <c r="OK17" i="22"/>
  <c r="OL17" i="22"/>
  <c r="OM17" i="22"/>
  <c r="ON17" i="22"/>
  <c r="OO17" i="22"/>
  <c r="OP17" i="22"/>
  <c r="OQ17" i="22"/>
  <c r="OR17" i="22"/>
  <c r="OS17" i="22"/>
  <c r="OT17" i="22"/>
  <c r="OU17" i="22"/>
  <c r="OV17" i="22"/>
  <c r="OW17" i="22"/>
  <c r="OX17" i="22"/>
  <c r="OY17" i="22"/>
  <c r="OZ17" i="22"/>
  <c r="OD17" i="22"/>
  <c r="MR17" i="22"/>
  <c r="MS17" i="22"/>
  <c r="MT17" i="22"/>
  <c r="MU17" i="22"/>
  <c r="MV17" i="22"/>
  <c r="MW17" i="22"/>
  <c r="MX17" i="22"/>
  <c r="MY17" i="22"/>
  <c r="MZ17" i="22"/>
  <c r="NA17" i="22"/>
  <c r="NB17" i="22"/>
  <c r="NC17" i="22"/>
  <c r="ND17" i="22"/>
  <c r="NE17" i="22"/>
  <c r="NF17" i="22"/>
  <c r="NG17" i="22"/>
  <c r="NH17" i="22"/>
  <c r="NI17" i="22"/>
  <c r="NJ17" i="22"/>
  <c r="NK17" i="22"/>
  <c r="NL17" i="22"/>
  <c r="NM17" i="22"/>
  <c r="NW17" i="22"/>
  <c r="MQ17" i="22"/>
  <c r="KW17" i="22"/>
  <c r="KI17" i="22"/>
  <c r="KJ17" i="22"/>
  <c r="KK17" i="22"/>
  <c r="KL17" i="22"/>
  <c r="KM17" i="22"/>
  <c r="JR17" i="22"/>
  <c r="JS17" i="22"/>
  <c r="JT17" i="22"/>
  <c r="JU17" i="22"/>
  <c r="JV17" i="22"/>
  <c r="JW17" i="22"/>
  <c r="JX17" i="22"/>
  <c r="JY17" i="22"/>
  <c r="JZ17" i="22"/>
  <c r="KA17" i="22"/>
  <c r="KB17" i="22"/>
  <c r="KC17" i="22"/>
  <c r="KD17" i="22"/>
  <c r="KE17" i="22"/>
  <c r="KF17" i="22"/>
  <c r="KG17" i="22"/>
  <c r="KH17" i="22"/>
  <c r="JQ17" i="22"/>
  <c r="G16" i="24" l="1"/>
  <c r="D17" i="22" l="1"/>
  <c r="E17" i="22"/>
  <c r="F17" i="22"/>
  <c r="G17" i="22"/>
  <c r="H17" i="22"/>
  <c r="I17" i="22"/>
  <c r="J17" i="22"/>
  <c r="K17" i="22"/>
  <c r="L17" i="22"/>
  <c r="M17" i="22"/>
  <c r="N17" i="22"/>
  <c r="O17" i="22"/>
  <c r="P17" i="22"/>
  <c r="Q17" i="22"/>
  <c r="R17" i="22"/>
  <c r="S17" i="22"/>
  <c r="T17" i="22"/>
  <c r="U17" i="22"/>
  <c r="J16" i="30"/>
  <c r="K16" i="30"/>
  <c r="L16" i="30"/>
  <c r="M16" i="30"/>
  <c r="N16" i="30"/>
  <c r="O16" i="30"/>
  <c r="P16" i="30"/>
  <c r="Q16" i="30"/>
  <c r="R16" i="30"/>
  <c r="S16" i="30"/>
  <c r="T16" i="30"/>
  <c r="U16" i="30"/>
  <c r="V16" i="30"/>
  <c r="W16" i="30"/>
  <c r="X16" i="30"/>
  <c r="Y16" i="30"/>
  <c r="Z16" i="30"/>
  <c r="AA16" i="30"/>
  <c r="AB16" i="30"/>
  <c r="AC16" i="30"/>
  <c r="AM16" i="30"/>
  <c r="AT16" i="30"/>
  <c r="AU16" i="30"/>
  <c r="AV16" i="30"/>
  <c r="AW16" i="30"/>
  <c r="AX16" i="30"/>
  <c r="AY16" i="30"/>
  <c r="AZ16" i="30"/>
  <c r="BA16" i="30"/>
  <c r="BB16" i="30"/>
  <c r="BC16" i="30"/>
  <c r="BD16" i="30"/>
  <c r="BE16" i="30"/>
  <c r="BF16" i="30"/>
  <c r="BG16" i="30"/>
  <c r="BH16" i="30"/>
  <c r="BI16" i="30"/>
  <c r="BJ16" i="30"/>
  <c r="BK16" i="30"/>
  <c r="BL16" i="30"/>
  <c r="BM16" i="30"/>
  <c r="BN16" i="30"/>
  <c r="BO16" i="30"/>
  <c r="BP16" i="30"/>
  <c r="BQ16" i="30"/>
  <c r="BR16" i="30"/>
  <c r="BS16" i="30"/>
  <c r="CJ16" i="30"/>
  <c r="CK16" i="30"/>
  <c r="CL16" i="30"/>
  <c r="CM16" i="30"/>
  <c r="CN16" i="30"/>
  <c r="CO16" i="30"/>
  <c r="CP16" i="30"/>
  <c r="CQ16" i="30"/>
  <c r="CR16" i="30"/>
  <c r="CS16" i="30"/>
  <c r="CT16" i="30"/>
  <c r="CU16" i="30"/>
  <c r="CV16" i="30"/>
  <c r="CW16" i="30"/>
  <c r="CX16" i="30"/>
  <c r="CY16" i="30"/>
  <c r="CZ16" i="30"/>
  <c r="DA16" i="30"/>
  <c r="DB16" i="30"/>
  <c r="DC16" i="30"/>
  <c r="DD16" i="30"/>
  <c r="DE16" i="30"/>
  <c r="DF16" i="30"/>
  <c r="DG16" i="30"/>
  <c r="DH16" i="30"/>
  <c r="DI16" i="30"/>
  <c r="DS16" i="30"/>
  <c r="DZ16" i="30"/>
  <c r="EA16" i="30"/>
  <c r="EB16" i="30"/>
  <c r="EC16" i="30"/>
  <c r="ED16" i="30"/>
  <c r="EE16" i="30"/>
  <c r="EF16" i="30"/>
  <c r="EG16" i="30"/>
  <c r="EH16" i="30"/>
  <c r="EI16" i="30"/>
  <c r="EJ16" i="30"/>
  <c r="EK16" i="30"/>
  <c r="EL16" i="30"/>
  <c r="EM16" i="30"/>
  <c r="EN16" i="30"/>
  <c r="EO16" i="30"/>
  <c r="EP16" i="30"/>
  <c r="EQ16" i="30"/>
  <c r="ER16" i="30"/>
  <c r="ES16" i="30"/>
  <c r="ET16" i="30"/>
  <c r="EU16" i="30"/>
  <c r="EV16" i="30"/>
  <c r="EW16" i="30"/>
  <c r="EX16" i="30"/>
  <c r="EY16" i="30"/>
  <c r="FI16" i="30"/>
  <c r="I16" i="30"/>
  <c r="H16" i="24"/>
  <c r="I16" i="24"/>
  <c r="J16" i="24"/>
  <c r="K16" i="24"/>
  <c r="L16" i="24"/>
  <c r="M16" i="24"/>
  <c r="N16" i="24"/>
  <c r="O16" i="24"/>
  <c r="P16" i="24"/>
  <c r="Q16" i="24"/>
  <c r="R16" i="24"/>
  <c r="S16" i="24"/>
  <c r="T16" i="24"/>
  <c r="U16" i="24"/>
  <c r="V16" i="24"/>
  <c r="W16" i="24"/>
  <c r="X16" i="24"/>
  <c r="Y16" i="24"/>
  <c r="Z16" i="24"/>
  <c r="AA16" i="24"/>
  <c r="AB16" i="24"/>
  <c r="AC16" i="24"/>
  <c r="AD16" i="24"/>
  <c r="AE16" i="24"/>
  <c r="AF16" i="24"/>
  <c r="AW16" i="24"/>
  <c r="AX16" i="24"/>
  <c r="AY16" i="24"/>
  <c r="AZ16" i="24"/>
  <c r="BA16" i="24"/>
  <c r="BB16" i="24"/>
  <c r="BC16" i="24"/>
  <c r="BD16" i="24"/>
  <c r="BE16" i="24"/>
  <c r="BF16" i="24"/>
  <c r="BG16" i="24"/>
  <c r="BH16" i="24"/>
  <c r="BI16" i="24"/>
  <c r="BJ16" i="24"/>
  <c r="BK16" i="24"/>
  <c r="BL16" i="24"/>
  <c r="CM16" i="24"/>
  <c r="CN16" i="24"/>
  <c r="CO16" i="24"/>
  <c r="CP16" i="24"/>
  <c r="CQ16" i="24"/>
  <c r="CR16" i="24"/>
  <c r="CS16" i="24"/>
  <c r="CT16" i="24"/>
  <c r="CU16" i="24"/>
  <c r="CV16" i="24"/>
  <c r="CW16" i="24"/>
  <c r="CX16" i="24"/>
  <c r="CY16" i="24"/>
  <c r="CZ16" i="24"/>
  <c r="DA16" i="24"/>
  <c r="DB16" i="24"/>
  <c r="EC16" i="24"/>
  <c r="ED16" i="24"/>
  <c r="EE16" i="24"/>
  <c r="EF16" i="24"/>
  <c r="EG16" i="24"/>
  <c r="EH16" i="24"/>
  <c r="EI16" i="24"/>
  <c r="EJ16" i="24"/>
  <c r="EK16" i="24"/>
  <c r="EL16" i="24"/>
  <c r="EM16" i="24"/>
  <c r="EN16" i="24"/>
  <c r="EO16" i="24"/>
  <c r="EP16" i="24"/>
  <c r="EQ16" i="24"/>
  <c r="ER16" i="24"/>
  <c r="AQ17" i="22"/>
  <c r="AR17" i="22"/>
  <c r="AS17" i="22"/>
  <c r="AT17" i="22"/>
  <c r="AU17" i="22"/>
  <c r="AV17" i="22"/>
  <c r="AW17" i="22"/>
  <c r="AX17" i="22"/>
  <c r="AY17" i="22"/>
  <c r="AZ17" i="22"/>
  <c r="BA17" i="22"/>
  <c r="BB17" i="22"/>
  <c r="BC17" i="22"/>
  <c r="BD17" i="22"/>
  <c r="BE17" i="22"/>
  <c r="BF17" i="22"/>
  <c r="BG17" i="22"/>
  <c r="BH17" i="22"/>
  <c r="CD17" i="22"/>
  <c r="CE17" i="22"/>
  <c r="CF17" i="22"/>
  <c r="CG17" i="22"/>
  <c r="CH17" i="22"/>
  <c r="CI17" i="22"/>
  <c r="CJ17" i="22"/>
  <c r="CK17" i="22"/>
  <c r="CL17" i="22"/>
  <c r="CM17" i="22"/>
  <c r="CN17" i="22"/>
  <c r="CO17" i="22"/>
  <c r="CP17" i="22"/>
  <c r="CQ17" i="22"/>
  <c r="CR17" i="22"/>
  <c r="CS17" i="22"/>
  <c r="CT17" i="22"/>
  <c r="CU17" i="22"/>
  <c r="DQ17" i="22"/>
  <c r="DR17" i="22"/>
  <c r="DS17" i="22"/>
  <c r="DT17" i="22"/>
  <c r="DU17" i="22"/>
  <c r="DV17" i="22"/>
  <c r="DW17" i="22"/>
  <c r="DX17" i="22"/>
  <c r="DY17" i="22"/>
  <c r="DZ17" i="22"/>
  <c r="EA17" i="22"/>
  <c r="EB17" i="22"/>
  <c r="EC17" i="22"/>
  <c r="ED17" i="22"/>
  <c r="EE17" i="22"/>
  <c r="EF17" i="22"/>
  <c r="EG17" i="22"/>
  <c r="EH17" i="22"/>
  <c r="EI17" i="22"/>
  <c r="EJ17" i="22"/>
  <c r="EK17" i="22"/>
  <c r="EL17" i="22"/>
  <c r="EM17" i="22"/>
  <c r="EW17" i="22"/>
  <c r="FD17" i="22"/>
  <c r="FE17" i="22"/>
  <c r="FF17" i="22"/>
  <c r="FG17" i="22"/>
  <c r="FH17" i="22"/>
  <c r="FI17" i="22"/>
  <c r="FJ17" i="22"/>
  <c r="FK17" i="22"/>
  <c r="FL17" i="22"/>
  <c r="FM17" i="22"/>
  <c r="FN17" i="22"/>
  <c r="FO17" i="22"/>
  <c r="FP17" i="22"/>
  <c r="FQ17" i="22"/>
  <c r="FR17" i="22"/>
  <c r="FS17" i="22"/>
  <c r="FT17" i="22"/>
  <c r="FU17" i="22"/>
  <c r="FV17" i="22"/>
  <c r="FW17" i="22"/>
  <c r="FX17" i="22"/>
  <c r="FY17" i="22"/>
  <c r="FZ17" i="22"/>
  <c r="GJ17" i="22"/>
  <c r="GQ17" i="22"/>
  <c r="GR17" i="22"/>
  <c r="GS17" i="22"/>
  <c r="GT17" i="22"/>
  <c r="GU17" i="22"/>
  <c r="GV17" i="22"/>
  <c r="GW17" i="22"/>
  <c r="GX17" i="22"/>
  <c r="GY17" i="22"/>
  <c r="GZ17" i="22"/>
  <c r="HA17" i="22"/>
  <c r="HB17" i="22"/>
  <c r="HC17" i="22"/>
  <c r="HD17" i="22"/>
  <c r="HE17" i="22"/>
  <c r="HF17" i="22"/>
  <c r="HG17" i="22"/>
  <c r="HH17" i="22"/>
  <c r="ID17" i="22"/>
  <c r="IE17" i="22"/>
  <c r="IF17" i="22"/>
  <c r="IG17" i="22"/>
  <c r="IH17" i="22"/>
  <c r="II17" i="22"/>
  <c r="IJ17" i="22"/>
  <c r="IK17" i="22"/>
  <c r="IL17" i="22"/>
  <c r="IM17" i="22"/>
  <c r="IN17" i="22"/>
  <c r="IO17" i="22"/>
  <c r="IP17" i="22"/>
  <c r="IQ17" i="22"/>
  <c r="IR17" i="22"/>
  <c r="IS17" i="22"/>
  <c r="IT17" i="22"/>
  <c r="IU17" i="22"/>
  <c r="LD17" i="22"/>
  <c r="LE17" i="22"/>
  <c r="LF17" i="22"/>
  <c r="LG17" i="22"/>
  <c r="LH17" i="22"/>
  <c r="LI17" i="22"/>
  <c r="LJ17" i="22"/>
  <c r="LK17" i="22"/>
  <c r="LL17" i="22"/>
  <c r="LM17" i="22"/>
  <c r="LN17" i="22"/>
  <c r="LO17" i="22"/>
  <c r="LP17" i="22"/>
  <c r="LQ17" i="22"/>
  <c r="LR17" i="22"/>
  <c r="LS17" i="22"/>
  <c r="LT17" i="22"/>
  <c r="LU17" i="22"/>
  <c r="LV17" i="22"/>
  <c r="LW17" i="22"/>
  <c r="LX17" i="22"/>
  <c r="LY17" i="22"/>
  <c r="LZ17" i="22"/>
  <c r="MJ17" i="22"/>
  <c r="F2" i="13" l="1"/>
  <c r="C12" i="13" s="1"/>
  <c r="C3" i="13" l="1"/>
  <c r="C7" i="13"/>
  <c r="C11" i="13"/>
  <c r="C4" i="13"/>
  <c r="C8" i="13"/>
  <c r="C5" i="13"/>
  <c r="C9" i="13"/>
  <c r="C6" i="13"/>
  <c r="C10" i="13"/>
  <c r="C2" i="13"/>
  <c r="DY18" i="30" l="1"/>
  <c r="CI18" i="30"/>
  <c r="AS18" i="30"/>
  <c r="AV175" i="24" l="1"/>
  <c r="CL175" i="24" s="1"/>
  <c r="EB175" i="24" s="1"/>
  <c r="EX174" i="24"/>
  <c r="FD174" i="24" s="1"/>
  <c r="FJ174" i="24" s="1"/>
  <c r="FP174" i="24" s="1"/>
  <c r="EW174" i="24"/>
  <c r="EV174" i="24"/>
  <c r="FB174" i="24" s="1"/>
  <c r="FH174" i="24" s="1"/>
  <c r="FN174" i="24" s="1"/>
  <c r="EU174" i="24"/>
  <c r="FA174" i="24" s="1"/>
  <c r="FG174" i="24" s="1"/>
  <c r="FM174" i="24" s="1"/>
  <c r="ET174" i="24"/>
  <c r="EZ174" i="24" s="1"/>
  <c r="FF174" i="24" s="1"/>
  <c r="FL174" i="24" s="1"/>
  <c r="ES174" i="24"/>
  <c r="EY174" i="24" s="1"/>
  <c r="FE174" i="24" s="1"/>
  <c r="FK174" i="24" s="1"/>
  <c r="FQ174" i="24" s="1"/>
  <c r="DH174" i="24"/>
  <c r="DN174" i="24" s="1"/>
  <c r="DT174" i="24" s="1"/>
  <c r="DZ174" i="24" s="1"/>
  <c r="DG174" i="24"/>
  <c r="DM174" i="24" s="1"/>
  <c r="DS174" i="24" s="1"/>
  <c r="DY174" i="24" s="1"/>
  <c r="DF174" i="24"/>
  <c r="DE174" i="24"/>
  <c r="DK174" i="24" s="1"/>
  <c r="DQ174" i="24" s="1"/>
  <c r="DW174" i="24" s="1"/>
  <c r="DD174" i="24"/>
  <c r="DJ174" i="24" s="1"/>
  <c r="DP174" i="24" s="1"/>
  <c r="DV174" i="24" s="1"/>
  <c r="DC174" i="24"/>
  <c r="DI174" i="24" s="1"/>
  <c r="DO174" i="24" s="1"/>
  <c r="DU174" i="24" s="1"/>
  <c r="EA174" i="24" s="1"/>
  <c r="BR174" i="24"/>
  <c r="BX174" i="24" s="1"/>
  <c r="CD174" i="24" s="1"/>
  <c r="CJ174" i="24" s="1"/>
  <c r="BQ174" i="24"/>
  <c r="BP174" i="24"/>
  <c r="BV174" i="24" s="1"/>
  <c r="CB174" i="24" s="1"/>
  <c r="CH174" i="24" s="1"/>
  <c r="BO174" i="24"/>
  <c r="BU174" i="24" s="1"/>
  <c r="CA174" i="24" s="1"/>
  <c r="CG174" i="24" s="1"/>
  <c r="BN174" i="24"/>
  <c r="BT174" i="24" s="1"/>
  <c r="BZ174" i="24" s="1"/>
  <c r="CF174" i="24" s="1"/>
  <c r="BM174" i="24"/>
  <c r="BS174" i="24" s="1"/>
  <c r="BY174" i="24" s="1"/>
  <c r="CE174" i="24" s="1"/>
  <c r="CK174" i="24" s="1"/>
  <c r="EB18" i="24"/>
  <c r="CL18" i="24"/>
  <c r="AV18" i="24"/>
  <c r="EX16" i="24"/>
  <c r="EW16" i="24"/>
  <c r="EV16" i="24"/>
  <c r="EU16" i="24"/>
  <c r="ET16" i="24"/>
  <c r="ES16" i="24"/>
  <c r="DH16" i="24"/>
  <c r="DG16" i="24"/>
  <c r="DF16" i="24"/>
  <c r="DE16" i="24"/>
  <c r="DD16" i="24"/>
  <c r="DC16" i="24"/>
  <c r="BR16" i="24"/>
  <c r="BQ16" i="24"/>
  <c r="BP16" i="24"/>
  <c r="BO16" i="24"/>
  <c r="BN16" i="24"/>
  <c r="BM16" i="24"/>
  <c r="FC174" i="24" l="1"/>
  <c r="FI174" i="24" s="1"/>
  <c r="FO174" i="24" s="1"/>
  <c r="DL174" i="24"/>
  <c r="DR174" i="24" s="1"/>
  <c r="DX174" i="24" s="1"/>
  <c r="BW174" i="24"/>
  <c r="CC174" i="24" s="1"/>
  <c r="CI174" i="24" s="1"/>
  <c r="BU16" i="24"/>
  <c r="DI16" i="24"/>
  <c r="FA16" i="24"/>
  <c r="BV16" i="24"/>
  <c r="DJ16" i="24"/>
  <c r="FB16" i="24"/>
  <c r="BS16" i="24"/>
  <c r="DK16" i="24"/>
  <c r="EY16" i="24"/>
  <c r="BT16" i="24"/>
  <c r="DL16" i="24"/>
  <c r="EZ16" i="24"/>
  <c r="FC19" i="22"/>
  <c r="DP19" i="22"/>
  <c r="AP19" i="22"/>
  <c r="BM18" i="22"/>
  <c r="BL18" i="22"/>
  <c r="BL17" i="22" s="1"/>
  <c r="BK18" i="22"/>
  <c r="BK17" i="22" s="1"/>
  <c r="BJ18" i="22"/>
  <c r="BJ17" i="22" s="1"/>
  <c r="BI18" i="22"/>
  <c r="BI17" i="22" s="1"/>
  <c r="BM17" i="22" l="1"/>
  <c r="BS18" i="22"/>
  <c r="BS17" i="22" s="1"/>
  <c r="BW18" i="22"/>
  <c r="BW17" i="22" s="1"/>
  <c r="OC19" i="22"/>
  <c r="MP19" i="22"/>
  <c r="LC19" i="22"/>
  <c r="JP19" i="22"/>
  <c r="IC19" i="22"/>
  <c r="GP19" i="22"/>
  <c r="CC19" i="22"/>
  <c r="IZ18" i="22"/>
  <c r="IY18" i="22"/>
  <c r="IY17" i="22" s="1"/>
  <c r="IX18" i="22"/>
  <c r="IX17" i="22" s="1"/>
  <c r="IW18" i="22"/>
  <c r="IW17" i="22" s="1"/>
  <c r="IV18" i="22"/>
  <c r="IV17" i="22" s="1"/>
  <c r="HM18" i="22"/>
  <c r="HL18" i="22"/>
  <c r="HL17" i="22" s="1"/>
  <c r="HK18" i="22"/>
  <c r="HK17" i="22" s="1"/>
  <c r="HJ18" i="22"/>
  <c r="HJ17" i="22" s="1"/>
  <c r="HI18" i="22"/>
  <c r="HI17" i="22" s="1"/>
  <c r="CZ18" i="22"/>
  <c r="DK18" i="22" s="1"/>
  <c r="DK17" i="22" s="1"/>
  <c r="CY18" i="22"/>
  <c r="CY17" i="22" s="1"/>
  <c r="CX18" i="22"/>
  <c r="CX17" i="22" s="1"/>
  <c r="CW18" i="22"/>
  <c r="CW17" i="22" s="1"/>
  <c r="CV18" i="22"/>
  <c r="CV17" i="22" s="1"/>
  <c r="Z18" i="22"/>
  <c r="Y18" i="22"/>
  <c r="X18" i="22"/>
  <c r="W18" i="22"/>
  <c r="V18" i="22"/>
  <c r="HM17" i="22" l="1"/>
  <c r="HS18" i="22"/>
  <c r="HS17" i="22" s="1"/>
  <c r="IZ17" i="22"/>
  <c r="JF18" i="22"/>
  <c r="JF17" i="22" s="1"/>
  <c r="CZ17" i="22"/>
  <c r="DF18" i="22"/>
  <c r="DF17" i="22" s="1"/>
  <c r="V17" i="22"/>
  <c r="AB18" i="22"/>
  <c r="Z17" i="22"/>
  <c r="AF18" i="22"/>
  <c r="AF17" i="22" s="1"/>
  <c r="X17" i="22"/>
  <c r="AD18" i="22"/>
  <c r="AD17" i="22" s="1"/>
  <c r="W17" i="22"/>
  <c r="AC18" i="22"/>
  <c r="AN18" i="22" s="1"/>
  <c r="AN17" i="22" s="1"/>
  <c r="Y17" i="22"/>
  <c r="AE18" i="22"/>
  <c r="AJ18" i="22"/>
  <c r="AJ17" i="22" s="1"/>
  <c r="DJ18" i="22"/>
  <c r="DJ17" i="22" s="1"/>
  <c r="HW18" i="22"/>
  <c r="HW17" i="22" s="1"/>
  <c r="JJ18" i="22"/>
  <c r="JJ17" i="22" s="1"/>
  <c r="AE17" i="22" l="1"/>
  <c r="AK18" i="22"/>
  <c r="AK17" i="22" s="1"/>
  <c r="AB17" i="22"/>
  <c r="AH18" i="22"/>
  <c r="AH17" i="22" s="1"/>
  <c r="AI18" i="22"/>
  <c r="AC17" i="22"/>
  <c r="AI17" i="22" l="1"/>
  <c r="AO18" i="22"/>
  <c r="AO17" i="22" s="1"/>
</calcChain>
</file>

<file path=xl/sharedStrings.xml><?xml version="1.0" encoding="utf-8"?>
<sst xmlns="http://schemas.openxmlformats.org/spreadsheetml/2006/main" count="24982" uniqueCount="24982">
  <si>
    <r>
      <rPr>
        <b/>
        <sz val="16"/>
        <color theme="5"/>
        <rFont val="Calibri"/>
        <family val="2"/>
        <scheme val="minor"/>
      </rPr>
      <t>Annex XXV – Table 1a:</t>
    </r>
    <r>
      <rPr>
        <b/>
        <sz val="14"/>
        <color theme="5"/>
        <rFont val="Calibri"/>
        <family val="2"/>
        <scheme val="minor"/>
      </rPr>
      <t xml:space="preserve"> </t>
    </r>
    <r>
      <rPr>
        <sz val="14"/>
        <color theme="5"/>
        <rFont val="Calibri"/>
        <family val="2"/>
        <scheme val="minor"/>
      </rPr>
      <t>Greenhouse gas projections by gases and categories</t>
    </r>
    <r>
      <rPr>
        <vertAlign val="superscript"/>
        <sz val="14"/>
        <color theme="5"/>
        <rFont val="Calibri"/>
        <family val="2"/>
        <scheme val="minor"/>
      </rPr>
      <t xml:space="preserve"> (1) </t>
    </r>
  </si>
  <si>
    <r>
      <t xml:space="preserve">Instructions </t>
    </r>
    <r>
      <rPr>
        <sz val="14"/>
        <color rgb="FF636363"/>
        <rFont val="Calibri"/>
        <family val="2"/>
        <scheme val="minor"/>
      </rPr>
      <t>(click the ‘+’ in the left)</t>
    </r>
    <r>
      <rPr>
        <b/>
        <sz val="14"/>
        <color rgb="FF636363"/>
        <rFont val="Calibri"/>
        <family val="2"/>
        <scheme val="minor"/>
      </rPr>
      <t>:</t>
    </r>
  </si>
  <si>
    <t>Unfold the template by clicking the framed '+' icons.</t>
  </si>
  <si>
    <r>
      <rPr>
        <b/>
        <sz val="11"/>
        <color rgb="FF686868"/>
        <rFont val="Calibri"/>
        <family val="2"/>
        <scheme val="minor"/>
      </rPr>
      <t>Yellow fields a</t>
    </r>
    <r>
      <rPr>
        <b/>
        <sz val="11"/>
        <color rgb="FF636363"/>
        <rFont val="Calibri"/>
        <family val="2"/>
        <scheme val="minor"/>
      </rPr>
      <t>re mandatory reporting requirements</t>
    </r>
  </si>
  <si>
    <t>Green cells are calculated automatically within the file</t>
  </si>
  <si>
    <t>Grey fields do not need to be filled in. They are considered to be 'NA' (not applicable), no existing source/sink category-gas combination</t>
  </si>
  <si>
    <r>
      <rPr>
        <b/>
        <sz val="8"/>
        <color rgb="FF686868"/>
        <rFont val="Calibri"/>
        <family val="2"/>
      </rPr>
      <t>Light grey fields:</t>
    </r>
    <r>
      <rPr>
        <b/>
        <sz val="8"/>
        <color rgb="FF636363"/>
        <rFont val="Calibri"/>
        <family val="2"/>
      </rPr>
      <t xml:space="preserve">
- Total ESR GHG from  1.A.3.a. Domestic aviation should cover only CH4 and N2O
- Total ETS GHGs from 5. Waste sector. Usually there are no ETS emissions in this sector however we recognise that there might be an exception</t>
    </r>
  </si>
  <si>
    <r>
      <t>Select the base year of your projections in cell</t>
    </r>
    <r>
      <rPr>
        <b/>
        <sz val="11"/>
        <color rgb="FF636363"/>
        <rFont val="Calibri"/>
        <family val="2"/>
        <scheme val="minor"/>
      </rPr>
      <t xml:space="preserve"> C18 </t>
    </r>
    <r>
      <rPr>
        <sz val="11"/>
        <color rgb="FF636363"/>
        <rFont val="Calibri"/>
        <family val="2"/>
        <scheme val="minor"/>
      </rPr>
      <t>and specify to which inventory submission the base year was calibrated in cell</t>
    </r>
    <r>
      <rPr>
        <b/>
        <sz val="11"/>
        <color rgb="FF636363"/>
        <rFont val="Calibri"/>
        <family val="2"/>
        <scheme val="minor"/>
      </rPr>
      <t xml:space="preserve"> B15.</t>
    </r>
  </si>
  <si>
    <r>
      <t>Fill the template with your data and use the</t>
    </r>
    <r>
      <rPr>
        <b/>
        <sz val="11"/>
        <color theme="0" tint="-0.499984740745262"/>
        <rFont val="Calibri"/>
        <family val="2"/>
        <scheme val="minor"/>
      </rPr>
      <t xml:space="preserve"> 4 QA/QC sheets</t>
    </r>
    <r>
      <rPr>
        <sz val="11"/>
        <color theme="0" tint="-0.499984740745262"/>
        <rFont val="Calibri"/>
        <family val="2"/>
        <scheme val="minor"/>
      </rPr>
      <t xml:space="preserve"> provided to check for </t>
    </r>
    <r>
      <rPr>
        <b/>
        <sz val="11"/>
        <color theme="0" tint="-0.499984740745262"/>
        <rFont val="Calibri"/>
        <family val="2"/>
        <scheme val="minor"/>
      </rPr>
      <t xml:space="preserve">potential errors </t>
    </r>
    <r>
      <rPr>
        <sz val="11"/>
        <color theme="0" tint="-0.499984740745262"/>
        <rFont val="Calibri"/>
        <family val="2"/>
        <scheme val="minor"/>
      </rPr>
      <t>(Sum check, Sector Sum Check, WEM vs WAM check and Completeness Check)</t>
    </r>
  </si>
  <si>
    <t>Do not add rows or columns to this template. Do not add textual information in this template other than notation keys (2). Textual information will not reach us. Explain your data in your report.</t>
  </si>
  <si>
    <t>Detailed instruction on how to fill this table can be found in the guidance document</t>
  </si>
  <si>
    <t xml:space="preserve">Inventory used for base year (6)
(year of submission YYYY) </t>
  </si>
  <si>
    <t>T-5 (see footnote 7)</t>
  </si>
  <si>
    <t>category</t>
  </si>
  <si>
    <t>scenario</t>
  </si>
  <si>
    <t>Category (2)</t>
  </si>
  <si>
    <t>Scenario (WEM, WAM, WOM)</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</si>
  <si>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</si>
  <si>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</si>
  <si>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</si>
  <si>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</si>
  <si>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</si>
  <si>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</si>
  <si>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</si>
  <si>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</si>
  <si>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</si>
  <si>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</si>
  <si>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</si>
  <si>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</si>
  <si>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</si>
  <si>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</si>
  <si>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</si>
  <si>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</si>
  <si>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</si>
  <si>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</si>
  <si>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</si>
  <si>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</si>
  <si>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</si>
  <si>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</si>
  <si>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</si>
  <si>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</si>
  <si>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</si>
  <si>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</si>
  <si>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</si>
  <si>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</si>
  <si>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</si>
  <si>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</si>
  <si>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</si>
  <si>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</si>
  <si>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</si>
  <si>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</si>
  <si>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</si>
  <si>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</si>
  <si>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</si>
  <si>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</si>
  <si>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</si>
  <si>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</si>
  <si>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</si>
  <si>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</si>
  <si>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</si>
  <si>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</si>
  <si>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</si>
  <si>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</si>
  <si>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</si>
  <si>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</si>
  <si>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</si>
  <si>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</si>
  <si>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</si>
  <si>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</si>
  <si>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</si>
  <si>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</si>
  <si>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</si>
  <si>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</si>
  <si>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</si>
  <si>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</si>
  <si>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</si>
  <si>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</si>
  <si>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</si>
  <si>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</si>
  <si>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</si>
  <si>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</si>
  <si>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</si>
  <si>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</si>
  <si>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</si>
  <si>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</si>
  <si>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</si>
  <si>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</si>
  <si>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</si>
  <si>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</si>
  <si>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</si>
  <si>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</si>
  <si>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</si>
  <si>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</si>
  <si>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</si>
  <si>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</si>
  <si>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</si>
  <si>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</si>
  <si>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</si>
  <si>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</si>
  <si>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</si>
  <si>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</si>
  <si>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</si>
  <si>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</si>
  <si>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</si>
  <si>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</si>
  <si>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</si>
  <si>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</si>
  <si>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</si>
  <si>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</si>
  <si>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</si>
  <si>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</si>
  <si>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</si>
  <si>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</si>
  <si>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</si>
  <si>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</si>
  <si>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</si>
  <si>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</si>
  <si>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</si>
  <si>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</si>
  <si>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</si>
  <si>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</si>
  <si>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</si>
  <si>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SF6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</si>
  <si>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</si>
  <si>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</si>
  <si>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</si>
  <si>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</si>
  <si>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</si>
  <si>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</si>
  <si>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</si>
  <si>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</si>
  <si>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</si>
  <si>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</si>
  <si>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</si>
  <si>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</si>
  <si>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</si>
  <si>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</si>
  <si>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</si>
  <si>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</si>
  <si>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</si>
  <si>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</si>
  <si>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</si>
  <si>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</si>
  <si>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</si>
  <si>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</si>
  <si>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</si>
  <si>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</si>
  <si>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</si>
  <si>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</si>
  <si>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</si>
  <si>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</si>
  <si>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</si>
  <si>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</si>
  <si>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</si>
  <si>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</si>
  <si>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</si>
  <si>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</si>
  <si>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</si>
  <si>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</si>
  <si>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</si>
  <si>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</si>
  <si>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NF3 (kt)</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</si>
  <si>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</si>
  <si>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</si>
  <si>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</si>
  <si>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</si>
  <si>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</si>
  <si>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</si>
  <si>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</si>
  <si>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</si>
  <si>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</si>
  <si>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</si>
  <si>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</si>
  <si>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</si>
  <si>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</si>
  <si>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</si>
  <si>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</si>
  <si>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</si>
  <si>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</si>
  <si>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</si>
  <si>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</si>
  <si>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</si>
  <si>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</si>
  <si>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</si>
  <si>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</si>
  <si>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HFC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</si>
  <si>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</si>
  <si>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</si>
  <si>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</si>
  <si>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</si>
  <si>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</si>
  <si>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</si>
  <si>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</si>
  <si>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</si>
  <si>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</si>
  <si>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</si>
  <si>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</si>
  <si>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</si>
  <si>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</si>
  <si>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</si>
  <si>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</si>
  <si>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</si>
  <si>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</si>
  <si>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</si>
  <si>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</si>
  <si>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</si>
  <si>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</si>
  <si>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</si>
  <si>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</si>
  <si>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PFC (kt CO2e)</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</si>
  <si>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</si>
  <si>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</si>
  <si>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</si>
  <si>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</si>
  <si>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</si>
  <si>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</si>
  <si>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</si>
  <si>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</si>
  <si>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</si>
  <si>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</si>
  <si>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</si>
  <si>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</si>
  <si>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</si>
  <si>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</si>
  <si>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</si>
  <si>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</si>
  <si>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</si>
  <si>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</si>
  <si>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</si>
  <si>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</si>
  <si>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</si>
  <si>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</si>
  <si>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</si>
  <si>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</si>
  <si>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</si>
  <si>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</si>
  <si>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</si>
  <si>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</si>
  <si>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</si>
  <si>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</si>
  <si>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</si>
  <si>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</si>
  <si>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</si>
  <si>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</si>
  <si>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</si>
  <si>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</si>
  <si>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</si>
  <si>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</si>
  <si>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Unspecified mix of HFCs and PFCs (kt CO2e) (3)</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</si>
  <si>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</si>
  <si>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</si>
  <si>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</si>
  <si>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</si>
  <si>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</si>
  <si>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</si>
  <si>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</si>
  <si>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</si>
  <si>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</si>
  <si>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</si>
  <si>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</si>
  <si>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</si>
  <si>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</si>
  <si>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</si>
  <si>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</si>
  <si>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</si>
  <si>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</si>
  <si>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</si>
  <si>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</si>
  <si>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</si>
  <si>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</si>
  <si>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</si>
  <si>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</si>
  <si>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</si>
  <si>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</si>
  <si>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</si>
  <si>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</si>
  <si>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</si>
  <si>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</si>
  <si>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</si>
  <si>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</si>
  <si>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</si>
  <si>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</si>
  <si>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</si>
  <si>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</si>
  <si>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</si>
  <si>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</si>
  <si>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</si>
  <si>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Total GHG emissions (ktCO2e)</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</si>
  <si>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</si>
  <si>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</si>
  <si>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</si>
  <si>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</si>
  <si>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</si>
  <si>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</si>
  <si>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</si>
  <si>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</si>
  <si>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</si>
  <si>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</si>
  <si>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</si>
  <si>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</si>
  <si>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</si>
  <si>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</si>
  <si>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</si>
  <si>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</si>
  <si>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</si>
  <si>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</si>
  <si>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</si>
  <si>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</si>
  <si>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</si>
  <si>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</si>
  <si>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</si>
  <si>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</si>
  <si>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</si>
  <si>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</si>
  <si>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</si>
  <si>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</si>
  <si>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</si>
  <si>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</si>
  <si>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</si>
  <si>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</si>
  <si>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</si>
  <si>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</si>
  <si>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</si>
  <si>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</si>
  <si>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</si>
  <si>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</si>
  <si>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ETS emissions (ktCO2e) (4)</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</si>
  <si>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</si>
  <si>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</si>
  <si>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</si>
  <si>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</si>
  <si>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</si>
  <si>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</si>
  <si>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</si>
  <si>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</si>
  <si>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</si>
  <si>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</si>
  <si>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</si>
  <si>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</si>
  <si>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</si>
  <si>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</si>
  <si>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</si>
  <si>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</si>
  <si>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</si>
  <si>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</si>
  <si>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</si>
  <si>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</si>
  <si>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</si>
  <si>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</si>
  <si>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</si>
  <si>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</si>
  <si>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</si>
  <si>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</si>
  <si>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</si>
  <si>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</si>
  <si>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</si>
  <si>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</si>
  <si>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</si>
  <si>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</si>
  <si>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</si>
  <si>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</si>
  <si>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</si>
  <si>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</si>
  <si>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</si>
  <si>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</si>
  <si>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ESR emissions (ktCO2e) (5)</t>
  </si>
  <si>
    <t>Total excluding LULUCF</t>
  </si>
  <si>
    <t>WEM</t>
  </si>
  <si>
    <t>Total including LULUCF</t>
  </si>
  <si>
    <t>WEM</t>
  </si>
  <si>
    <t xml:space="preserve">    1. Energy</t>
  </si>
  <si>
    <t>WEM</t>
  </si>
  <si>
    <t xml:space="preserve">        1.A. Fuel combustion</t>
  </si>
  <si>
    <t>WEM</t>
  </si>
  <si>
    <t xml:space="preserve">            1.A.1. Energy industries</t>
  </si>
  <si>
    <t>WEM</t>
  </si>
  <si>
    <t xml:space="preserve">                1.A.1.a. Public electricity and heat production</t>
  </si>
  <si>
    <t>WEM</t>
  </si>
  <si>
    <t xml:space="preserve">                1.A.1.b. Petroleum refining</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</si>
  <si>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</si>
  <si>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</si>
  <si>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</si>
  <si>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</si>
  <si>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</si>
  <si>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</si>
  <si>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</si>
  <si>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</si>
  <si>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</si>
  <si>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</si>
  <si>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</si>
  <si>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</si>
  <si>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</si>
  <si>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</si>
  <si>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</si>
  <si>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</si>
  <si>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</si>
  <si>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</si>
  <si>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</si>
  <si>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</si>
  <si>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</si>
  <si>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</si>
  <si>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</si>
  <si>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</si>
  <si>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</si>
  <si>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</si>
  <si>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</si>
  <si>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</si>
  <si>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</si>
  <si>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</si>
  <si>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</si>
  <si>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</si>
  <si>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</si>
  <si>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</si>
  <si>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</si>
  <si>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</si>
  <si>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</si>
  <si>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</si>
  <si>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</si>
  <si>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</si>
  <si>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</si>
  <si>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</si>
  <si>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</si>
  <si>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</si>
  <si>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</si>
  <si>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</si>
  <si>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</si>
  <si>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</si>
  <si>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</si>
  <si>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</si>
  <si>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</si>
  <si>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</si>
  <si>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</si>
  <si>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</si>
  <si>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</si>
  <si>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</si>
  <si>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</si>
  <si>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</si>
  <si>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</si>
  <si>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</si>
  <si>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</si>
  <si>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</si>
  <si>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</si>
  <si>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</si>
  <si>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</si>
  <si>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</si>
  <si>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</si>
  <si>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</si>
  <si>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</si>
  <si>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</si>
  <si>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</si>
  <si>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</si>
  <si>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</si>
  <si>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</si>
  <si>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</si>
  <si>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</si>
  <si>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</si>
  <si>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</si>
  <si>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</si>
  <si>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</si>
  <si>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</si>
  <si>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</si>
  <si>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</si>
  <si>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</si>
  <si>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</si>
  <si>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</si>
  <si>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</si>
  <si>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</si>
  <si>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</si>
  <si>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</si>
  <si>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</si>
  <si>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</si>
  <si>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</si>
  <si>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</si>
  <si>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</si>
  <si>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</si>
  <si>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</si>
  <si>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</si>
  <si>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</si>
  <si>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</si>
  <si>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</si>
  <si>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</si>
  <si>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</si>
  <si>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</si>
  <si>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</si>
  <si>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</si>
  <si>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</si>
  <si>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</si>
  <si>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</si>
  <si>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</si>
  <si>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</si>
  <si>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</si>
  <si>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</si>
  <si>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</si>
  <si>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</si>
  <si>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</si>
  <si>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</si>
  <si>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</si>
  <si>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</si>
  <si>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</si>
  <si>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</si>
  <si>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</si>
  <si>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</si>
  <si>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</si>
  <si>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</si>
  <si>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</si>
  <si>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</si>
  <si>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</si>
  <si>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</si>
  <si>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</si>
  <si>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</si>
  <si>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</si>
  <si>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</si>
  <si>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</si>
  <si>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</si>
  <si>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</si>
  <si>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</si>
  <si>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</si>
  <si>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</si>
  <si>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</si>
  <si>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</si>
  <si>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</si>
  <si>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</si>
  <si>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</si>
  <si>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</si>
  <si>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</si>
  <si>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</si>
  <si>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</si>
  <si>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</si>
  <si>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</si>
  <si>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</si>
  <si>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</si>
  <si>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</si>
  <si>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</si>
  <si>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</si>
  <si>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</si>
  <si>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</si>
  <si>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</si>
  <si>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</si>
  <si>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</si>
  <si>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</si>
  <si>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</si>
  <si>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</si>
  <si>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</si>
  <si>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</si>
  <si>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</si>
  <si>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</si>
  <si>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</si>
  <si>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</si>
  <si>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</si>
  <si>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</si>
  <si>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</si>
  <si>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</si>
  <si>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</si>
  <si>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</si>
  <si>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</si>
  <si>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</si>
  <si>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</si>
  <si>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</si>
  <si>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</si>
  <si>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</si>
  <si>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</si>
  <si>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</si>
  <si>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</si>
  <si>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</si>
  <si>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</si>
  <si>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</si>
  <si>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</si>
  <si>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</si>
  <si>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</si>
  <si>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</si>
  <si>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</si>
  <si>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</si>
  <si>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</si>
  <si>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</si>
  <si>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</si>
  <si>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</si>
  <si>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</si>
  <si>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</si>
  <si>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</si>
  <si>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</si>
  <si>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</si>
  <si>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</si>
  <si>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</si>
  <si>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</si>
  <si>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1.A.1.c. Manufacture of solid fuels and other energy industries</t>
  </si>
  <si>
    <t>WEM</t>
  </si>
  <si>
    <t>WELL</t>
  </si>
  <si>
    <t>WELL</t>
  </si>
  <si>
    <t>WELL</t>
  </si>
  <si>
    <t>WELL</t>
  </si>
  <si>
    <t>WELL</t>
  </si>
  <si>
    <t>WELL</t>
  </si>
  <si>
    <t xml:space="preserve">            1.A.2. Manufacturing industries and construction</t>
  </si>
  <si>
    <t>WEM</t>
  </si>
  <si>
    <t xml:space="preserve">            1.A.3. Transport</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</si>
  <si>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</si>
  <si>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</si>
  <si>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</si>
  <si>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</si>
  <si>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</si>
  <si>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</si>
  <si>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</si>
  <si>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</si>
  <si>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</si>
  <si>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</si>
  <si>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</si>
  <si>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</si>
  <si>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</si>
  <si>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</si>
  <si>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</si>
  <si>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</si>
  <si>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</si>
  <si>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</si>
  <si>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</si>
  <si>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</si>
  <si>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</si>
  <si>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</si>
  <si>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</si>
  <si>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</si>
  <si>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</si>
  <si>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</si>
  <si>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</si>
  <si>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</si>
  <si>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</si>
  <si>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</si>
  <si>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</si>
  <si>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</si>
  <si>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</si>
  <si>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</si>
  <si>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</si>
  <si>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1.A.3.a. Domestic aviation</t>
  </si>
  <si>
    <t>WEM</t>
  </si>
  <si>
    <t xml:space="preserve">                1.A.3.b. Road transportation</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</si>
  <si>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</si>
  <si>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</si>
  <si>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</si>
  <si>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</si>
  <si>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</si>
  <si>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</si>
  <si>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</si>
  <si>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</si>
  <si>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</si>
  <si>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</si>
  <si>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</si>
  <si>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</si>
  <si>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</si>
  <si>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</si>
  <si>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</si>
  <si>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</si>
  <si>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</si>
  <si>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</si>
  <si>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</si>
  <si>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</si>
  <si>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</si>
  <si>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</si>
  <si>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</si>
  <si>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</si>
  <si>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</si>
  <si>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</si>
  <si>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</si>
  <si>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</si>
  <si>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</si>
  <si>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</si>
  <si>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</si>
  <si>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</si>
  <si>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</si>
  <si>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</si>
  <si>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</si>
  <si>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1.A.3.c. Railways</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</si>
  <si>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</si>
  <si>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</si>
  <si>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</si>
  <si>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</si>
  <si>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</si>
  <si>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</si>
  <si>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</si>
  <si>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</si>
  <si>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</si>
  <si>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</si>
  <si>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</si>
  <si>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</si>
  <si>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</si>
  <si>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</si>
  <si>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</si>
  <si>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</si>
  <si>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</si>
  <si>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</si>
  <si>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</si>
  <si>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</si>
  <si>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</si>
  <si>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</si>
  <si>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</si>
  <si>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</si>
  <si>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</si>
  <si>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</si>
  <si>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</si>
  <si>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</si>
  <si>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</si>
  <si>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</si>
  <si>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</si>
  <si>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</si>
  <si>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</si>
  <si>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</si>
  <si>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</si>
  <si>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1.A.3.d Domestic navigation</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</si>
  <si>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</si>
  <si>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</si>
  <si>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</si>
  <si>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</si>
  <si>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</si>
  <si>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</si>
  <si>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</si>
  <si>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</si>
  <si>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</si>
  <si>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</si>
  <si>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</si>
  <si>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</si>
  <si>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</si>
  <si>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</si>
  <si>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</si>
  <si>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</si>
  <si>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</si>
  <si>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</si>
  <si>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</si>
  <si>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</si>
  <si>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</si>
  <si>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</si>
  <si>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</si>
  <si>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</si>
  <si>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</si>
  <si>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</si>
  <si>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</si>
  <si>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</si>
  <si>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</si>
  <si>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</si>
  <si>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</si>
  <si>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</si>
  <si>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</si>
  <si>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</si>
  <si>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</si>
  <si>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1.A.3.e. Other transportation</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</si>
  <si>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</si>
  <si>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</si>
  <si>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</si>
  <si>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</si>
  <si>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</si>
  <si>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</si>
  <si>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</si>
  <si>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</si>
  <si>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</si>
  <si>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</si>
  <si>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</si>
  <si>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</si>
  <si>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</si>
  <si>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</si>
  <si>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</si>
  <si>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</si>
  <si>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</si>
  <si>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</si>
  <si>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</si>
  <si>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</si>
  <si>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</si>
  <si>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</si>
  <si>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</si>
  <si>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</si>
  <si>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</si>
  <si>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</si>
  <si>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</si>
  <si>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</si>
  <si>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</si>
  <si>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</si>
  <si>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</si>
  <si>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</si>
  <si>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</si>
  <si>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</si>
  <si>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</si>
  <si>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1.A.4. Other sectors</t>
  </si>
  <si>
    <t>WEM</t>
  </si>
  <si>
    <t xml:space="preserve">                1.A.4.a Commercial/Institutional</t>
  </si>
  <si>
    <t>WEM</t>
  </si>
  <si>
    <t xml:space="preserve">                1.A.4.b. Residential</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</si>
  <si>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</si>
  <si>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</si>
  <si>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</si>
  <si>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</si>
  <si>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</si>
  <si>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</si>
  <si>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</si>
  <si>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</si>
  <si>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</si>
  <si>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</si>
  <si>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</si>
  <si>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</si>
  <si>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</si>
  <si>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</si>
  <si>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</si>
  <si>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</si>
  <si>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</si>
  <si>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</si>
  <si>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</si>
  <si>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</si>
  <si>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</si>
  <si>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</si>
  <si>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</si>
  <si>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</si>
  <si>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</si>
  <si>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</si>
  <si>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</si>
  <si>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</si>
  <si>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</si>
  <si>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</si>
  <si>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</si>
  <si>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</si>
  <si>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</si>
  <si>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</si>
  <si>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</si>
  <si>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1.A.4.c. Agriculture/Forestry/Fishing</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</si>
  <si>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</si>
  <si>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</si>
  <si>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</si>
  <si>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</si>
  <si>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</si>
  <si>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</si>
  <si>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</si>
  <si>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</si>
  <si>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</si>
  <si>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</si>
  <si>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</si>
  <si>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</si>
  <si>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</si>
  <si>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</si>
  <si>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</si>
  <si>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</si>
  <si>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</si>
  <si>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</si>
  <si>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</si>
  <si>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</si>
  <si>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</si>
  <si>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</si>
  <si>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</si>
  <si>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</si>
  <si>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</si>
  <si>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</si>
  <si>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</si>
  <si>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</si>
  <si>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</si>
  <si>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</si>
  <si>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</si>
  <si>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</si>
  <si>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</si>
  <si>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</si>
  <si>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</si>
  <si>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1.A.5. Other</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</si>
  <si>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</si>
  <si>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</si>
  <si>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</si>
  <si>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</si>
  <si>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</si>
  <si>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</si>
  <si>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</si>
  <si>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</si>
  <si>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</si>
  <si>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</si>
  <si>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</si>
  <si>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</si>
  <si>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</si>
  <si>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</si>
  <si>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</si>
  <si>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</si>
  <si>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</si>
  <si>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</si>
  <si>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</si>
  <si>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</si>
  <si>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</si>
  <si>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</si>
  <si>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</si>
  <si>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</si>
  <si>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</si>
  <si>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</si>
  <si>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</si>
  <si>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</si>
  <si>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</si>
  <si>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</si>
  <si>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</si>
  <si>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</si>
  <si>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</si>
  <si>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</si>
  <si>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</si>
  <si>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</si>
  <si>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</si>
  <si>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</si>
  <si>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</si>
  <si>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</si>
  <si>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</si>
  <si>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</si>
  <si>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</si>
  <si>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</si>
  <si>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</si>
  <si>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</si>
  <si>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</si>
  <si>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</si>
  <si>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</si>
  <si>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</si>
  <si>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</si>
  <si>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</si>
  <si>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</si>
  <si>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</si>
  <si>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</si>
  <si>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</si>
  <si>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</si>
  <si>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</si>
  <si>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</si>
  <si>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</si>
  <si>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</si>
  <si>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</si>
  <si>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</si>
  <si>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</si>
  <si>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</si>
  <si>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</si>
  <si>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</si>
  <si>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</si>
  <si>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</si>
  <si>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</si>
  <si>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</si>
  <si>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</si>
  <si>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</si>
  <si>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</si>
  <si>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</si>
  <si>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</si>
  <si>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</si>
  <si>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</si>
  <si>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</si>
  <si>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</si>
  <si>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</si>
  <si>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</si>
  <si>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</si>
  <si>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</si>
  <si>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</si>
  <si>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</si>
  <si>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</si>
  <si>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</si>
  <si>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</si>
  <si>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</si>
  <si>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</si>
  <si>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</si>
  <si>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</si>
  <si>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</si>
  <si>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</si>
  <si>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</si>
  <si>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</si>
  <si>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</si>
  <si>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</si>
  <si>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</si>
  <si>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</si>
  <si>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</si>
  <si>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</si>
  <si>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</si>
  <si>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</si>
  <si>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</si>
  <si>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</si>
  <si>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</si>
  <si>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</si>
  <si>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</si>
  <si>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</si>
  <si>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</si>
  <si>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</si>
  <si>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</si>
  <si>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</si>
  <si>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</si>
  <si>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</si>
  <si>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</si>
  <si>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</si>
  <si>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</si>
  <si>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</si>
  <si>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</si>
  <si>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</si>
  <si>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</si>
  <si>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</si>
  <si>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</si>
  <si>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</si>
  <si>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</si>
  <si>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</si>
  <si>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</si>
  <si>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</si>
  <si>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</si>
  <si>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</si>
  <si>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</si>
  <si>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</si>
  <si>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</si>
  <si>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</si>
  <si>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</si>
  <si>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</si>
  <si>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</si>
  <si>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</si>
  <si>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</si>
  <si>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</si>
  <si>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</si>
  <si>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</si>
  <si>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</si>
  <si>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</si>
  <si>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</si>
  <si>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</si>
  <si>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</si>
  <si>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</si>
  <si>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</si>
  <si>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</si>
  <si>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</si>
  <si>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</si>
  <si>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</si>
  <si>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</si>
  <si>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</si>
  <si>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</si>
  <si>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</si>
  <si>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</si>
  <si>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</si>
  <si>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</si>
  <si>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</si>
  <si>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</si>
  <si>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</si>
  <si>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</si>
  <si>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</si>
  <si>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</si>
  <si>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</si>
  <si>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</si>
  <si>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</si>
  <si>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</si>
  <si>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</si>
  <si>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</si>
  <si>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</si>
  <si>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</si>
  <si>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</si>
  <si>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</si>
  <si>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</si>
  <si>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</si>
  <si>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</si>
  <si>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</si>
  <si>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</si>
  <si>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</si>
  <si>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</si>
  <si>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</si>
  <si>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</si>
  <si>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</si>
  <si>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</si>
  <si>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</si>
  <si>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</si>
  <si>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</si>
  <si>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</si>
  <si>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</si>
  <si>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</si>
  <si>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</si>
  <si>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</si>
  <si>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</si>
  <si>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</si>
  <si>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</si>
  <si>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</si>
  <si>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</si>
  <si>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</si>
  <si>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</si>
  <si>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 Fugitive emissions from fuels</t>
  </si>
  <si>
    <t>WEM</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</si>
  <si>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</si>
  <si>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</si>
  <si>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</si>
  <si>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</si>
  <si>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</si>
  <si>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</si>
  <si>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</si>
  <si>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</si>
  <si>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</si>
  <si>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</si>
  <si>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</si>
  <si>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</si>
  <si>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</si>
  <si>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</si>
  <si>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</si>
  <si>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</si>
  <si>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</si>
  <si>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</si>
  <si>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</si>
  <si>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</si>
  <si>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</si>
  <si>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</si>
  <si>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</si>
  <si>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</si>
  <si>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</si>
  <si>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</si>
  <si>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</si>
  <si>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</si>
  <si>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</si>
  <si>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</si>
  <si>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</si>
  <si>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</si>
  <si>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</si>
  <si>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</si>
  <si>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</si>
  <si>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</si>
  <si>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</si>
  <si>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</si>
  <si>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</si>
  <si>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</si>
  <si>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</si>
  <si>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</si>
  <si>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</si>
  <si>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</si>
  <si>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</si>
  <si>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</si>
  <si>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</si>
  <si>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</si>
  <si>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</si>
  <si>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</si>
  <si>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</si>
  <si>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</si>
  <si>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</si>
  <si>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</si>
  <si>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</si>
  <si>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</si>
  <si>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</si>
  <si>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</si>
  <si>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</si>
  <si>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</si>
  <si>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</si>
  <si>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</si>
  <si>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</si>
  <si>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</si>
  <si>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</si>
  <si>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</si>
  <si>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1.B.1. Solid fuels</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</si>
  <si>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</si>
  <si>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</si>
  <si>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</si>
  <si>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</si>
  <si>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</si>
  <si>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</si>
  <si>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</si>
  <si>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</si>
  <si>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</si>
  <si>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</si>
  <si>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</si>
  <si>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</si>
  <si>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</si>
  <si>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</si>
  <si>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</si>
  <si>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</si>
  <si>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</si>
  <si>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</si>
  <si>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</si>
  <si>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</si>
  <si>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</si>
  <si>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</si>
  <si>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</si>
  <si>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</si>
  <si>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</si>
  <si>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</si>
  <si>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</si>
  <si>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</si>
  <si>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</si>
  <si>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</si>
  <si>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</si>
  <si>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</si>
  <si>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</si>
  <si>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</si>
  <si>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</si>
  <si>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</si>
  <si>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</si>
  <si>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</si>
  <si>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</si>
  <si>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</si>
  <si>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</si>
  <si>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</si>
  <si>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</si>
  <si>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</si>
  <si>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</si>
  <si>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</si>
  <si>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</si>
  <si>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</si>
  <si>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</si>
  <si>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</si>
  <si>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</si>
  <si>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</si>
  <si>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</si>
  <si>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</si>
  <si>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</si>
  <si>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</si>
  <si>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</si>
  <si>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</si>
  <si>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</si>
  <si>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</si>
  <si>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</si>
  <si>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</si>
  <si>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</si>
  <si>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</si>
  <si>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</si>
  <si>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</si>
  <si>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</si>
  <si>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</si>
  <si>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</si>
  <si>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</si>
  <si>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</si>
  <si>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</si>
  <si>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</si>
  <si>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</si>
  <si>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</si>
  <si>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</si>
  <si>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</si>
  <si>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</si>
  <si>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</si>
  <si>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</si>
  <si>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</si>
  <si>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</si>
  <si>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</si>
  <si>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</si>
  <si>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</si>
  <si>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</si>
  <si>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</si>
  <si>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</si>
  <si>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</si>
  <si>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</si>
  <si>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</si>
  <si>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</si>
  <si>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</si>
  <si>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</si>
  <si>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</si>
  <si>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</si>
  <si>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</si>
  <si>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</si>
  <si>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</si>
  <si>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</si>
  <si>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</si>
  <si>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</si>
  <si>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</si>
  <si>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</si>
  <si>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</si>
  <si>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</si>
  <si>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</si>
  <si>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</si>
  <si>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</si>
  <si>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</si>
  <si>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</si>
  <si>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</si>
  <si>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</si>
  <si>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</si>
  <si>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</si>
  <si>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</si>
  <si>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</si>
  <si>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</si>
  <si>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</si>
  <si>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</si>
  <si>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</si>
  <si>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</si>
  <si>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</si>
  <si>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</si>
  <si>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</si>
  <si>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</si>
  <si>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</si>
  <si>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</si>
  <si>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</si>
  <si>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</si>
  <si>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</si>
  <si>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</si>
  <si>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</si>
  <si>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</si>
  <si>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</si>
  <si>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</si>
  <si>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</si>
  <si>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</si>
  <si>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</si>
  <si>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</si>
  <si>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</si>
  <si>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</si>
  <si>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</si>
  <si>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</si>
  <si>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</si>
  <si>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</si>
  <si>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</si>
  <si>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</si>
  <si>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</si>
  <si>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</si>
  <si>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</si>
  <si>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</si>
  <si>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</si>
  <si>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</si>
  <si>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</si>
  <si>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</si>
  <si>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</si>
  <si>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</si>
  <si>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</si>
  <si>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</si>
  <si>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</si>
  <si>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</si>
  <si>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</si>
  <si>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</si>
  <si>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</si>
  <si>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</si>
  <si>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</si>
  <si>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</si>
  <si>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</si>
  <si>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</si>
  <si>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</si>
  <si>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</si>
  <si>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</si>
  <si>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</si>
  <si>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</si>
  <si>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</si>
  <si>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</si>
  <si>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</si>
  <si>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</si>
  <si>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</si>
  <si>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</si>
  <si>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</si>
  <si>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</si>
  <si>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</si>
  <si>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</si>
  <si>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</si>
  <si>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</si>
  <si>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</si>
  <si>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</si>
  <si>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</si>
  <si>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</si>
  <si>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</si>
  <si>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</si>
  <si>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</si>
  <si>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</si>
  <si>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</si>
  <si>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</si>
  <si>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</si>
  <si>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</si>
  <si>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</si>
  <si>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</si>
  <si>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</si>
  <si>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</si>
  <si>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</si>
  <si>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</si>
  <si>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1.B.2. Oil and natural gas and other emissions from energy production</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</si>
  <si>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</si>
  <si>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</si>
  <si>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</si>
  <si>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</si>
  <si>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</si>
  <si>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</si>
  <si>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</si>
  <si>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</si>
  <si>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</si>
  <si>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</si>
  <si>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</si>
  <si>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</si>
  <si>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</si>
  <si>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</si>
  <si>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</si>
  <si>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</si>
  <si>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</si>
  <si>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</si>
  <si>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</si>
  <si>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</si>
  <si>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</si>
  <si>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</si>
  <si>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</si>
  <si>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</si>
  <si>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</si>
  <si>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</si>
  <si>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</si>
  <si>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</si>
  <si>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</si>
  <si>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</si>
  <si>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</si>
  <si>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</si>
  <si>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</si>
  <si>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</si>
  <si>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</si>
  <si>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</si>
  <si>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</si>
  <si>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</si>
  <si>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</si>
  <si>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</si>
  <si>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</si>
  <si>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</si>
  <si>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</si>
  <si>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</si>
  <si>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</si>
  <si>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</si>
  <si>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</si>
  <si>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</si>
  <si>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</si>
  <si>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</si>
  <si>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</si>
  <si>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</si>
  <si>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</si>
  <si>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</si>
  <si>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</si>
  <si>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</si>
  <si>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</si>
  <si>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</si>
  <si>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</si>
  <si>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</si>
  <si>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</si>
  <si>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</si>
  <si>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</si>
  <si>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</si>
  <si>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</si>
  <si>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</si>
  <si>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</si>
  <si>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</si>
  <si>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</si>
  <si>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1.C. CO2 transport and storage</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</si>
  <si>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</si>
  <si>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</si>
  <si>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</si>
  <si>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</si>
  <si>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</si>
  <si>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</si>
  <si>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</si>
  <si>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</si>
  <si>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</si>
  <si>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</si>
  <si>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</si>
  <si>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</si>
  <si>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</si>
  <si>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</si>
  <si>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</si>
  <si>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</si>
  <si>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</si>
  <si>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</si>
  <si>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</si>
  <si>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</si>
  <si>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</si>
  <si>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</si>
  <si>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</si>
  <si>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</si>
  <si>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</si>
  <si>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</si>
  <si>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</si>
  <si>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</si>
  <si>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</si>
  <si>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</si>
  <si>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</si>
  <si>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</si>
  <si>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</si>
  <si>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</si>
  <si>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</si>
  <si>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</si>
  <si>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</si>
  <si>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</si>
  <si>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</si>
  <si>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</si>
  <si>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</si>
  <si>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</si>
  <si>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</si>
  <si>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</si>
  <si>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</si>
  <si>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</si>
  <si>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</si>
  <si>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</si>
  <si>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</si>
  <si>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</si>
  <si>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</si>
  <si>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</si>
  <si>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</si>
  <si>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</si>
  <si>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</si>
  <si>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</si>
  <si>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</si>
  <si>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</si>
  <si>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</si>
  <si>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</si>
  <si>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</si>
  <si>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</si>
  <si>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</si>
  <si>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</si>
  <si>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</si>
  <si>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</si>
  <si>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</si>
  <si>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</si>
  <si>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</si>
  <si>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</si>
  <si>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</si>
  <si>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</si>
  <si>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</si>
  <si>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</si>
  <si>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</si>
  <si>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</si>
  <si>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</si>
  <si>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</si>
  <si>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</si>
  <si>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</si>
  <si>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</si>
  <si>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</si>
  <si>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</si>
  <si>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</si>
  <si>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</si>
  <si>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</si>
  <si>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</si>
  <si>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</si>
  <si>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</si>
  <si>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</si>
  <si>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</si>
  <si>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</si>
  <si>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</si>
  <si>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</si>
  <si>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</si>
  <si>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</si>
  <si>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</si>
  <si>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</si>
  <si>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</si>
  <si>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</si>
  <si>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</si>
  <si>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</si>
  <si>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</si>
  <si>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</si>
  <si>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</si>
  <si>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</si>
  <si>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</si>
  <si>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</si>
  <si>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</si>
  <si>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</si>
  <si>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</si>
  <si>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</si>
  <si>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</si>
  <si>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</si>
  <si>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</si>
  <si>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</si>
  <si>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</si>
  <si>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</si>
  <si>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</si>
  <si>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</si>
  <si>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</si>
  <si>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</si>
  <si>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</si>
  <si>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</si>
  <si>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</si>
  <si>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</si>
  <si>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</si>
  <si>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</si>
  <si>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</si>
  <si>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</si>
  <si>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</si>
  <si>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</si>
  <si>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</si>
  <si>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</si>
  <si>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</si>
  <si>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</si>
  <si>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</si>
  <si>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 Industrial processes</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</si>
  <si>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</si>
  <si>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</si>
  <si>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</si>
  <si>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</si>
  <si>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</si>
  <si>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</si>
  <si>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</si>
  <si>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</si>
  <si>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</si>
  <si>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</si>
  <si>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</si>
  <si>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</si>
  <si>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</si>
  <si>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</si>
  <si>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</si>
  <si>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</si>
  <si>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</si>
  <si>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</si>
  <si>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</si>
  <si>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</si>
  <si>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</si>
  <si>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</si>
  <si>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</si>
  <si>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</si>
  <si>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</si>
  <si>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</si>
  <si>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</si>
  <si>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</si>
  <si>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</si>
  <si>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</si>
  <si>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</si>
  <si>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</si>
  <si>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</si>
  <si>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</si>
  <si>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</si>
  <si>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</si>
  <si>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</si>
  <si>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</si>
  <si>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</si>
  <si>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</si>
  <si>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</si>
  <si>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</si>
  <si>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</si>
  <si>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</si>
  <si>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</si>
  <si>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</si>
  <si>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</si>
  <si>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</si>
  <si>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</si>
  <si>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</si>
  <si>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</si>
  <si>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</si>
  <si>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</si>
  <si>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</si>
  <si>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</si>
  <si>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</si>
  <si>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</si>
  <si>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</si>
  <si>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</si>
  <si>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</si>
  <si>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</si>
  <si>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</si>
  <si>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</si>
  <si>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</si>
  <si>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</si>
  <si>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</si>
  <si>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</si>
  <si>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</si>
  <si>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</si>
  <si>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</si>
  <si>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</si>
  <si>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</si>
  <si>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</si>
  <si>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</si>
  <si>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</si>
  <si>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</si>
  <si>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</si>
  <si>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</si>
  <si>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</si>
  <si>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</si>
  <si>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</si>
  <si>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</si>
  <si>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</si>
  <si>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</si>
  <si>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</si>
  <si>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</si>
  <si>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</si>
  <si>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</si>
  <si>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</si>
  <si>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</si>
  <si>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</si>
  <si>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</si>
  <si>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</si>
  <si>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</si>
  <si>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</si>
  <si>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</si>
  <si>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</si>
  <si>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</si>
  <si>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</si>
  <si>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</si>
  <si>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</si>
  <si>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</si>
  <si>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</si>
  <si>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</si>
  <si>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</si>
  <si>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</si>
  <si>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</si>
  <si>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</si>
  <si>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</si>
  <si>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</si>
  <si>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</si>
  <si>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</si>
  <si>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</si>
  <si>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</si>
  <si>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</si>
  <si>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</si>
  <si>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</si>
  <si>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</si>
  <si>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</si>
  <si>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</si>
  <si>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</si>
  <si>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</si>
  <si>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</si>
  <si>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</si>
  <si>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</si>
  <si>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</si>
  <si>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</si>
  <si>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</si>
  <si>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</si>
  <si>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</si>
  <si>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</si>
  <si>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</si>
  <si>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</si>
  <si>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</si>
  <si>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</si>
  <si>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</si>
  <si>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</si>
  <si>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 xml:space="preserve">        2.A. Mineral Industry</t>
  </si>
  <si>
    <t>WEM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</si>
  <si>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</si>
  <si>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</si>
  <si>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</si>
  <si>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</si>
  <si>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</si>
  <si>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</si>
  <si>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</si>
  <si>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</si>
  <si>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</si>
  <si>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</si>
  <si>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</si>
  <si>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</si>
  <si>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</si>
  <si>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</si>
  <si>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</si>
  <si>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</si>
  <si>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</si>
  <si>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</si>
  <si>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</si>
  <si>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</si>
  <si>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</si>
  <si>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</si>
  <si>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</si>
  <si>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</si>
  <si>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</si>
  <si>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</si>
  <si>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</si>
  <si>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</si>
  <si>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</si>
  <si>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</si>
  <si>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</si>
  <si>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</si>
  <si>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</si>
  <si>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</si>
  <si>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2.A.1. Cement production</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</si>
  <si>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</si>
  <si>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</si>
  <si>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</si>
  <si>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</si>
  <si>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</si>
  <si>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</si>
  <si>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</si>
  <si>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</si>
  <si>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</si>
  <si>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</si>
  <si>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</si>
  <si>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</si>
  <si>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</si>
  <si>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</si>
  <si>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</si>
  <si>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</si>
  <si>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</si>
  <si>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</si>
  <si>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</si>
  <si>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</si>
  <si>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</si>
  <si>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</si>
  <si>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</si>
  <si>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</si>
  <si>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</si>
  <si>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</si>
  <si>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</si>
  <si>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</si>
  <si>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</si>
  <si>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</si>
  <si>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</si>
  <si>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</si>
  <si>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</si>
  <si>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</si>
  <si>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</si>
  <si>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</si>
  <si>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</si>
  <si>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</si>
  <si>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</si>
  <si>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</si>
  <si>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</si>
  <si>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</si>
  <si>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</si>
  <si>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</si>
  <si>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</si>
  <si>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</si>
  <si>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</si>
  <si>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</si>
  <si>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</si>
  <si>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</si>
  <si>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</si>
  <si>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</si>
  <si>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</si>
  <si>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</si>
  <si>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</si>
  <si>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</si>
  <si>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</si>
  <si>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</si>
  <si>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</si>
  <si>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</si>
  <si>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</si>
  <si>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</si>
  <si>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</si>
  <si>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</si>
  <si>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</si>
  <si>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</si>
  <si>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</si>
  <si>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</si>
  <si>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</si>
  <si>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</si>
  <si>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</si>
  <si>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</si>
  <si>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</si>
  <si>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</si>
  <si>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</si>
  <si>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</si>
  <si>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</si>
  <si>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</si>
  <si>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</si>
  <si>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</si>
  <si>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</si>
  <si>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</si>
  <si>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</si>
  <si>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</si>
  <si>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</si>
  <si>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</si>
  <si>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</si>
  <si>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</si>
  <si>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</si>
  <si>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</si>
  <si>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</si>
  <si>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</si>
  <si>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</si>
  <si>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</si>
  <si>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</si>
  <si>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</si>
  <si>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</si>
  <si>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</si>
  <si>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</si>
  <si>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</si>
  <si>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</si>
  <si>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</si>
  <si>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</si>
  <si>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</si>
  <si>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</si>
  <si>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</si>
  <si>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</si>
  <si>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</si>
  <si>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</si>
  <si>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</si>
  <si>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</si>
  <si>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</si>
  <si>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</si>
  <si>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</si>
  <si>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</si>
  <si>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</si>
  <si>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</si>
  <si>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</si>
  <si>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</si>
  <si>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</si>
  <si>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</si>
  <si>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</si>
  <si>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</si>
  <si>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</si>
  <si>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</si>
  <si>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</si>
  <si>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</si>
  <si>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</si>
  <si>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</si>
  <si>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</si>
  <si>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</si>
  <si>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</si>
  <si>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</si>
  <si>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</si>
  <si>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</si>
  <si>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</si>
  <si>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</si>
  <si>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2.B. Chemical industry</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</si>
  <si>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</si>
  <si>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</si>
  <si>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</si>
  <si>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</si>
  <si>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</si>
  <si>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</si>
  <si>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</si>
  <si>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</si>
  <si>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</si>
  <si>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</si>
  <si>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</si>
  <si>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</si>
  <si>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</si>
  <si>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</si>
  <si>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</si>
  <si>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</si>
  <si>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</si>
  <si>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</si>
  <si>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</si>
  <si>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</si>
  <si>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</si>
  <si>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</si>
  <si>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</si>
  <si>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</si>
  <si>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</si>
  <si>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</si>
  <si>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</si>
  <si>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</si>
  <si>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</si>
  <si>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</si>
  <si>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</si>
  <si>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</si>
  <si>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</si>
  <si>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</si>
  <si>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</si>
  <si>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</si>
  <si>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</si>
  <si>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</si>
  <si>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</si>
  <si>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</si>
  <si>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</si>
  <si>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</si>
  <si>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</si>
  <si>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</si>
  <si>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</si>
  <si>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</si>
  <si>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</si>
  <si>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</si>
  <si>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</si>
  <si>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</si>
  <si>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</si>
  <si>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</si>
  <si>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</si>
  <si>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</si>
  <si>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</si>
  <si>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</si>
  <si>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</si>
  <si>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</si>
  <si>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</si>
  <si>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</si>
  <si>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</si>
  <si>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</si>
  <si>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</si>
  <si>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</si>
  <si>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</si>
  <si>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</si>
  <si>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</si>
  <si>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</si>
  <si>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</si>
  <si>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</si>
  <si>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</si>
  <si>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</si>
  <si>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</si>
  <si>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</si>
  <si>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</si>
  <si>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</si>
  <si>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</si>
  <si>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</si>
  <si>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</si>
  <si>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</si>
  <si>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</si>
  <si>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</si>
  <si>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</si>
  <si>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</si>
  <si>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</si>
  <si>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</si>
  <si>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</si>
  <si>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</si>
  <si>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</si>
  <si>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</si>
  <si>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</si>
  <si>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</si>
  <si>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</si>
  <si>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</si>
  <si>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</si>
  <si>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</si>
  <si>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</si>
  <si>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</si>
  <si>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</si>
  <si>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</si>
  <si>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</si>
  <si>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</si>
  <si>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</si>
  <si>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</si>
  <si>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</si>
  <si>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</si>
  <si>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</si>
  <si>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</si>
  <si>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</si>
  <si>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</si>
  <si>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</si>
  <si>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</si>
  <si>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</si>
  <si>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</si>
  <si>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</si>
  <si>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</si>
  <si>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</si>
  <si>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</si>
  <si>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</si>
  <si>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</si>
  <si>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</si>
  <si>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</si>
  <si>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</si>
  <si>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</si>
  <si>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</si>
  <si>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</si>
  <si>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</si>
  <si>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</si>
  <si>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</si>
  <si>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</si>
  <si>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</si>
  <si>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</si>
  <si>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</si>
  <si>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</si>
  <si>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</si>
  <si>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</si>
  <si>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</si>
  <si>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</si>
  <si>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</si>
  <si>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</si>
  <si>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</si>
  <si>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</si>
  <si>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</si>
  <si>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</si>
  <si>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</si>
  <si>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</si>
  <si>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</si>
  <si>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</si>
  <si>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</si>
  <si>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</si>
  <si>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</si>
  <si>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</si>
  <si>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</si>
  <si>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</si>
  <si>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</si>
  <si>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</si>
  <si>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</si>
  <si>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</si>
  <si>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</si>
  <si>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</si>
  <si>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</si>
  <si>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</si>
  <si>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</si>
  <si>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</si>
  <si>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</si>
  <si>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</si>
  <si>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</si>
  <si>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</si>
  <si>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</si>
  <si>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</si>
  <si>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</si>
  <si>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</si>
  <si>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</si>
  <si>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</si>
  <si>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</si>
  <si>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</si>
  <si>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</si>
  <si>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</si>
  <si>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</si>
  <si>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</si>
  <si>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</si>
  <si>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</si>
  <si>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</si>
  <si>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</si>
  <si>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</si>
  <si>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</si>
  <si>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</si>
  <si>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</si>
  <si>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</si>
  <si>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</si>
  <si>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</si>
  <si>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</si>
  <si>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</si>
  <si>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</si>
  <si>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</si>
  <si>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</si>
  <si>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</si>
  <si>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</si>
  <si>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</si>
  <si>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</si>
  <si>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</si>
  <si>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</si>
  <si>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</si>
  <si>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</si>
  <si>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</si>
  <si>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</si>
  <si>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</si>
  <si>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</si>
  <si>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</si>
  <si>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</si>
  <si>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</si>
  <si>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</si>
  <si>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</si>
  <si>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</si>
  <si>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</si>
  <si>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</si>
  <si>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</si>
  <si>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</si>
  <si>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</si>
  <si>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</si>
  <si>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</si>
  <si>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</si>
  <si>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</si>
  <si>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</si>
  <si>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</si>
  <si>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</si>
  <si>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</si>
  <si>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</si>
  <si>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</si>
  <si>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</si>
  <si>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</si>
  <si>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</si>
  <si>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</si>
  <si>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</si>
  <si>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</si>
  <si>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</si>
  <si>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</si>
  <si>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</si>
  <si>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</si>
  <si>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</si>
  <si>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</si>
  <si>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</si>
  <si>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</si>
  <si>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</si>
  <si>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</si>
  <si>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</si>
  <si>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</si>
  <si>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</si>
  <si>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</si>
  <si>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</si>
  <si>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</si>
  <si>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</si>
  <si>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</si>
  <si>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</si>
  <si>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</si>
  <si>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</si>
  <si>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</si>
  <si>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</si>
  <si>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</si>
  <si>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</si>
  <si>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</si>
  <si>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</si>
  <si>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</si>
  <si>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</si>
  <si>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</si>
  <si>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</si>
  <si>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</si>
  <si>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</si>
  <si>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</si>
  <si>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</si>
  <si>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</si>
  <si>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</si>
  <si>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</si>
  <si>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</si>
  <si>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</si>
  <si>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</si>
  <si>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</si>
  <si>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</si>
  <si>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</si>
  <si>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</si>
  <si>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</si>
  <si>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</si>
  <si>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</si>
  <si>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</si>
  <si>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</si>
  <si>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</si>
  <si>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</si>
  <si>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</si>
  <si>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</si>
  <si>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</si>
  <si>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</si>
  <si>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</si>
  <si>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</si>
  <si>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</si>
  <si>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</si>
  <si>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</si>
  <si>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</si>
  <si>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</si>
  <si>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</si>
  <si>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</si>
  <si>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</si>
  <si>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</si>
  <si>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</si>
  <si>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</si>
  <si>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</si>
  <si>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</si>
  <si>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</si>
  <si>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</si>
  <si>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</si>
  <si>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</si>
  <si>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</si>
  <si>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</si>
  <si>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</si>
  <si>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</si>
  <si>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</si>
  <si>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</si>
  <si>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</si>
  <si>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</si>
  <si>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</si>
  <si>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</si>
  <si>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</si>
  <si>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</si>
  <si>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</si>
  <si>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</si>
  <si>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</si>
  <si>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</si>
  <si>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</si>
  <si>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</si>
  <si>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</si>
  <si>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</si>
  <si>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</si>
  <si>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</si>
  <si>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</si>
  <si>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</si>
  <si>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</si>
  <si>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</si>
  <si>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</si>
  <si>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</si>
  <si>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</si>
  <si>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</si>
  <si>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</si>
  <si>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</si>
  <si>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</si>
  <si>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</si>
  <si>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</si>
  <si>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</si>
  <si>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</si>
  <si>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</si>
  <si>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</si>
  <si>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</si>
  <si>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</si>
  <si>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</si>
  <si>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</si>
  <si>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</si>
  <si>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</si>
  <si>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</si>
  <si>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</si>
  <si>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</si>
  <si>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</si>
  <si>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</si>
  <si>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</si>
  <si>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</si>
  <si>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</si>
  <si>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</si>
  <si>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</si>
  <si>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</si>
  <si>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</si>
  <si>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</si>
  <si>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</si>
  <si>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</si>
  <si>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</si>
  <si>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</si>
  <si>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</si>
  <si>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</si>
  <si>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</si>
  <si>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2.C. Metal industry</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</si>
  <si>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</si>
  <si>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</si>
  <si>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</si>
  <si>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</si>
  <si>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</si>
  <si>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</si>
  <si>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</si>
  <si>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</si>
  <si>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</si>
  <si>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</si>
  <si>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</si>
  <si>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</si>
  <si>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</si>
  <si>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</si>
  <si>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</si>
  <si>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</si>
  <si>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</si>
  <si>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</si>
  <si>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</si>
  <si>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</si>
  <si>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</si>
  <si>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</si>
  <si>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</si>
  <si>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</si>
  <si>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</si>
  <si>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</si>
  <si>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</si>
  <si>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</si>
  <si>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</si>
  <si>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</si>
  <si>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</si>
  <si>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</si>
  <si>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</si>
  <si>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</si>
  <si>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</si>
  <si>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</si>
  <si>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</si>
  <si>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</si>
  <si>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</si>
  <si>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</si>
  <si>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</si>
  <si>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</si>
  <si>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</si>
  <si>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</si>
  <si>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</si>
  <si>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</si>
  <si>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</si>
  <si>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</si>
  <si>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</si>
  <si>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</si>
  <si>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</si>
  <si>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</si>
  <si>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</si>
  <si>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</si>
  <si>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</si>
  <si>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</si>
  <si>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</si>
  <si>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</si>
  <si>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</si>
  <si>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</si>
  <si>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</si>
  <si>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</si>
  <si>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</si>
  <si>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</si>
  <si>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</si>
  <si>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</si>
  <si>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</si>
  <si>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</si>
  <si>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</si>
  <si>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</si>
  <si>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</si>
  <si>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</si>
  <si>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</si>
  <si>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</si>
  <si>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</si>
  <si>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</si>
  <si>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</si>
  <si>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</si>
  <si>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</si>
  <si>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</si>
  <si>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</si>
  <si>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</si>
  <si>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</si>
  <si>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</si>
  <si>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</si>
  <si>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</si>
  <si>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</si>
  <si>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</si>
  <si>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</si>
  <si>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</si>
  <si>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</si>
  <si>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</si>
  <si>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</si>
  <si>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</si>
  <si>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</si>
  <si>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</si>
  <si>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</si>
  <si>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</si>
  <si>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</si>
  <si>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</si>
  <si>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</si>
  <si>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</si>
  <si>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</si>
  <si>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</si>
  <si>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</si>
  <si>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</si>
  <si>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</si>
  <si>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</si>
  <si>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</si>
  <si>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</si>
  <si>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</si>
  <si>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</si>
  <si>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</si>
  <si>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</si>
  <si>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</si>
  <si>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</si>
  <si>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</si>
  <si>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</si>
  <si>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</si>
  <si>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</si>
  <si>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</si>
  <si>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</si>
  <si>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</si>
  <si>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</si>
  <si>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</si>
  <si>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</si>
  <si>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</si>
  <si>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</si>
  <si>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</si>
  <si>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</si>
  <si>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</si>
  <si>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</si>
  <si>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</si>
  <si>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</si>
  <si>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</si>
  <si>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</si>
  <si>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</si>
  <si>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</si>
  <si>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</si>
  <si>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</si>
  <si>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</si>
  <si>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</si>
  <si>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</si>
  <si>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</si>
  <si>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</si>
  <si>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</si>
  <si>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</si>
  <si>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</si>
  <si>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</si>
  <si>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</si>
  <si>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</si>
  <si>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</si>
  <si>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</si>
  <si>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</si>
  <si>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</si>
  <si>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</si>
  <si>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</si>
  <si>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</si>
  <si>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</si>
  <si>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</si>
  <si>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</si>
  <si>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</si>
  <si>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</si>
  <si>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</si>
  <si>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</si>
  <si>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</si>
  <si>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</si>
  <si>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</si>
  <si>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</si>
  <si>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</si>
  <si>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</si>
  <si>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</si>
  <si>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</si>
  <si>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</si>
  <si>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</si>
  <si>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</si>
  <si>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</si>
  <si>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</si>
  <si>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</si>
  <si>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</si>
  <si>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</si>
  <si>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</si>
  <si>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</si>
  <si>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</si>
  <si>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</si>
  <si>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</si>
  <si>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</si>
  <si>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</si>
  <si>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</si>
  <si>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</si>
  <si>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</si>
  <si>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</si>
  <si>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</si>
  <si>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</si>
  <si>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</si>
  <si>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</si>
  <si>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</si>
  <si>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</si>
  <si>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</si>
  <si>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</si>
  <si>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</si>
  <si>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</si>
  <si>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</si>
  <si>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</si>
  <si>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</si>
  <si>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</si>
  <si>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</si>
  <si>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</si>
  <si>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</si>
  <si>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</si>
  <si>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</si>
  <si>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</si>
  <si>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</si>
  <si>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</si>
  <si>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</si>
  <si>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</si>
  <si>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</si>
  <si>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</si>
  <si>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</si>
  <si>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</si>
  <si>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</si>
  <si>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</si>
  <si>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</si>
  <si>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</si>
  <si>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</si>
  <si>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</si>
  <si>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</si>
  <si>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</si>
  <si>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</si>
  <si>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</si>
  <si>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</si>
  <si>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</si>
  <si>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</si>
  <si>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</si>
  <si>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</si>
  <si>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</si>
  <si>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</si>
  <si>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</si>
  <si>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</si>
  <si>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</si>
  <si>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</si>
  <si>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</si>
  <si>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</si>
  <si>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</si>
  <si>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</si>
  <si>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</si>
  <si>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</si>
  <si>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</si>
  <si>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</si>
  <si>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</si>
  <si>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</si>
  <si>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</si>
  <si>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</si>
  <si>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</si>
  <si>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</si>
  <si>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</si>
  <si>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</si>
  <si>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</si>
  <si>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</si>
  <si>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</si>
  <si>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</si>
  <si>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</si>
  <si>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</si>
  <si>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</si>
  <si>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</si>
  <si>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</si>
  <si>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</si>
  <si>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</si>
  <si>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</si>
  <si>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</si>
  <si>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</si>
  <si>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</si>
  <si>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</si>
  <si>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2.C.1. Iron and steel production</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</si>
  <si>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</si>
  <si>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</si>
  <si>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</si>
  <si>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</si>
  <si>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</si>
  <si>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</si>
  <si>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</si>
  <si>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</si>
  <si>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</si>
  <si>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</si>
  <si>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</si>
  <si>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</si>
  <si>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</si>
  <si>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</si>
  <si>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</si>
  <si>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</si>
  <si>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</si>
  <si>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</si>
  <si>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</si>
  <si>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</si>
  <si>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</si>
  <si>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</si>
  <si>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</si>
  <si>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</si>
  <si>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</si>
  <si>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</si>
  <si>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</si>
  <si>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</si>
  <si>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</si>
  <si>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</si>
  <si>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</si>
  <si>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</si>
  <si>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</si>
  <si>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</si>
  <si>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</si>
  <si>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</si>
  <si>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</si>
  <si>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</si>
  <si>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</si>
  <si>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</si>
  <si>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</si>
  <si>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</si>
  <si>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</si>
  <si>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</si>
  <si>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</si>
  <si>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</si>
  <si>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</si>
  <si>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</si>
  <si>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</si>
  <si>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</si>
  <si>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</si>
  <si>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</si>
  <si>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</si>
  <si>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</si>
  <si>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</si>
  <si>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</si>
  <si>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</si>
  <si>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</si>
  <si>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</si>
  <si>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</si>
  <si>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</si>
  <si>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</si>
  <si>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</si>
  <si>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</si>
  <si>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</si>
  <si>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</si>
  <si>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</si>
  <si>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</si>
  <si>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</si>
  <si>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</si>
  <si>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</si>
  <si>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</si>
  <si>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</si>
  <si>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</si>
  <si>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</si>
  <si>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</si>
  <si>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</si>
  <si>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</si>
  <si>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</si>
  <si>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</si>
  <si>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</si>
  <si>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</si>
  <si>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</si>
  <si>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</si>
  <si>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</si>
  <si>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</si>
  <si>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</si>
  <si>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</si>
  <si>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</si>
  <si>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</si>
  <si>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</si>
  <si>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</si>
  <si>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</si>
  <si>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</si>
  <si>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</si>
  <si>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</si>
  <si>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</si>
  <si>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</si>
  <si>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</si>
  <si>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</si>
  <si>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</si>
  <si>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</si>
  <si>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</si>
  <si>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</si>
  <si>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</si>
  <si>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</si>
  <si>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</si>
  <si>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</si>
  <si>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</si>
  <si>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</si>
  <si>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</si>
  <si>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</si>
  <si>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</si>
  <si>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</si>
  <si>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</si>
  <si>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</si>
  <si>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</si>
  <si>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</si>
  <si>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</si>
  <si>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</si>
  <si>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</si>
  <si>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</si>
  <si>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</si>
  <si>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</si>
  <si>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</si>
  <si>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</si>
  <si>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</si>
  <si>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</si>
  <si>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</si>
  <si>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</si>
  <si>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</si>
  <si>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</si>
  <si>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</si>
  <si>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</si>
  <si>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</si>
  <si>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</si>
  <si>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</si>
  <si>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</si>
  <si>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</si>
  <si>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</si>
  <si>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</si>
  <si>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</si>
  <si>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</si>
  <si>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</si>
  <si>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</si>
  <si>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</si>
  <si>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</si>
  <si>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</si>
  <si>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</si>
  <si>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</si>
  <si>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</si>
  <si>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</si>
  <si>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</si>
  <si>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</si>
  <si>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</si>
  <si>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</si>
  <si>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</si>
  <si>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</si>
  <si>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</si>
  <si>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</si>
  <si>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</si>
  <si>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</si>
  <si>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</si>
  <si>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</si>
  <si>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</si>
  <si>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</si>
  <si>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</si>
  <si>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</si>
  <si>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</si>
  <si>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</si>
  <si>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</si>
  <si>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</si>
  <si>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</si>
  <si>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</si>
  <si>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</si>
  <si>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</si>
  <si>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</si>
  <si>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</si>
  <si>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</si>
  <si>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</si>
  <si>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</si>
  <si>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</si>
  <si>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</si>
  <si>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</si>
  <si>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</si>
  <si>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</si>
  <si>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</si>
  <si>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</si>
  <si>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</si>
  <si>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</si>
  <si>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</si>
  <si>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</si>
  <si>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</si>
  <si>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</si>
  <si>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</si>
  <si>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</si>
  <si>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</si>
  <si>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</si>
  <si>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</si>
  <si>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</si>
  <si>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</si>
  <si>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</si>
  <si>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</si>
  <si>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</si>
  <si>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</si>
  <si>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</si>
  <si>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</si>
  <si>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</si>
  <si>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</si>
  <si>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</si>
  <si>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</si>
  <si>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</si>
  <si>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</si>
  <si>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</si>
  <si>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</si>
  <si>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</si>
  <si>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</si>
  <si>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</si>
  <si>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</si>
  <si>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</si>
  <si>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</si>
  <si>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</si>
  <si>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</si>
  <si>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</si>
  <si>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</si>
  <si>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</si>
  <si>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</si>
  <si>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</si>
  <si>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</si>
  <si>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</si>
  <si>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</si>
  <si>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</si>
  <si>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</si>
  <si>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</si>
  <si>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</si>
  <si>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</si>
  <si>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</si>
  <si>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</si>
  <si>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</si>
  <si>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</si>
  <si>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</si>
  <si>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</si>
  <si>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</si>
  <si>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</si>
  <si>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</si>
  <si>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</si>
  <si>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</si>
  <si>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</si>
  <si>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</si>
  <si>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</si>
  <si>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</si>
  <si>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</si>
  <si>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</si>
  <si>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</si>
  <si>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</si>
  <si>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</si>
  <si>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</si>
  <si>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</si>
  <si>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</si>
  <si>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</si>
  <si>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</si>
  <si>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</si>
  <si>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</si>
  <si>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</si>
  <si>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</si>
  <si>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</si>
  <si>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</si>
  <si>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</si>
  <si>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</si>
  <si>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</si>
  <si>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</si>
  <si>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</si>
  <si>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</si>
  <si>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</si>
  <si>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</si>
  <si>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</si>
  <si>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</si>
  <si>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</si>
  <si>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</si>
  <si>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</si>
  <si>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</si>
  <si>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</si>
  <si>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</si>
  <si>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</si>
  <si>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</si>
  <si>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</si>
  <si>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</si>
  <si>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</si>
  <si>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</si>
  <si>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</si>
  <si>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</si>
  <si>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</si>
  <si>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</si>
  <si>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</si>
  <si>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</si>
  <si>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</si>
  <si>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</si>
  <si>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</si>
  <si>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</si>
  <si>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</si>
  <si>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</si>
  <si>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</si>
  <si>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</si>
  <si>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</si>
  <si>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</si>
  <si>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</si>
  <si>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</si>
  <si>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</si>
  <si>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</si>
  <si>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</si>
  <si>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</si>
  <si>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</si>
  <si>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</si>
  <si>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</si>
  <si>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</si>
  <si>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</si>
  <si>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</si>
  <si>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</si>
  <si>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</si>
  <si>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</si>
  <si>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</si>
  <si>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</si>
  <si>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</si>
  <si>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</si>
  <si>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</si>
  <si>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</si>
  <si>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</si>
  <si>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</si>
  <si>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</si>
  <si>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</si>
  <si>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</si>
  <si>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</si>
  <si>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</si>
  <si>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</si>
  <si>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</si>
  <si>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</si>
  <si>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</si>
  <si>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</si>
  <si>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</si>
  <si>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</si>
  <si>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</si>
  <si>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</si>
  <si>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</si>
  <si>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</si>
  <si>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</si>
  <si>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</si>
  <si>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</si>
  <si>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</si>
  <si>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</si>
  <si>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</si>
  <si>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</si>
  <si>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</si>
  <si>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</si>
  <si>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</si>
  <si>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</si>
  <si>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</si>
  <si>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</si>
  <si>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</si>
  <si>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</si>
  <si>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</si>
  <si>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</si>
  <si>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</si>
  <si>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</si>
  <si>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</si>
  <si>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</si>
  <si>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</si>
  <si>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</si>
  <si>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</si>
  <si>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</si>
  <si>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</si>
  <si>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</si>
  <si>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</si>
  <si>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</si>
  <si>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</si>
  <si>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</si>
  <si>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2.D. Non-energy products from fuels and solvent use</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</si>
  <si>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</si>
  <si>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</si>
  <si>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</si>
  <si>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</si>
  <si>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</si>
  <si>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</si>
  <si>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</si>
  <si>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</si>
  <si>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</si>
  <si>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</si>
  <si>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</si>
  <si>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</si>
  <si>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</si>
  <si>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</si>
  <si>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</si>
  <si>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</si>
  <si>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</si>
  <si>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</si>
  <si>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</si>
  <si>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</si>
  <si>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</si>
  <si>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</si>
  <si>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</si>
  <si>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</si>
  <si>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</si>
  <si>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</si>
  <si>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</si>
  <si>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</si>
  <si>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</si>
  <si>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</si>
  <si>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</si>
  <si>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</si>
  <si>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</si>
  <si>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</si>
  <si>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</si>
  <si>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</si>
  <si>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</si>
  <si>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</si>
  <si>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</si>
  <si>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</si>
  <si>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</si>
  <si>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</si>
  <si>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</si>
  <si>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</si>
  <si>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</si>
  <si>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</si>
  <si>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</si>
  <si>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</si>
  <si>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</si>
  <si>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</si>
  <si>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</si>
  <si>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</si>
  <si>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</si>
  <si>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</si>
  <si>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</si>
  <si>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</si>
  <si>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</si>
  <si>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</si>
  <si>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</si>
  <si>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</si>
  <si>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</si>
  <si>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</si>
  <si>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</si>
  <si>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</si>
  <si>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</si>
  <si>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</si>
  <si>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</si>
  <si>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</si>
  <si>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</si>
  <si>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</si>
  <si>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</si>
  <si>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</si>
  <si>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</si>
  <si>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</si>
  <si>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</si>
  <si>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</si>
  <si>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</si>
  <si>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</si>
  <si>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</si>
  <si>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</si>
  <si>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</si>
  <si>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</si>
  <si>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</si>
  <si>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</si>
  <si>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</si>
  <si>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</si>
  <si>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</si>
  <si>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</si>
  <si>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</si>
  <si>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</si>
  <si>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</si>
  <si>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</si>
  <si>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</si>
  <si>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</si>
  <si>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</si>
  <si>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</si>
  <si>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</si>
  <si>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</si>
  <si>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</si>
  <si>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</si>
  <si>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</si>
  <si>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</si>
  <si>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</si>
  <si>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2.E. Electronics industry</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</si>
  <si>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</si>
  <si>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</si>
  <si>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</si>
  <si>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</si>
  <si>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</si>
  <si>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</si>
  <si>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</si>
  <si>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</si>
  <si>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</si>
  <si>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</si>
  <si>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</si>
  <si>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</si>
  <si>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</si>
  <si>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</si>
  <si>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</si>
  <si>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</si>
  <si>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</si>
  <si>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</si>
  <si>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</si>
  <si>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</si>
  <si>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</si>
  <si>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</si>
  <si>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</si>
  <si>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</si>
  <si>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</si>
  <si>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</si>
  <si>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</si>
  <si>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</si>
  <si>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</si>
  <si>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</si>
  <si>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</si>
  <si>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</si>
  <si>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</si>
  <si>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</si>
  <si>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</si>
  <si>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</si>
  <si>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</si>
  <si>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</si>
  <si>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</si>
  <si>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</si>
  <si>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</si>
  <si>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</si>
  <si>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</si>
  <si>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</si>
  <si>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</si>
  <si>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</si>
  <si>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</si>
  <si>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</si>
  <si>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</si>
  <si>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</si>
  <si>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</si>
  <si>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</si>
  <si>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</si>
  <si>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</si>
  <si>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</si>
  <si>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</si>
  <si>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</si>
  <si>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</si>
  <si>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</si>
  <si>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</si>
  <si>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</si>
  <si>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</si>
  <si>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</si>
  <si>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</si>
  <si>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</si>
  <si>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</si>
  <si>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</si>
  <si>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</si>
  <si>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</si>
  <si>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</si>
  <si>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</si>
  <si>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</si>
  <si>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</si>
  <si>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</si>
  <si>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</si>
  <si>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</si>
  <si>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</si>
  <si>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</si>
  <si>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</si>
  <si>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</si>
  <si>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</si>
  <si>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</si>
  <si>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</si>
  <si>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</si>
  <si>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</si>
  <si>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</si>
  <si>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</si>
  <si>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</si>
  <si>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</si>
  <si>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</si>
  <si>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</si>
  <si>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</si>
  <si>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</si>
  <si>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</si>
  <si>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</si>
  <si>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</si>
  <si>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</si>
  <si>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</si>
  <si>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</si>
  <si>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</si>
  <si>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</si>
  <si>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</si>
  <si>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</si>
  <si>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</si>
  <si>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</si>
  <si>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</si>
  <si>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</si>
  <si>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</si>
  <si>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</si>
  <si>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</si>
  <si>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</si>
  <si>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</si>
  <si>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</si>
  <si>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</si>
  <si>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</si>
  <si>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</si>
  <si>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</si>
  <si>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</si>
  <si>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</si>
  <si>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</si>
  <si>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</si>
  <si>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</si>
  <si>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</si>
  <si>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</si>
  <si>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</si>
  <si>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</si>
  <si>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</si>
  <si>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</si>
  <si>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</si>
  <si>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</si>
  <si>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</si>
  <si>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</si>
  <si>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</si>
  <si>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</si>
  <si>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</si>
  <si>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</si>
  <si>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</si>
  <si>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</si>
  <si>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</si>
  <si>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</si>
  <si>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</si>
  <si>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</si>
  <si>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</si>
  <si>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</si>
  <si>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</si>
  <si>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</si>
  <si>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</si>
  <si>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</si>
  <si>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</si>
  <si>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</si>
  <si>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</si>
  <si>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</si>
  <si>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</si>
  <si>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</si>
  <si>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</si>
  <si>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</si>
  <si>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</si>
  <si>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</si>
  <si>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</si>
  <si>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</si>
  <si>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</si>
  <si>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</si>
  <si>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</si>
  <si>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</si>
  <si>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</si>
  <si>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</si>
  <si>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</si>
  <si>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</si>
  <si>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</si>
  <si>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</si>
  <si>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</si>
  <si>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</si>
  <si>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</si>
  <si>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</si>
  <si>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</si>
  <si>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</si>
  <si>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</si>
  <si>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</si>
  <si>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</si>
  <si>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</si>
  <si>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</si>
  <si>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</si>
  <si>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</si>
  <si>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</si>
  <si>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</si>
  <si>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</si>
  <si>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</si>
  <si>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</si>
  <si>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</si>
  <si>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</si>
  <si>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</si>
  <si>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</si>
  <si>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</si>
  <si>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</si>
  <si>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</si>
  <si>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</si>
  <si>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</si>
  <si>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</si>
  <si>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</si>
  <si>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</si>
  <si>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</si>
  <si>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</si>
  <si>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</si>
  <si>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</si>
  <si>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</si>
  <si>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</si>
  <si>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</si>
  <si>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</si>
  <si>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</si>
  <si>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</si>
  <si>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</si>
  <si>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</si>
  <si>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</si>
  <si>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</si>
  <si>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</si>
  <si>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</si>
  <si>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</si>
  <si>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</si>
  <si>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</si>
  <si>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</si>
  <si>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</si>
  <si>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</si>
  <si>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</si>
  <si>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</si>
  <si>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</si>
  <si>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</si>
  <si>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</si>
  <si>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</si>
  <si>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</si>
  <si>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</si>
  <si>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</si>
  <si>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</si>
  <si>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</si>
  <si>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</si>
  <si>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</si>
  <si>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</si>
  <si>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</si>
  <si>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</si>
  <si>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</si>
  <si>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</si>
  <si>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</si>
  <si>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</si>
  <si>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</si>
  <si>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</si>
  <si>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</si>
  <si>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</si>
  <si>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</si>
  <si>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</si>
  <si>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</si>
  <si>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</si>
  <si>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</si>
  <si>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</si>
  <si>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</si>
  <si>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</si>
  <si>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</si>
  <si>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</si>
  <si>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</si>
  <si>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</si>
  <si>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</si>
  <si>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</si>
  <si>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</si>
  <si>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</si>
  <si>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</si>
  <si>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</si>
  <si>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</si>
  <si>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</si>
  <si>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</si>
  <si>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</si>
  <si>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</si>
  <si>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</si>
  <si>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</si>
  <si>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</si>
  <si>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</si>
  <si>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2.F. Product uses as substitutes for ODS (8)</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</si>
  <si>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</si>
  <si>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</si>
  <si>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</si>
  <si>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</si>
  <si>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</si>
  <si>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</si>
  <si>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</si>
  <si>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</si>
  <si>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</si>
  <si>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</si>
  <si>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</si>
  <si>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</si>
  <si>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</si>
  <si>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</si>
  <si>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</si>
  <si>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</si>
  <si>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</si>
  <si>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</si>
  <si>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</si>
  <si>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</si>
  <si>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</si>
  <si>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</si>
  <si>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</si>
  <si>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</si>
  <si>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</si>
  <si>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</si>
  <si>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</si>
  <si>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</si>
  <si>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</si>
  <si>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</si>
  <si>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</si>
  <si>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</si>
  <si>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</si>
  <si>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</si>
  <si>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</si>
  <si>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</si>
  <si>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</si>
  <si>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</si>
  <si>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</si>
  <si>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</si>
  <si>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</si>
  <si>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</si>
  <si>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</si>
  <si>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</si>
  <si>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</si>
  <si>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</si>
  <si>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</si>
  <si>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</si>
  <si>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</si>
  <si>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</si>
  <si>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</si>
  <si>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</si>
  <si>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</si>
  <si>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</si>
  <si>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</si>
  <si>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</si>
  <si>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</si>
  <si>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</si>
  <si>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</si>
  <si>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</si>
  <si>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</si>
  <si>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</si>
  <si>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</si>
  <si>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</si>
  <si>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</si>
  <si>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</si>
  <si>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</si>
  <si>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</si>
  <si>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</si>
  <si>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</si>
  <si>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</si>
  <si>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</si>
  <si>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</si>
  <si>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</si>
  <si>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</si>
  <si>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</si>
  <si>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</si>
  <si>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</si>
  <si>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</si>
  <si>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</si>
  <si>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</si>
  <si>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</si>
  <si>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</si>
  <si>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</si>
  <si>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</si>
  <si>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</si>
  <si>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</si>
  <si>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</si>
  <si>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</si>
  <si>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</si>
  <si>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</si>
  <si>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</si>
  <si>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</si>
  <si>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</si>
  <si>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</si>
  <si>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</si>
  <si>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</si>
  <si>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</si>
  <si>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</si>
  <si>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</si>
  <si>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</si>
  <si>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</si>
  <si>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</si>
  <si>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</si>
  <si>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</si>
  <si>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</si>
  <si>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</si>
  <si>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</si>
  <si>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</si>
  <si>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</si>
  <si>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</si>
  <si>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</si>
  <si>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</si>
  <si>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</si>
  <si>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</si>
  <si>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</si>
  <si>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</si>
  <si>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</si>
  <si>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</si>
  <si>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</si>
  <si>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</si>
  <si>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</si>
  <si>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</si>
  <si>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</si>
  <si>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</si>
  <si>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</si>
  <si>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</si>
  <si>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</si>
  <si>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</si>
  <si>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</si>
  <si>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</si>
  <si>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</si>
  <si>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</si>
  <si>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</si>
  <si>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</si>
  <si>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</si>
  <si>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</si>
  <si>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</si>
  <si>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</si>
  <si>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</si>
  <si>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</si>
  <si>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</si>
  <si>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</si>
  <si>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</si>
  <si>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</si>
  <si>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</si>
  <si>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</si>
  <si>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</si>
  <si>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</si>
  <si>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</si>
  <si>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</si>
  <si>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</si>
  <si>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</si>
  <si>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</si>
  <si>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</si>
  <si>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</si>
  <si>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</si>
  <si>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</si>
  <si>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</si>
  <si>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</si>
  <si>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</si>
  <si>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</si>
  <si>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</si>
  <si>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</si>
  <si>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</si>
  <si>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</si>
  <si>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</si>
  <si>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</si>
  <si>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</si>
  <si>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</si>
  <si>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</si>
  <si>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2.G. Other product manufacture and use</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</si>
  <si>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</si>
  <si>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</si>
  <si>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</si>
  <si>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</si>
  <si>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</si>
  <si>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</si>
  <si>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</si>
  <si>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</si>
  <si>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</si>
  <si>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</si>
  <si>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</si>
  <si>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</si>
  <si>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</si>
  <si>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</si>
  <si>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</si>
  <si>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</si>
  <si>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</si>
  <si>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</si>
  <si>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</si>
  <si>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</si>
  <si>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</si>
  <si>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</si>
  <si>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</si>
  <si>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</si>
  <si>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</si>
  <si>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</si>
  <si>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</si>
  <si>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</si>
  <si>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</si>
  <si>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</si>
  <si>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</si>
  <si>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</si>
  <si>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</si>
  <si>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</si>
  <si>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</si>
  <si>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</si>
  <si>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</si>
  <si>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</si>
  <si>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</si>
  <si>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</si>
  <si>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</si>
  <si>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</si>
  <si>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</si>
  <si>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</si>
  <si>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</si>
  <si>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</si>
  <si>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</si>
  <si>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</si>
  <si>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</si>
  <si>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</si>
  <si>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</si>
  <si>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</si>
  <si>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</si>
  <si>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</si>
  <si>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</si>
  <si>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</si>
  <si>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</si>
  <si>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</si>
  <si>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</si>
  <si>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</si>
  <si>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</si>
  <si>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</si>
  <si>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</si>
  <si>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</si>
  <si>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</si>
  <si>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</si>
  <si>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</si>
  <si>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</si>
  <si>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</si>
  <si>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</si>
  <si>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</si>
  <si>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</si>
  <si>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</si>
  <si>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</si>
  <si>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</si>
  <si>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</si>
  <si>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</si>
  <si>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</si>
  <si>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</si>
  <si>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</si>
  <si>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</si>
  <si>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</si>
  <si>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</si>
  <si>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</si>
  <si>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</si>
  <si>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</si>
  <si>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</si>
  <si>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</si>
  <si>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</si>
  <si>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</si>
  <si>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</si>
  <si>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</si>
  <si>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</si>
  <si>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</si>
  <si>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</si>
  <si>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</si>
  <si>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</si>
  <si>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</si>
  <si>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</si>
  <si>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</si>
  <si>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</si>
  <si>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</si>
  <si>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</si>
  <si>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</si>
  <si>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</si>
  <si>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</si>
  <si>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</si>
  <si>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</si>
  <si>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</si>
  <si>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</si>
  <si>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</si>
  <si>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</si>
  <si>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</si>
  <si>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</si>
  <si>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</si>
  <si>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</si>
  <si>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</si>
  <si>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</si>
  <si>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</si>
  <si>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</si>
  <si>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</si>
  <si>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</si>
  <si>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</si>
  <si>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</si>
  <si>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</si>
  <si>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</si>
  <si>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</si>
  <si>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</si>
  <si>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</si>
  <si>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</si>
  <si>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</si>
  <si>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</si>
  <si>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</si>
  <si>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</si>
  <si>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</si>
  <si>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</si>
  <si>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</si>
  <si>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</si>
  <si>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</si>
  <si>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</si>
  <si>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</si>
  <si>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</si>
  <si>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</si>
  <si>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</si>
  <si>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</si>
  <si>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</si>
  <si>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</si>
  <si>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</si>
  <si>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</si>
  <si>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</si>
  <si>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</si>
  <si>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</si>
  <si>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</si>
  <si>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</si>
  <si>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</si>
  <si>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</si>
  <si>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</si>
  <si>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</si>
  <si>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</si>
  <si>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</si>
  <si>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</si>
  <si>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</si>
  <si>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</si>
  <si>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</si>
  <si>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</si>
  <si>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</si>
  <si>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</si>
  <si>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</si>
  <si>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</si>
  <si>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</si>
  <si>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</si>
  <si>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</si>
  <si>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</si>
  <si>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</si>
  <si>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</si>
  <si>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</si>
  <si>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</si>
  <si>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</si>
  <si>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</si>
  <si>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</si>
  <si>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</si>
  <si>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</si>
  <si>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</si>
  <si>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</si>
  <si>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</si>
  <si>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</si>
  <si>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</si>
  <si>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</si>
  <si>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</si>
  <si>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</si>
  <si>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</si>
  <si>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</si>
  <si>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</si>
  <si>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</si>
  <si>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</si>
  <si>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</si>
  <si>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</si>
  <si>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</si>
  <si>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</si>
  <si>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</si>
  <si>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</si>
  <si>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</si>
  <si>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</si>
  <si>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</si>
  <si>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</si>
  <si>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</si>
  <si>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</si>
  <si>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</si>
  <si>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</si>
  <si>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</si>
  <si>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</si>
  <si>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</si>
  <si>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</si>
  <si>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</si>
  <si>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</si>
  <si>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</si>
  <si>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</si>
  <si>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</si>
  <si>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</si>
  <si>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</si>
  <si>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</si>
  <si>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</si>
  <si>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</si>
  <si>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</si>
  <si>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</si>
  <si>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</si>
  <si>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</si>
  <si>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</si>
  <si>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</si>
  <si>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</si>
  <si>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</si>
  <si>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</si>
  <si>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</si>
  <si>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</si>
  <si>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</si>
  <si>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</si>
  <si>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</si>
  <si>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</si>
  <si>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</si>
  <si>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2.H. Other</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</si>
  <si>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</si>
  <si>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</si>
  <si>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</si>
  <si>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</si>
  <si>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</si>
  <si>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</si>
  <si>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</si>
  <si>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</si>
  <si>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</si>
  <si>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</si>
  <si>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</si>
  <si>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</si>
  <si>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</si>
  <si>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</si>
  <si>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</si>
  <si>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</si>
  <si>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</si>
  <si>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</si>
  <si>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</si>
  <si>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</si>
  <si>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</si>
  <si>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</si>
  <si>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</si>
  <si>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</si>
  <si>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</si>
  <si>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</si>
  <si>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</si>
  <si>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</si>
  <si>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</si>
  <si>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</si>
  <si>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</si>
  <si>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</si>
  <si>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</si>
  <si>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</si>
  <si>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</si>
  <si>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</si>
  <si>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</si>
  <si>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</si>
  <si>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</si>
  <si>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</si>
  <si>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</si>
  <si>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</si>
  <si>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</si>
  <si>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</si>
  <si>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</si>
  <si>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</si>
  <si>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</si>
  <si>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</si>
  <si>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</si>
  <si>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</si>
  <si>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</si>
  <si>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</si>
  <si>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</si>
  <si>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</si>
  <si>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</si>
  <si>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</si>
  <si>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</si>
  <si>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</si>
  <si>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</si>
  <si>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</si>
  <si>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</si>
  <si>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</si>
  <si>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</si>
  <si>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</si>
  <si>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</si>
  <si>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</si>
  <si>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</si>
  <si>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</si>
  <si>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</si>
  <si>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</si>
  <si>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</si>
  <si>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</si>
  <si>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</si>
  <si>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</si>
  <si>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</si>
  <si>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</si>
  <si>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</si>
  <si>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</si>
  <si>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</si>
  <si>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</si>
  <si>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</si>
  <si>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</si>
  <si>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</si>
  <si>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</si>
  <si>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</si>
  <si>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</si>
  <si>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</si>
  <si>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</si>
  <si>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</si>
  <si>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</si>
  <si>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</si>
  <si>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</si>
  <si>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</si>
  <si>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</si>
  <si>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</si>
  <si>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</si>
  <si>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</si>
  <si>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</si>
  <si>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</si>
  <si>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</si>
  <si>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</si>
  <si>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</si>
  <si>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</si>
  <si>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</si>
  <si>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</si>
  <si>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</si>
  <si>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</si>
  <si>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</si>
  <si>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</si>
  <si>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</si>
  <si>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</si>
  <si>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</si>
  <si>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</si>
  <si>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</si>
  <si>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</si>
  <si>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</si>
  <si>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</si>
  <si>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</si>
  <si>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</si>
  <si>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</si>
  <si>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</si>
  <si>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</si>
  <si>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</si>
  <si>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</si>
  <si>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</si>
  <si>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</si>
  <si>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</si>
  <si>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</si>
  <si>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</si>
  <si>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</si>
  <si>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</si>
  <si>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</si>
  <si>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</si>
  <si>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</si>
  <si>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</si>
  <si>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</si>
  <si>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</si>
  <si>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</si>
  <si>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</si>
  <si>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</si>
  <si>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</si>
  <si>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</si>
  <si>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</si>
  <si>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</si>
  <si>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</si>
  <si>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</si>
  <si>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</si>
  <si>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</si>
  <si>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</si>
  <si>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</si>
  <si>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</si>
  <si>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</si>
  <si>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</si>
  <si>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</si>
  <si>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</si>
  <si>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</si>
  <si>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</si>
  <si>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</si>
  <si>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</si>
  <si>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</si>
  <si>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</si>
  <si>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</si>
  <si>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</si>
  <si>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</si>
  <si>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</si>
  <si>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</si>
  <si>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</si>
  <si>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</si>
  <si>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</si>
  <si>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</si>
  <si>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</si>
  <si>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</si>
  <si>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</si>
  <si>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</si>
  <si>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</si>
  <si>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</si>
  <si>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</si>
  <si>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</si>
  <si>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</si>
  <si>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</si>
  <si>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</si>
  <si>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</si>
  <si>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</si>
  <si>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</si>
  <si>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</si>
  <si>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</si>
  <si>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</si>
  <si>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</si>
  <si>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</si>
  <si>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</si>
  <si>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</si>
  <si>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</si>
  <si>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</si>
  <si>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</si>
  <si>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</si>
  <si>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</si>
  <si>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</si>
  <si>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</si>
  <si>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</si>
  <si>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</si>
  <si>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</si>
  <si>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</si>
  <si>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</si>
  <si>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</si>
  <si>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</si>
  <si>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</si>
  <si>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</si>
  <si>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</si>
  <si>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</si>
  <si>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</si>
  <si>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</si>
  <si>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</si>
  <si>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</si>
  <si>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</si>
  <si>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</si>
  <si>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</si>
  <si>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</si>
  <si>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</si>
  <si>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</si>
  <si>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</si>
  <si>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</si>
  <si>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</si>
  <si>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</si>
  <si>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</si>
  <si>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</si>
  <si>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</si>
  <si>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</si>
  <si>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</si>
  <si>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</si>
  <si>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</si>
  <si>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</si>
  <si>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</si>
  <si>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</si>
  <si>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</si>
  <si>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</si>
  <si>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</si>
  <si>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</si>
  <si>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</si>
  <si>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</si>
  <si>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</si>
  <si>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</si>
  <si>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</si>
  <si>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</si>
  <si>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</si>
  <si>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</si>
  <si>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</si>
  <si>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</si>
  <si>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</si>
  <si>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</si>
  <si>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</si>
  <si>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</si>
  <si>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</si>
  <si>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</si>
  <si>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</si>
  <si>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</si>
  <si>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</si>
  <si>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</si>
  <si>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</si>
  <si>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</si>
  <si>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</si>
  <si>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</si>
  <si>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</si>
  <si>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</si>
  <si>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</si>
  <si>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</si>
  <si>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</si>
  <si>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</si>
  <si>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</si>
  <si>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</si>
  <si>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</si>
  <si>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</si>
  <si>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</si>
  <si>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</si>
  <si>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</si>
  <si>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</si>
  <si>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</si>
  <si>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</si>
  <si>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</si>
  <si>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</si>
  <si>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</si>
  <si>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</si>
  <si>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</si>
  <si>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</si>
  <si>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</si>
  <si>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</si>
  <si>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</si>
  <si>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</si>
  <si>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</si>
  <si>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</si>
  <si>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</si>
  <si>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</si>
  <si>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</si>
  <si>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</si>
  <si>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</si>
  <si>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</si>
  <si>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</si>
  <si>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</si>
  <si>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</si>
  <si>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</si>
  <si>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</si>
  <si>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</si>
  <si>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</si>
  <si>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</si>
  <si>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</si>
  <si>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</si>
  <si>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</si>
  <si>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</si>
  <si>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</si>
  <si>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</si>
  <si>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</si>
  <si>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</si>
  <si>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</si>
  <si>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</si>
  <si>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</si>
  <si>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</si>
  <si>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</si>
  <si>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</si>
  <si>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</si>
  <si>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</si>
  <si>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</si>
  <si>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</si>
  <si>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</si>
  <si>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</si>
  <si>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</si>
  <si>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</si>
  <si>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</si>
  <si>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</si>
  <si>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</si>
  <si>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</si>
  <si>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</si>
  <si>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</si>
  <si>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</si>
  <si>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</si>
  <si>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</si>
  <si>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</si>
  <si>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</si>
  <si>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</si>
  <si>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</si>
  <si>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</si>
  <si>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</si>
  <si>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</si>
  <si>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</si>
  <si>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</si>
  <si>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</si>
  <si>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</si>
  <si>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</si>
  <si>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</si>
  <si>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</si>
  <si>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</si>
  <si>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</si>
  <si>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</si>
  <si>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</si>
  <si>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</si>
  <si>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</si>
  <si>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</si>
  <si>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</si>
  <si>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</si>
  <si>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</si>
  <si>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</si>
  <si>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</si>
  <si>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</si>
  <si>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</si>
  <si>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</si>
  <si>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</si>
  <si>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</si>
  <si>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</si>
  <si>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</si>
  <si>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</si>
  <si>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</si>
  <si>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</si>
  <si>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</si>
  <si>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</si>
  <si>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</si>
  <si>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</si>
  <si>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</si>
  <si>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 Agriculture</t>
  </si>
  <si>
    <t>WEM</t>
  </si>
  <si>
    <t xml:space="preserve">        3.A. Enteric Fermentation</t>
  </si>
  <si>
    <t>WEM</t>
  </si>
  <si>
    <t xml:space="preserve">        3.B. Manure management</t>
  </si>
  <si>
    <t>WEM</t>
  </si>
  <si>
    <t xml:space="preserve">        3.C. Rice cultivation</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</si>
  <si>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</si>
  <si>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</si>
  <si>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</si>
  <si>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</si>
  <si>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</si>
  <si>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</si>
  <si>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</si>
  <si>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</si>
  <si>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</si>
  <si>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</si>
  <si>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</si>
  <si>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</si>
  <si>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</si>
  <si>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</si>
  <si>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</si>
  <si>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</si>
  <si>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</si>
  <si>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</si>
  <si>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</si>
  <si>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</si>
  <si>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</si>
  <si>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</si>
  <si>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</si>
  <si>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</si>
  <si>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</si>
  <si>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</si>
  <si>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</si>
  <si>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</si>
  <si>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</si>
  <si>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</si>
  <si>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</si>
  <si>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</si>
  <si>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</si>
  <si>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</si>
  <si>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</si>
  <si>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</si>
  <si>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</si>
  <si>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</si>
  <si>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</si>
  <si>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</si>
  <si>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</si>
  <si>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</si>
  <si>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</si>
  <si>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</si>
  <si>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</si>
  <si>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</si>
  <si>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</si>
  <si>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</si>
  <si>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</si>
  <si>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</si>
  <si>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</si>
  <si>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</si>
  <si>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</si>
  <si>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</si>
  <si>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</si>
  <si>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</si>
  <si>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</si>
  <si>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</si>
  <si>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</si>
  <si>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</si>
  <si>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</si>
  <si>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</si>
  <si>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</si>
  <si>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</si>
  <si>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</si>
  <si>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</si>
  <si>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</si>
  <si>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</si>
  <si>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</si>
  <si>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</si>
  <si>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</si>
  <si>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</si>
  <si>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</si>
  <si>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</si>
  <si>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</si>
  <si>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</si>
  <si>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</si>
  <si>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</si>
  <si>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</si>
  <si>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</si>
  <si>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</si>
  <si>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</si>
  <si>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</si>
  <si>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</si>
  <si>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</si>
  <si>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</si>
  <si>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</si>
  <si>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</si>
  <si>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</si>
  <si>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</si>
  <si>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</si>
  <si>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</si>
  <si>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</si>
  <si>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</si>
  <si>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</si>
  <si>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</si>
  <si>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</si>
  <si>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</si>
  <si>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</si>
  <si>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</si>
  <si>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</si>
  <si>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</si>
  <si>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</si>
  <si>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3.D. Agricultural soils</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</si>
  <si>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</si>
  <si>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</si>
  <si>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</si>
  <si>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</si>
  <si>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</si>
  <si>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</si>
  <si>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</si>
  <si>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</si>
  <si>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</si>
  <si>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</si>
  <si>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</si>
  <si>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</si>
  <si>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</si>
  <si>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</si>
  <si>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</si>
  <si>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</si>
  <si>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</si>
  <si>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</si>
  <si>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</si>
  <si>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</si>
  <si>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</si>
  <si>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</si>
  <si>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</si>
  <si>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</si>
  <si>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</si>
  <si>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</si>
  <si>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</si>
  <si>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</si>
  <si>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</si>
  <si>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</si>
  <si>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</si>
  <si>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</si>
  <si>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</si>
  <si>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</si>
  <si>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</si>
  <si>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 xml:space="preserve">        3.E. Prescribed burning of savannahs</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</si>
  <si>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</si>
  <si>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</si>
  <si>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</si>
  <si>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</si>
  <si>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</si>
  <si>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</si>
  <si>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</si>
  <si>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</si>
  <si>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</si>
  <si>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</si>
  <si>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</si>
  <si>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</si>
  <si>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</si>
  <si>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</si>
  <si>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</si>
  <si>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</si>
  <si>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</si>
  <si>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</si>
  <si>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</si>
  <si>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</si>
  <si>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</si>
  <si>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</si>
  <si>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</si>
  <si>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</si>
  <si>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</si>
  <si>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</si>
  <si>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</si>
  <si>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</si>
  <si>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</si>
  <si>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</si>
  <si>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</si>
  <si>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</si>
  <si>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</si>
  <si>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</si>
  <si>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</si>
  <si>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</si>
  <si>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</si>
  <si>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</si>
  <si>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</si>
  <si>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</si>
  <si>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</si>
  <si>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</si>
  <si>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</si>
  <si>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</si>
  <si>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</si>
  <si>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</si>
  <si>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</si>
  <si>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</si>
  <si>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</si>
  <si>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</si>
  <si>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</si>
  <si>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</si>
  <si>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</si>
  <si>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</si>
  <si>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</si>
  <si>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</si>
  <si>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</si>
  <si>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</si>
  <si>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</si>
  <si>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</si>
  <si>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</si>
  <si>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</si>
  <si>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</si>
  <si>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</si>
  <si>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</si>
  <si>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</si>
  <si>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</si>
  <si>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</si>
  <si>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</si>
  <si>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</si>
  <si>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</si>
  <si>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</si>
  <si>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</si>
  <si>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</si>
  <si>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</si>
  <si>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</si>
  <si>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</si>
  <si>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</si>
  <si>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</si>
  <si>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</si>
  <si>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</si>
  <si>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</si>
  <si>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</si>
  <si>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</si>
  <si>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</si>
  <si>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</si>
  <si>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</si>
  <si>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</si>
  <si>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</si>
  <si>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</si>
  <si>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</si>
  <si>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</si>
  <si>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</si>
  <si>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</si>
  <si>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</si>
  <si>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</si>
  <si>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</si>
  <si>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</si>
  <si>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</si>
  <si>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</si>
  <si>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</si>
  <si>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</si>
  <si>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</si>
  <si>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</si>
  <si>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</si>
  <si>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</si>
  <si>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</si>
  <si>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</si>
  <si>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</si>
  <si>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</si>
  <si>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</si>
  <si>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</si>
  <si>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</si>
  <si>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</si>
  <si>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</si>
  <si>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</si>
  <si>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</si>
  <si>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</si>
  <si>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</si>
  <si>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</si>
  <si>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</si>
  <si>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</si>
  <si>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</si>
  <si>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</si>
  <si>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</si>
  <si>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</si>
  <si>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</si>
  <si>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</si>
  <si>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</si>
  <si>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</si>
  <si>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</si>
  <si>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</si>
  <si>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</si>
  <si>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</si>
  <si>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</si>
  <si>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</si>
  <si>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</si>
  <si>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3.F. Field burning of agricultural residues</t>
  </si>
  <si>
    <t>WEM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</si>
  <si>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</si>
  <si>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</si>
  <si>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</si>
  <si>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</si>
  <si>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</si>
  <si>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</si>
  <si>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</si>
  <si>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</si>
  <si>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</si>
  <si>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</si>
  <si>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</si>
  <si>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</si>
  <si>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</si>
  <si>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</si>
  <si>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</si>
  <si>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</si>
  <si>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</si>
  <si>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</si>
  <si>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</si>
  <si>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</si>
  <si>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</si>
  <si>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</si>
  <si>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</si>
  <si>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</si>
  <si>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</si>
  <si>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</si>
  <si>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</si>
  <si>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</si>
  <si>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</si>
  <si>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</si>
  <si>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</si>
  <si>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</si>
  <si>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</si>
  <si>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</si>
  <si>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</si>
  <si>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</si>
  <si>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</si>
  <si>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</si>
  <si>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</si>
  <si>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</si>
  <si>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</si>
  <si>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</si>
  <si>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</si>
  <si>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</si>
  <si>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</si>
  <si>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</si>
  <si>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</si>
  <si>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</si>
  <si>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</si>
  <si>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</si>
  <si>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</si>
  <si>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</si>
  <si>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</si>
  <si>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</si>
  <si>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</si>
  <si>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</si>
  <si>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</si>
  <si>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</si>
  <si>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</si>
  <si>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</si>
  <si>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</si>
  <si>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</si>
  <si>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</si>
  <si>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</si>
  <si>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</si>
  <si>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</si>
  <si>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</si>
  <si>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</si>
  <si>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</si>
  <si>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</si>
  <si>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</si>
  <si>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</si>
  <si>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</si>
  <si>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</si>
  <si>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</si>
  <si>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</si>
  <si>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</si>
  <si>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</si>
  <si>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</si>
  <si>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</si>
  <si>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</si>
  <si>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</si>
  <si>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</si>
  <si>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</si>
  <si>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</si>
  <si>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</si>
  <si>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</si>
  <si>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</si>
  <si>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</si>
  <si>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</si>
  <si>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</si>
  <si>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</si>
  <si>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</si>
  <si>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</si>
  <si>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</si>
  <si>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</si>
  <si>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</si>
  <si>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</si>
  <si>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</si>
  <si>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</si>
  <si>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</si>
  <si>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</si>
  <si>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</si>
  <si>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</si>
  <si>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</si>
  <si>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</si>
  <si>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</si>
  <si>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</si>
  <si>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</si>
  <si>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</si>
  <si>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</si>
  <si>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</si>
  <si>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</si>
  <si>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</si>
  <si>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</si>
  <si>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</si>
  <si>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</si>
  <si>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</si>
  <si>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</si>
  <si>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</si>
  <si>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</si>
  <si>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</si>
  <si>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</si>
  <si>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</si>
  <si>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</si>
  <si>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</si>
  <si>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</si>
  <si>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</si>
  <si>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</si>
  <si>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</si>
  <si>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</si>
  <si>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</si>
  <si>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</si>
  <si>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</si>
  <si>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</si>
  <si>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</si>
  <si>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3.G. Limitation</t>
  </si>
  <si>
    <t>WEM</t>
  </si>
  <si>
    <t xml:space="preserve">        3.H. Urea application</t>
  </si>
  <si>
    <t>WEM</t>
  </si>
  <si>
    <t xml:space="preserve">        3.I. Other carbon-containing fertilisers</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</si>
  <si>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</si>
  <si>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</si>
  <si>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</si>
  <si>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</si>
  <si>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</si>
  <si>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</si>
  <si>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</si>
  <si>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</si>
  <si>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</si>
  <si>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</si>
  <si>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</si>
  <si>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</si>
  <si>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</si>
  <si>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</si>
  <si>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</si>
  <si>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</si>
  <si>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</si>
  <si>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</si>
  <si>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</si>
  <si>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</si>
  <si>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</si>
  <si>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</si>
  <si>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</si>
  <si>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</si>
  <si>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</si>
  <si>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</si>
  <si>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</si>
  <si>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</si>
  <si>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</si>
  <si>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</si>
  <si>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</si>
  <si>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</si>
  <si>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</si>
  <si>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</si>
  <si>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</si>
  <si>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</si>
  <si>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</si>
  <si>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</si>
  <si>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</si>
  <si>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</si>
  <si>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</si>
  <si>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</si>
  <si>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</si>
  <si>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</si>
  <si>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</si>
  <si>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</si>
  <si>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</si>
  <si>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</si>
  <si>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</si>
  <si>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</si>
  <si>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</si>
  <si>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</si>
  <si>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</si>
  <si>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</si>
  <si>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</si>
  <si>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</si>
  <si>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</si>
  <si>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</si>
  <si>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</si>
  <si>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</si>
  <si>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</si>
  <si>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</si>
  <si>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</si>
  <si>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</si>
  <si>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</si>
  <si>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</si>
  <si>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</si>
  <si>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</si>
  <si>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</si>
  <si>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</si>
  <si>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</si>
  <si>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</si>
  <si>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</si>
  <si>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</si>
  <si>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</si>
  <si>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</si>
  <si>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</si>
  <si>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</si>
  <si>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</si>
  <si>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</si>
  <si>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</si>
  <si>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</si>
  <si>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</si>
  <si>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</si>
  <si>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</si>
  <si>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</si>
  <si>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</si>
  <si>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</si>
  <si>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</si>
  <si>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</si>
  <si>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</si>
  <si>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</si>
  <si>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</si>
  <si>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</si>
  <si>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</si>
  <si>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</si>
  <si>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</si>
  <si>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</si>
  <si>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</si>
  <si>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</si>
  <si>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</si>
  <si>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</si>
  <si>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</si>
  <si>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3.J. Other (please specify)</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</si>
  <si>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</si>
  <si>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</si>
  <si>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</si>
  <si>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</si>
  <si>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</si>
  <si>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</si>
  <si>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</si>
  <si>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</si>
  <si>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</si>
  <si>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</si>
  <si>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</si>
  <si>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</si>
  <si>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</si>
  <si>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</si>
  <si>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</si>
  <si>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</si>
  <si>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</si>
  <si>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</si>
  <si>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</si>
  <si>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</si>
  <si>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</si>
  <si>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</si>
  <si>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</si>
  <si>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</si>
  <si>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</si>
  <si>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</si>
  <si>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</si>
  <si>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</si>
  <si>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</si>
  <si>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</si>
  <si>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</si>
  <si>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</si>
  <si>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</si>
  <si>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</si>
  <si>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</si>
  <si>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</si>
  <si>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</si>
  <si>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</si>
  <si>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</si>
  <si>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</si>
  <si>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</si>
  <si>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</si>
  <si>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</si>
  <si>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</si>
  <si>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</si>
  <si>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</si>
  <si>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</si>
  <si>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</si>
  <si>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</si>
  <si>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</si>
  <si>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</si>
  <si>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</si>
  <si>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</si>
  <si>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</si>
  <si>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</si>
  <si>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</si>
  <si>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</si>
  <si>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</si>
  <si>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</si>
  <si>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</si>
  <si>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</si>
  <si>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</si>
  <si>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</si>
  <si>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</si>
  <si>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</si>
  <si>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</si>
  <si>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</si>
  <si>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</si>
  <si>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</si>
  <si>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</si>
  <si>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</si>
  <si>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</si>
  <si>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</si>
  <si>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</si>
  <si>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</si>
  <si>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</si>
  <si>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</si>
  <si>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</si>
  <si>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</si>
  <si>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</si>
  <si>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</si>
  <si>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</si>
  <si>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</si>
  <si>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</si>
  <si>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</si>
  <si>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</si>
  <si>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</si>
  <si>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</si>
  <si>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</si>
  <si>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</si>
  <si>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</si>
  <si>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</si>
  <si>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</si>
  <si>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</si>
  <si>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</si>
  <si>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</si>
  <si>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</si>
  <si>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</si>
  <si>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</si>
  <si>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</si>
  <si>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</si>
  <si>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</si>
  <si>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</si>
  <si>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</si>
  <si>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</si>
  <si>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</si>
  <si>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</si>
  <si>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</si>
  <si>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</si>
  <si>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</si>
  <si>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</si>
  <si>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</si>
  <si>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</si>
  <si>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</si>
  <si>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</si>
  <si>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</si>
  <si>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</si>
  <si>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</si>
  <si>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</si>
  <si>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</si>
  <si>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</si>
  <si>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</si>
  <si>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</si>
  <si>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</si>
  <si>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</si>
  <si>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</si>
  <si>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</si>
  <si>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</si>
  <si>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</si>
  <si>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</si>
  <si>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</si>
  <si>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</si>
  <si>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</si>
  <si>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</si>
  <si>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</si>
  <si>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</si>
  <si>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</si>
  <si>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</si>
  <si>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</si>
  <si>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</si>
  <si>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</si>
  <si>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</si>
  <si>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</si>
  <si>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</si>
  <si>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</si>
  <si>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</si>
  <si>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</si>
  <si>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</si>
  <si>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</si>
  <si>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</si>
  <si>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</si>
  <si>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</si>
  <si>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</si>
  <si>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</si>
  <si>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</si>
  <si>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</si>
  <si>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</si>
  <si>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</si>
  <si>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</si>
  <si>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</si>
  <si>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</si>
  <si>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</si>
  <si>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</si>
  <si>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</si>
  <si>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</si>
  <si>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</si>
  <si>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</si>
  <si>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</si>
  <si>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</si>
  <si>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</si>
  <si>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</si>
  <si>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4. Land Use, Land-Use Change and Forestry (LULUCF, reported emissions and removals) (9)</t>
  </si>
  <si>
    <t>WEM</t>
  </si>
  <si>
    <t xml:space="preserve">        4.A. Forest land</t>
  </si>
  <si>
    <t>WEM</t>
  </si>
  <si>
    <t xml:space="preserve">        4.B. Cropland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</si>
  <si>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</si>
  <si>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</si>
  <si>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</si>
  <si>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</si>
  <si>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</si>
  <si>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</si>
  <si>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</si>
  <si>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</si>
  <si>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</si>
  <si>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</si>
  <si>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</si>
  <si>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</si>
  <si>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</si>
  <si>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</si>
  <si>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</si>
  <si>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</si>
  <si>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</si>
  <si>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</si>
  <si>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</si>
  <si>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</si>
  <si>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</si>
  <si>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</si>
  <si>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</si>
  <si>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</si>
  <si>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</si>
  <si>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</si>
  <si>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</si>
  <si>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</si>
  <si>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</si>
  <si>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</si>
  <si>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</si>
  <si>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</si>
  <si>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</si>
  <si>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</si>
  <si>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</si>
  <si>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4.C. Grassland</t>
  </si>
  <si>
    <t>WEM</t>
  </si>
  <si>
    <t xml:space="preserve">        4.D. Wetlands</t>
  </si>
  <si>
    <t>WEM</t>
  </si>
  <si>
    <t xml:space="preserve">        4.E. Settlements</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</si>
  <si>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</si>
  <si>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</si>
  <si>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</si>
  <si>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</si>
  <si>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</si>
  <si>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</si>
  <si>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</si>
  <si>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</si>
  <si>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</si>
  <si>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</si>
  <si>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</si>
  <si>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</si>
  <si>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</si>
  <si>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</si>
  <si>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</si>
  <si>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</si>
  <si>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</si>
  <si>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</si>
  <si>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</si>
  <si>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</si>
  <si>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</si>
  <si>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</si>
  <si>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</si>
  <si>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</si>
  <si>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</si>
  <si>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</si>
  <si>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</si>
  <si>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</si>
  <si>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</si>
  <si>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</si>
  <si>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</si>
  <si>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</si>
  <si>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</si>
  <si>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</si>
  <si>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</si>
  <si>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4.F. Other 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</si>
  <si>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</si>
  <si>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</si>
  <si>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</si>
  <si>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</si>
  <si>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</si>
  <si>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</si>
  <si>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</si>
  <si>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</si>
  <si>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</si>
  <si>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</si>
  <si>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</si>
  <si>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</si>
  <si>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</si>
  <si>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</si>
  <si>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</si>
  <si>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</si>
  <si>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</si>
  <si>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</si>
  <si>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</si>
  <si>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</si>
  <si>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</si>
  <si>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</si>
  <si>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</si>
  <si>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</si>
  <si>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</si>
  <si>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</si>
  <si>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</si>
  <si>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</si>
  <si>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</si>
  <si>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</si>
  <si>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</si>
  <si>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</si>
  <si>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</si>
  <si>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</si>
  <si>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</si>
  <si>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4.G. Harvested wood products</t>
  </si>
  <si>
    <t>WEM</t>
  </si>
  <si>
    <t xml:space="preserve">        4.H. Other</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</si>
  <si>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</si>
  <si>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</si>
  <si>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</si>
  <si>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</si>
  <si>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</si>
  <si>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</si>
  <si>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</si>
  <si>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</si>
  <si>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</si>
  <si>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</si>
  <si>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</si>
  <si>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</si>
  <si>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</si>
  <si>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</si>
  <si>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</si>
  <si>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</si>
  <si>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</si>
  <si>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</si>
  <si>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</si>
  <si>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</si>
  <si>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</si>
  <si>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</si>
  <si>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</si>
  <si>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</si>
  <si>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</si>
  <si>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</si>
  <si>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</si>
  <si>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</si>
  <si>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</si>
  <si>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</si>
  <si>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</si>
  <si>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</si>
  <si>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</si>
  <si>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</si>
  <si>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</si>
  <si>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</si>
  <si>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</si>
  <si>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</si>
  <si>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</si>
  <si>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</si>
  <si>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</si>
  <si>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</si>
  <si>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</si>
  <si>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</si>
  <si>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</si>
  <si>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</si>
  <si>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</si>
  <si>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</si>
  <si>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</si>
  <si>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</si>
  <si>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</si>
  <si>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</si>
  <si>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</si>
  <si>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</si>
  <si>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</si>
  <si>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</si>
  <si>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</si>
  <si>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</si>
  <si>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</si>
  <si>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</si>
  <si>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</si>
  <si>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</si>
  <si>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</si>
  <si>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</si>
  <si>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</si>
  <si>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</si>
  <si>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</si>
  <si>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</si>
  <si>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</si>
  <si>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</si>
  <si>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</si>
  <si>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</si>
  <si>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</si>
  <si>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</si>
  <si>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</si>
  <si>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</si>
  <si>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</si>
  <si>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</si>
  <si>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</si>
  <si>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</si>
  <si>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</si>
  <si>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</si>
  <si>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</si>
  <si>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</si>
  <si>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</si>
  <si>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</si>
  <si>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</si>
  <si>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</si>
  <si>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</si>
  <si>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</si>
  <si>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</si>
  <si>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</si>
  <si>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</si>
  <si>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</si>
  <si>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</si>
  <si>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</si>
  <si>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</si>
  <si>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</si>
  <si>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</si>
  <si>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</si>
  <si>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</si>
  <si>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</si>
  <si>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</si>
  <si>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</si>
  <si>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</si>
  <si>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</si>
  <si>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</si>
  <si>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</si>
  <si>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</si>
  <si>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</si>
  <si>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</si>
  <si>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</si>
  <si>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</si>
  <si>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</si>
  <si>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</si>
  <si>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</si>
  <si>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</si>
  <si>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</si>
  <si>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</si>
  <si>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</si>
  <si>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</si>
  <si>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</si>
  <si>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</si>
  <si>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</si>
  <si>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</si>
  <si>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</si>
  <si>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</si>
  <si>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</si>
  <si>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</si>
  <si>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</si>
  <si>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</si>
  <si>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</si>
  <si>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</si>
  <si>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</si>
  <si>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</si>
  <si>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</si>
  <si>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</si>
  <si>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4.I. Atmospheric deposition</t>
  </si>
  <si>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</si>
  <si>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</si>
  <si>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</si>
  <si>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</si>
  <si>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</si>
  <si>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</si>
  <si>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</si>
  <si>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</si>
  <si>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</si>
  <si>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</si>
  <si>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</si>
  <si>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</si>
  <si>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</si>
  <si>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</si>
  <si>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</si>
  <si>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</si>
  <si>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</si>
  <si>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</si>
  <si>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</si>
  <si>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</si>
  <si>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</si>
  <si>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</si>
  <si>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</si>
  <si>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</si>
  <si>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</si>
  <si>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</si>
  <si>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</si>
  <si>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</si>
  <si>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</si>
  <si>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</si>
  <si>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</si>
  <si>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</si>
  <si>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</si>
  <si>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</si>
  <si>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</si>
  <si>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</si>
  <si>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</si>
  <si>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</si>
  <si>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</si>
  <si>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</si>
  <si>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</si>
  <si>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</si>
  <si>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</si>
  <si>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</si>
  <si>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</si>
  <si>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</si>
  <si>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</si>
  <si>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</si>
  <si>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</si>
  <si>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</si>
  <si>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</si>
  <si>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</si>
  <si>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</si>
  <si>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</si>
  <si>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</si>
  <si>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</si>
  <si>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</si>
  <si>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</si>
  <si>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</si>
  <si>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</si>
  <si>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</si>
  <si>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</si>
  <si>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</si>
  <si>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</si>
  <si>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</si>
  <si>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</si>
  <si>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</si>
  <si>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</si>
  <si>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</si>
  <si>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</si>
  <si>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</si>
  <si>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</si>
  <si>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</si>
  <si>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</si>
  <si>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</si>
  <si>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</si>
  <si>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</si>
  <si>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</si>
  <si>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</si>
  <si>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</si>
  <si>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</si>
  <si>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</si>
  <si>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</si>
  <si>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</si>
  <si>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</si>
  <si>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</si>
  <si>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</si>
  <si>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</si>
  <si>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</si>
  <si>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</si>
  <si>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</si>
  <si>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</si>
  <si>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</si>
  <si>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</si>
  <si>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</si>
  <si>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</si>
  <si>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</si>
  <si>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</si>
  <si>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</si>
  <si>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</si>
  <si>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</si>
  <si>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</si>
  <si>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</si>
  <si>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</si>
  <si>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</si>
  <si>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</si>
  <si>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</si>
  <si>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</si>
  <si>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</si>
  <si>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</si>
  <si>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</si>
  <si>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</si>
  <si>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</si>
  <si>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</si>
  <si>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</si>
  <si>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</si>
  <si>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</si>
  <si>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</si>
  <si>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</si>
  <si>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</si>
  <si>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</si>
  <si>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</si>
  <si>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</si>
  <si>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</si>
  <si>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</si>
  <si>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</si>
  <si>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</si>
  <si>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</si>
  <si>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</si>
  <si>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</si>
  <si>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</si>
  <si>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</si>
  <si>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</si>
  <si>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</si>
  <si>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</si>
  <si>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</si>
  <si>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</si>
  <si>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Nitrogen leaching and run-off</t>
  </si>
  <si>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</si>
  <si>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</si>
  <si>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</si>
  <si>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</si>
  <si>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</si>
  <si>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</si>
  <si>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</si>
  <si>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</si>
  <si>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</si>
  <si>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</si>
  <si>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</si>
  <si>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</si>
  <si>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</si>
  <si>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</si>
  <si>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</si>
  <si>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</si>
  <si>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</si>
  <si>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</si>
  <si>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</si>
  <si>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</si>
  <si>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</si>
  <si>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</si>
  <si>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</si>
  <si>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</si>
  <si>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</si>
  <si>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</si>
  <si>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</si>
  <si>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</si>
  <si>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</si>
  <si>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</si>
  <si>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</si>
  <si>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</si>
  <si>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</si>
  <si>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</si>
  <si>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</si>
  <si>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</si>
  <si>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</si>
  <si>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</si>
  <si>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</si>
  <si>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</si>
  <si>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</si>
  <si>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</si>
  <si>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</si>
  <si>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</si>
  <si>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</si>
  <si>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</si>
  <si>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</si>
  <si>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</si>
  <si>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</si>
  <si>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</si>
  <si>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</si>
  <si>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</si>
  <si>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</si>
  <si>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</si>
  <si>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</si>
  <si>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</si>
  <si>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</si>
  <si>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</si>
  <si>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</si>
  <si>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</si>
  <si>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</si>
  <si>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</si>
  <si>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</si>
  <si>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</si>
  <si>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</si>
  <si>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</si>
  <si>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</si>
  <si>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</si>
  <si>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</si>
  <si>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</si>
  <si>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</si>
  <si>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</si>
  <si>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</si>
  <si>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</si>
  <si>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</si>
  <si>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</si>
  <si>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</si>
  <si>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</si>
  <si>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</si>
  <si>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</si>
  <si>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</si>
  <si>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</si>
  <si>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</si>
  <si>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</si>
  <si>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</si>
  <si>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</si>
  <si>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</si>
  <si>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</si>
  <si>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</si>
  <si>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</si>
  <si>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</si>
  <si>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</si>
  <si>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</si>
  <si>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</si>
  <si>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</si>
  <si>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</si>
  <si>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</si>
  <si>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</si>
  <si>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</si>
  <si>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</si>
  <si>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</si>
  <si>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</si>
  <si>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</si>
  <si>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</si>
  <si>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</si>
  <si>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</si>
  <si>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</si>
  <si>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</si>
  <si>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</si>
  <si>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</si>
  <si>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</si>
  <si>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</si>
  <si>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</si>
  <si>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</si>
  <si>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</si>
  <si>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</si>
  <si>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</si>
  <si>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</si>
  <si>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</si>
  <si>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</si>
  <si>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</si>
  <si>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</si>
  <si>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</si>
  <si>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</si>
  <si>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</si>
  <si>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</si>
  <si>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</si>
  <si>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</si>
  <si>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</si>
  <si>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</si>
  <si>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</si>
  <si>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</si>
  <si>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</si>
  <si>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</si>
  <si>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</si>
  <si>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</si>
  <si>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</si>
  <si>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 xml:space="preserve">    5. Waste</t>
  </si>
  <si>
    <t>WEM</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</si>
  <si>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</si>
  <si>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</si>
  <si>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</si>
  <si>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</si>
  <si>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</si>
  <si>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</si>
  <si>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</si>
  <si>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</si>
  <si>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</si>
  <si>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</si>
  <si>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</si>
  <si>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</si>
  <si>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</si>
  <si>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</si>
  <si>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</si>
  <si>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</si>
  <si>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</si>
  <si>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</si>
  <si>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</si>
  <si>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</si>
  <si>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</si>
  <si>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</si>
  <si>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</si>
  <si>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</si>
  <si>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</si>
  <si>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</si>
  <si>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</si>
  <si>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</si>
  <si>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</si>
  <si>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</si>
  <si>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</si>
  <si>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</si>
  <si>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</si>
  <si>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</si>
  <si>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</si>
  <si>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</si>
  <si>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</si>
  <si>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</si>
  <si>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</si>
  <si>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</si>
  <si>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</si>
  <si>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</si>
  <si>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</si>
  <si>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</si>
  <si>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</si>
  <si>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</si>
  <si>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</si>
  <si>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</si>
  <si>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</si>
  <si>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</si>
  <si>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</si>
  <si>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</si>
  <si>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</si>
  <si>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</si>
  <si>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</si>
  <si>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</si>
  <si>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5.A. Solid Waste Disposal</t>
  </si>
  <si>
    <t>WEM</t>
  </si>
  <si>
    <t xml:space="preserve">        5.B. Biological treatment of solid waste</t>
  </si>
  <si>
    <t>WEM</t>
  </si>
  <si>
    <t xml:space="preserve">        5.C. Incineration and open burning of waste</t>
  </si>
  <si>
    <t>WEM</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</si>
  <si>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</si>
  <si>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</si>
  <si>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</si>
  <si>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</si>
  <si>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</si>
  <si>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</si>
  <si>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</si>
  <si>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</si>
  <si>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</si>
  <si>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</si>
  <si>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</si>
  <si>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</si>
  <si>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</si>
  <si>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</si>
  <si>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</si>
  <si>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</si>
  <si>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</si>
  <si>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</si>
  <si>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</si>
  <si>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</si>
  <si>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</si>
  <si>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</si>
  <si>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</si>
  <si>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</si>
  <si>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</si>
  <si>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</si>
  <si>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</si>
  <si>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</si>
  <si>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</si>
  <si>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</si>
  <si>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</si>
  <si>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</si>
  <si>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</si>
  <si>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</si>
  <si>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</si>
  <si>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</si>
  <si>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</si>
  <si>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</si>
  <si>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</si>
  <si>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</si>
  <si>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</si>
  <si>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</si>
  <si>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</si>
  <si>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</si>
  <si>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</si>
  <si>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</si>
  <si>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</si>
  <si>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</si>
  <si>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</si>
  <si>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</si>
  <si>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</si>
  <si>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</si>
  <si>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</si>
  <si>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</si>
  <si>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</si>
  <si>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</si>
  <si>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</si>
  <si>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</si>
  <si>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</si>
  <si>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</si>
  <si>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</si>
  <si>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</si>
  <si>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</si>
  <si>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</si>
  <si>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</si>
  <si>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</si>
  <si>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</si>
  <si>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</si>
  <si>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</si>
  <si>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</si>
  <si>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</si>
  <si>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</si>
  <si>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</si>
  <si>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</si>
  <si>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</si>
  <si>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</si>
  <si>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</si>
  <si>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</si>
  <si>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</si>
  <si>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</si>
  <si>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</si>
  <si>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</si>
  <si>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</si>
  <si>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</si>
  <si>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</si>
  <si>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</si>
  <si>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</si>
  <si>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</si>
  <si>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</si>
  <si>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</si>
  <si>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</si>
  <si>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</si>
  <si>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</si>
  <si>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</si>
  <si>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</si>
  <si>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</si>
  <si>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</si>
  <si>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</si>
  <si>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</si>
  <si>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</si>
  <si>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</si>
  <si>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</si>
  <si>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</si>
  <si>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</si>
  <si>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</si>
  <si>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</si>
  <si>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</si>
  <si>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</si>
  <si>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</si>
  <si>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</si>
  <si>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</si>
  <si>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</si>
  <si>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</si>
  <si>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</si>
  <si>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</si>
  <si>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</si>
  <si>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</si>
  <si>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</si>
  <si>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</si>
  <si>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</si>
  <si>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</si>
  <si>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</si>
  <si>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</si>
  <si>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</si>
  <si>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</si>
  <si>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</si>
  <si>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</si>
  <si>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</si>
  <si>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</si>
  <si>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</si>
  <si>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</si>
  <si>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</si>
  <si>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</si>
  <si>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</si>
  <si>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</si>
  <si>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</si>
  <si>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</si>
  <si>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</si>
  <si>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</si>
  <si>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</si>
  <si>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</si>
  <si>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</si>
  <si>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</si>
  <si>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</si>
  <si>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</si>
  <si>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</si>
  <si>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</si>
  <si>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</si>
  <si>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</si>
  <si>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</si>
  <si>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</si>
  <si>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</si>
  <si>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</si>
  <si>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</si>
  <si>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</si>
  <si>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</si>
  <si>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</si>
  <si>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</si>
  <si>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</si>
  <si>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</si>
  <si>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</si>
  <si>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</si>
  <si>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</si>
  <si>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</si>
  <si>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5.D. Wastewater treatment and discharge</t>
  </si>
  <si>
    <t>WEM</t>
  </si>
  <si>
    <t xml:space="preserve">        5.E. Other (please specify)</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</si>
  <si>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</si>
  <si>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</si>
  <si>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</si>
  <si>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</si>
  <si>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</si>
  <si>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</si>
  <si>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</si>
  <si>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</si>
  <si>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</si>
  <si>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</si>
  <si>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</si>
  <si>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</si>
  <si>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</si>
  <si>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</si>
  <si>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</si>
  <si>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</si>
  <si>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</si>
  <si>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</si>
  <si>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</si>
  <si>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</si>
  <si>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</si>
  <si>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</si>
  <si>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</si>
  <si>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</si>
  <si>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</si>
  <si>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</si>
  <si>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</si>
  <si>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</si>
  <si>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</si>
  <si>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</si>
  <si>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</si>
  <si>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</si>
  <si>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</si>
  <si>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</si>
  <si>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</si>
  <si>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</si>
  <si>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</si>
  <si>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</si>
  <si>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</si>
  <si>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</si>
  <si>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</si>
  <si>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</si>
  <si>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</si>
  <si>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</si>
  <si>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</si>
  <si>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</si>
  <si>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</si>
  <si>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</si>
  <si>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</si>
  <si>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</si>
  <si>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</si>
  <si>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</si>
  <si>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</si>
  <si>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</si>
  <si>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</si>
  <si>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</si>
  <si>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</si>
  <si>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</si>
  <si>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</si>
  <si>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</si>
  <si>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</si>
  <si>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</si>
  <si>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</si>
  <si>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</si>
  <si>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</si>
  <si>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</si>
  <si>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</si>
  <si>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</si>
  <si>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</si>
  <si>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</si>
  <si>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</si>
  <si>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</si>
  <si>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</si>
  <si>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</si>
  <si>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</si>
  <si>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</si>
  <si>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</si>
  <si>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</si>
  <si>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</si>
  <si>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</si>
  <si>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</si>
  <si>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</si>
  <si>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</si>
  <si>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</si>
  <si>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</si>
  <si>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</si>
  <si>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</si>
  <si>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</si>
  <si>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</si>
  <si>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</si>
  <si>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</si>
  <si>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</si>
  <si>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</si>
  <si>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</si>
  <si>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</si>
  <si>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</si>
  <si>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</si>
  <si>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</si>
  <si>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</si>
  <si>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</si>
  <si>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</si>
  <si>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</si>
  <si>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</si>
  <si>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</si>
  <si>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</si>
  <si>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</si>
  <si>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</si>
  <si>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</si>
  <si>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</si>
  <si>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</si>
  <si>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</si>
  <si>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</si>
  <si>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</si>
  <si>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</si>
  <si>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</si>
  <si>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</si>
  <si>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</si>
  <si>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</si>
  <si>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</si>
  <si>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</si>
  <si>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</si>
  <si>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</si>
  <si>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</si>
  <si>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</si>
  <si>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</si>
  <si>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</si>
  <si>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</si>
  <si>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</si>
  <si>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</si>
  <si>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</si>
  <si>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</si>
  <si>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</si>
  <si>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</si>
  <si>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</si>
  <si>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</si>
  <si>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</si>
  <si>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</si>
  <si>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</si>
  <si>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</si>
  <si>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</si>
  <si>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</si>
  <si>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</si>
  <si>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</si>
  <si>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</si>
  <si>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</si>
  <si>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</si>
  <si>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</si>
  <si>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</si>
  <si>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</si>
  <si>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</si>
  <si>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</si>
  <si>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</si>
  <si>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</si>
  <si>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</si>
  <si>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</si>
  <si>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</si>
  <si>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</si>
  <si>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</si>
  <si>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</si>
  <si>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</si>
  <si>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</si>
  <si>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</si>
  <si>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</si>
  <si>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</si>
  <si>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</si>
  <si>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</si>
  <si>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</si>
  <si>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</si>
  <si>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</si>
  <si>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</si>
  <si>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</si>
  <si>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MEMO items</t>
  </si>
  <si>
    <t>WEM</t>
  </si>
  <si>
    <t xml:space="preserve">                International bunkers</t>
  </si>
  <si>
    <t>WEM</t>
  </si>
  <si>
    <t xml:space="preserve">                IB.Aviation</t>
  </si>
  <si>
    <t>WEM</t>
  </si>
  <si>
    <t xml:space="preserve">                IB.Navigation</t>
  </si>
  <si>
    <t>WEM</t>
  </si>
  <si>
    <t xml:space="preserve">                CO2 emissions from biomass</t>
  </si>
  <si>
    <t>WEM</t>
  </si>
  <si>
    <t xml:space="preserve">                CO2 captures</t>
  </si>
  <si>
    <t>WEM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</si>
  <si>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</si>
  <si>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</si>
  <si>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</si>
  <si>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</si>
  <si>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</si>
  <si>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</si>
  <si>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</si>
  <si>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</si>
  <si>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</si>
  <si>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</si>
  <si>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</si>
  <si>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</si>
  <si>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</si>
  <si>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</si>
  <si>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</si>
  <si>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</si>
  <si>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</si>
  <si>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</si>
  <si>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</si>
  <si>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</si>
  <si>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</si>
  <si>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</si>
  <si>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</si>
  <si>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</si>
  <si>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</si>
  <si>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</si>
  <si>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</si>
  <si>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</si>
  <si>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</si>
  <si>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</si>
  <si>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</si>
  <si>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</si>
  <si>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</si>
  <si>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</si>
  <si>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</si>
  <si>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</si>
  <si>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</si>
  <si>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</si>
  <si>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</si>
  <si>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</si>
  <si>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</si>
  <si>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</si>
  <si>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</si>
  <si>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</si>
  <si>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</si>
  <si>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</si>
  <si>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</si>
  <si>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</si>
  <si>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</si>
  <si>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</si>
  <si>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</si>
  <si>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</si>
  <si>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</si>
  <si>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</si>
  <si>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</si>
  <si>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</si>
  <si>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</si>
  <si>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</si>
  <si>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</si>
  <si>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</si>
  <si>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</si>
  <si>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</si>
  <si>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</si>
  <si>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</si>
  <si>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</si>
  <si>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</si>
  <si>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</si>
  <si>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</si>
  <si>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Indirect CO2 (if available) (10)</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</si>
  <si>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</si>
  <si>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</si>
  <si>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</si>
  <si>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</si>
  <si>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</si>
  <si>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</si>
  <si>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</si>
  <si>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</si>
  <si>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</si>
  <si>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</si>
  <si>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</si>
  <si>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</si>
  <si>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</si>
  <si>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</si>
  <si>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</si>
  <si>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</si>
  <si>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</si>
  <si>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</si>
  <si>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</si>
  <si>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</si>
  <si>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</si>
  <si>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</si>
  <si>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</si>
  <si>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</si>
  <si>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</si>
  <si>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</si>
  <si>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</si>
  <si>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</si>
  <si>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</si>
  <si>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</si>
  <si>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</si>
  <si>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</si>
  <si>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</si>
  <si>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</si>
  <si>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</si>
  <si>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</si>
  <si>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</si>
  <si>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</si>
  <si>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</si>
  <si>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</si>
  <si>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</si>
  <si>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</si>
  <si>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</si>
  <si>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</si>
  <si>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</si>
  <si>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</si>
  <si>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</si>
  <si>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</si>
  <si>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</si>
  <si>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</si>
  <si>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</si>
  <si>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</si>
  <si>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</si>
  <si>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</si>
  <si>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</si>
  <si>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</si>
  <si>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</si>
  <si>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</si>
  <si>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</si>
  <si>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</si>
  <si>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</si>
  <si>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</si>
  <si>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</si>
  <si>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</si>
  <si>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</si>
  <si>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</si>
  <si>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</si>
  <si>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</si>
  <si>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</si>
  <si>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</si>
  <si>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</si>
  <si>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</si>
  <si>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</si>
  <si>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</si>
  <si>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</si>
  <si>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</si>
  <si>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</si>
  <si>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</si>
  <si>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</si>
  <si>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</si>
  <si>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</si>
  <si>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</si>
  <si>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</si>
  <si>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</si>
  <si>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</si>
  <si>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</si>
  <si>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</si>
  <si>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</si>
  <si>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</si>
  <si>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</si>
  <si>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</si>
  <si>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</si>
  <si>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</si>
  <si>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</si>
  <si>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</si>
  <si>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</si>
  <si>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</si>
  <si>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</si>
  <si>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</si>
  <si>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</si>
  <si>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</si>
  <si>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</si>
  <si>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Total excluding LULUCF</t>
  </si>
  <si>
    <t>WAM</t>
  </si>
  <si>
    <t>Total including LULUCF</t>
  </si>
  <si>
    <t>WAM</t>
  </si>
  <si>
    <t xml:space="preserve">    1. Energy</t>
  </si>
  <si>
    <t>WAM</t>
  </si>
  <si>
    <t xml:space="preserve">        1.A. Fuel combustion</t>
  </si>
  <si>
    <t>WAM</t>
  </si>
  <si>
    <t xml:space="preserve">            1.A.1. Energy industries</t>
  </si>
  <si>
    <t>WAM</t>
  </si>
  <si>
    <t xml:space="preserve">                1.A.1.a. Public electricity and heat production</t>
  </si>
  <si>
    <t>WAM</t>
  </si>
  <si>
    <t xml:space="preserve">                1.A.1.b. Petroleum refining</t>
  </si>
  <si>
    <t>WAM</t>
  </si>
  <si>
    <t xml:space="preserve">                1.A.1.c. Manufacture of solid fuels and other energy industries</t>
  </si>
  <si>
    <t>WAM</t>
  </si>
  <si>
    <t xml:space="preserve">            1.A.2. Manufacturing industries and construction</t>
  </si>
  <si>
    <t>WAM</t>
  </si>
  <si>
    <t xml:space="preserve">            1.A.3. Transport</t>
  </si>
  <si>
    <t>WAM</t>
  </si>
  <si>
    <t xml:space="preserve">                1.A.3.a. Domestic aviation</t>
  </si>
  <si>
    <t>WAM</t>
  </si>
  <si>
    <t xml:space="preserve">                1.A.3.b. Road transportation</t>
  </si>
  <si>
    <t>WAM</t>
  </si>
  <si>
    <t xml:space="preserve">                1.A.3.c. Railways</t>
  </si>
  <si>
    <t>WAM</t>
  </si>
  <si>
    <t xml:space="preserve">                1.A.3.d Domestic navigation</t>
  </si>
  <si>
    <t>WAM</t>
  </si>
  <si>
    <t xml:space="preserve">                1.A.3.e. Other transportation</t>
  </si>
  <si>
    <t>WAM</t>
  </si>
  <si>
    <t xml:space="preserve">            1.A.4. Other sectors</t>
  </si>
  <si>
    <t>WAM</t>
  </si>
  <si>
    <t xml:space="preserve">                1.A.4.a Commercial/Institutional</t>
  </si>
  <si>
    <t>WAM</t>
  </si>
  <si>
    <t xml:space="preserve">                1.A.4.b. Residential</t>
  </si>
  <si>
    <t>WAM</t>
  </si>
  <si>
    <t xml:space="preserve">                1.A.4.c. Agriculture/Forestry/Fishing</t>
  </si>
  <si>
    <t>WAM</t>
  </si>
  <si>
    <t xml:space="preserve">            1.A.5. Other</t>
  </si>
  <si>
    <t>WAM</t>
  </si>
  <si>
    <t xml:space="preserve">        1.B. Fugitive emissions from fuels</t>
  </si>
  <si>
    <t>WAM</t>
  </si>
  <si>
    <t xml:space="preserve">            1.B.1. Solid fuels</t>
  </si>
  <si>
    <t>WAM</t>
  </si>
  <si>
    <t xml:space="preserve">            1.B.2. Oil and natural gas and other emissions from energy production</t>
  </si>
  <si>
    <t>WAM</t>
  </si>
  <si>
    <t xml:space="preserve">        1.C. CO2 transport and storage</t>
  </si>
  <si>
    <t>WAM</t>
  </si>
  <si>
    <t xml:space="preserve">    2. Industrial processes</t>
  </si>
  <si>
    <t>WAM</t>
  </si>
  <si>
    <t xml:space="preserve">        2.A. Mineral Industry</t>
  </si>
  <si>
    <t>WAM</t>
  </si>
  <si>
    <t xml:space="preserve">            2.A.1. Cement production</t>
  </si>
  <si>
    <t>WAM</t>
  </si>
  <si>
    <t xml:space="preserve">        2.B. Chemical industry</t>
  </si>
  <si>
    <t>WAM</t>
  </si>
  <si>
    <t xml:space="preserve">        2.C. Metal industry</t>
  </si>
  <si>
    <t>WAM</t>
  </si>
  <si>
    <t xml:space="preserve">            2.C.1. Iron and steel production</t>
  </si>
  <si>
    <t>WAM</t>
  </si>
  <si>
    <t xml:space="preserve">        2.D. Non-energy products from fuels and solvent use</t>
  </si>
  <si>
    <t>WAM</t>
  </si>
  <si>
    <t xml:space="preserve">        2.E. Electronics industry</t>
  </si>
  <si>
    <t>WAM</t>
  </si>
  <si>
    <t xml:space="preserve">        2.F. Product uses as substitutes for ODS (8)</t>
  </si>
  <si>
    <t>WAM</t>
  </si>
  <si>
    <t xml:space="preserve">        2.G. Other product manufacture and use</t>
  </si>
  <si>
    <t>WAM</t>
  </si>
  <si>
    <t xml:space="preserve">        2.H. Other</t>
  </si>
  <si>
    <t>WAM</t>
  </si>
  <si>
    <t xml:space="preserve">    3. Agriculture</t>
  </si>
  <si>
    <t>WAM</t>
  </si>
  <si>
    <t xml:space="preserve">        3.A. Enteric Fermentation</t>
  </si>
  <si>
    <t>WAM</t>
  </si>
  <si>
    <t xml:space="preserve">        3.B. Manure management</t>
  </si>
  <si>
    <t>WAM</t>
  </si>
  <si>
    <t xml:space="preserve">        3.C. Rice cultivation</t>
  </si>
  <si>
    <t>WAM</t>
  </si>
  <si>
    <t xml:space="preserve">        3.D. Agricultural soils</t>
  </si>
  <si>
    <t>WAM</t>
  </si>
  <si>
    <t xml:space="preserve">        3.E. Prescribed burning of savannahs</t>
  </si>
  <si>
    <t>WAM</t>
  </si>
  <si>
    <t xml:space="preserve">        3.F. Field burning of agricultural residues</t>
  </si>
  <si>
    <t>WAM</t>
  </si>
  <si>
    <t xml:space="preserve">        3.G. Limitation</t>
  </si>
  <si>
    <t>WAM</t>
  </si>
  <si>
    <t xml:space="preserve">        3.H. Urea application</t>
  </si>
  <si>
    <t>WAM</t>
  </si>
  <si>
    <t xml:space="preserve">        3.I. Other carbon-containing fertilisers</t>
  </si>
  <si>
    <t>WAM</t>
  </si>
  <si>
    <t xml:space="preserve">        3.J. Other (please specify)</t>
  </si>
  <si>
    <t>WAM</t>
  </si>
  <si>
    <t xml:space="preserve">    4. Land Use, Land-Use Change and Forestry (LULUCF, reported emissions and removals) (9)</t>
  </si>
  <si>
    <t>WAM</t>
  </si>
  <si>
    <t xml:space="preserve">        4.A. Forest land</t>
  </si>
  <si>
    <t>WAM</t>
  </si>
  <si>
    <t xml:space="preserve">        4.B. Cropland</t>
  </si>
  <si>
    <t>WAM</t>
  </si>
  <si>
    <t xml:space="preserve">        4.C. Grassland</t>
  </si>
  <si>
    <t>WAM</t>
  </si>
  <si>
    <t xml:space="preserve">        4.D. Wetlands</t>
  </si>
  <si>
    <t>WAM</t>
  </si>
  <si>
    <t xml:space="preserve">        4.E. Settlements</t>
  </si>
  <si>
    <t>WAM</t>
  </si>
  <si>
    <t xml:space="preserve">        4.F. Other Land</t>
  </si>
  <si>
    <t>WAM</t>
  </si>
  <si>
    <t xml:space="preserve">        4.G. Harvested wood products</t>
  </si>
  <si>
    <t>WAM</t>
  </si>
  <si>
    <t xml:space="preserve">        4.H. Other</t>
  </si>
  <si>
    <t>WAM</t>
  </si>
  <si>
    <t xml:space="preserve">        4.I. Atmospheric deposition</t>
  </si>
  <si>
    <t>WAM</t>
  </si>
  <si>
    <t xml:space="preserve">    Nitrogen leaching and run-off</t>
  </si>
  <si>
    <t>WAM</t>
  </si>
  <si>
    <t xml:space="preserve">    5. Waste</t>
  </si>
  <si>
    <t>WAM</t>
  </si>
  <si>
    <t xml:space="preserve">        5.A. Solid Waste Disposal</t>
  </si>
  <si>
    <t>WAM</t>
  </si>
  <si>
    <t xml:space="preserve">        5.B. Biological treatment of solid waste</t>
  </si>
  <si>
    <t>WAM</t>
  </si>
  <si>
    <t xml:space="preserve">        5.C. Incineration and open burning of waste</t>
  </si>
  <si>
    <t>WAM</t>
  </si>
  <si>
    <t xml:space="preserve">        5.D. Wastewater treatment and discharge</t>
  </si>
  <si>
    <t>WAM</t>
  </si>
  <si>
    <t xml:space="preserve">        5.E. Other (please specify)</t>
  </si>
  <si>
    <t>WAM</t>
  </si>
  <si>
    <t xml:space="preserve">        MEMO items</t>
  </si>
  <si>
    <t>WAM</t>
  </si>
  <si>
    <t xml:space="preserve">                International bunkers</t>
  </si>
  <si>
    <t>WAM</t>
  </si>
  <si>
    <t xml:space="preserve">                IB.Aviation</t>
  </si>
  <si>
    <t>WAM</t>
  </si>
  <si>
    <t xml:space="preserve">                IB.Navigation</t>
  </si>
  <si>
    <t>WAM</t>
  </si>
  <si>
    <t xml:space="preserve">                CO2 emissions from biomass</t>
  </si>
  <si>
    <t>WAM</t>
  </si>
  <si>
    <t xml:space="preserve">                CO2 captures</t>
  </si>
  <si>
    <t>WAM</t>
  </si>
  <si>
    <t xml:space="preserve">                Indirect CO2 (if available) (10)</t>
  </si>
  <si>
    <t>WAM</t>
  </si>
  <si>
    <t>Total excluding LULUCF</t>
  </si>
  <si>
    <t>WOM</t>
  </si>
  <si>
    <t>Total including LULUCF</t>
  </si>
  <si>
    <t>WOM</t>
  </si>
  <si>
    <t xml:space="preserve">    1. Energy</t>
  </si>
  <si>
    <t>WOM</t>
  </si>
  <si>
    <t xml:space="preserve">        1.A. Fuel combustion</t>
  </si>
  <si>
    <t>WOM</t>
  </si>
  <si>
    <t xml:space="preserve">            1.A.1. Energy industries</t>
  </si>
  <si>
    <t>WOM</t>
  </si>
  <si>
    <t xml:space="preserve">                1.A.1.a. Public electricity and heat production</t>
  </si>
  <si>
    <t>WOM</t>
  </si>
  <si>
    <t xml:space="preserve">                1.A.1.b. Petroleum refining</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</si>
  <si>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</si>
  <si>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</si>
  <si>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</si>
  <si>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</si>
  <si>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</si>
  <si>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</si>
  <si>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</si>
  <si>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</si>
  <si>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</si>
  <si>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</si>
  <si>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</si>
  <si>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</si>
  <si>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</si>
  <si>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</si>
  <si>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</si>
  <si>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</si>
  <si>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</si>
  <si>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</si>
  <si>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</si>
  <si>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</si>
  <si>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</si>
  <si>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</si>
  <si>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</si>
  <si>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</si>
  <si>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</si>
  <si>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</si>
  <si>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</si>
  <si>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</si>
  <si>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</si>
  <si>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</si>
  <si>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</si>
  <si>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</si>
  <si>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</si>
  <si>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</si>
  <si>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</si>
  <si>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</si>
  <si>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</si>
  <si>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</si>
  <si>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</si>
  <si>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</si>
  <si>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</si>
  <si>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</si>
  <si>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</si>
  <si>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</si>
  <si>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</si>
  <si>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</si>
  <si>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</si>
  <si>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</si>
  <si>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</si>
  <si>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</si>
  <si>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</si>
  <si>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</si>
  <si>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</si>
  <si>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</si>
  <si>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</si>
  <si>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</si>
  <si>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</si>
  <si>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</si>
  <si>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</si>
  <si>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</si>
  <si>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</si>
  <si>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</si>
  <si>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</si>
  <si>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</si>
  <si>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</si>
  <si>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</si>
  <si>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</si>
  <si>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</si>
  <si>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</si>
  <si>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</si>
  <si>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</si>
  <si>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</si>
  <si>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</si>
  <si>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</si>
  <si>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</si>
  <si>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</si>
  <si>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</si>
  <si>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</si>
  <si>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</si>
  <si>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</si>
  <si>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</si>
  <si>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</si>
  <si>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</si>
  <si>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</si>
  <si>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</si>
  <si>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</si>
  <si>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</si>
  <si>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</si>
  <si>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</si>
  <si>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</si>
  <si>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</si>
  <si>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</si>
  <si>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</si>
  <si>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</si>
  <si>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</si>
  <si>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</si>
  <si>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</si>
  <si>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</si>
  <si>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</si>
  <si>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</si>
  <si>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</si>
  <si>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</si>
  <si>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</si>
  <si>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</si>
  <si>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</si>
  <si>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</si>
  <si>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</si>
  <si>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</si>
  <si>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</si>
  <si>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</si>
  <si>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</si>
  <si>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</si>
  <si>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</si>
  <si>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</si>
  <si>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</si>
  <si>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</si>
  <si>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</si>
  <si>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</si>
  <si>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</si>
  <si>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</si>
  <si>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</si>
  <si>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</si>
  <si>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</si>
  <si>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</si>
  <si>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</si>
  <si>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</si>
  <si>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</si>
  <si>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</si>
  <si>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</si>
  <si>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</si>
  <si>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</si>
  <si>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</si>
  <si>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</si>
  <si>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</si>
  <si>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</si>
  <si>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</si>
  <si>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</si>
  <si>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</si>
  <si>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</si>
  <si>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</si>
  <si>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</si>
  <si>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</si>
  <si>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</si>
  <si>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</si>
  <si>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</si>
  <si>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</si>
  <si>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</si>
  <si>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</si>
  <si>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</si>
  <si>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</si>
  <si>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</si>
  <si>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</si>
  <si>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</si>
  <si>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</si>
  <si>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</si>
  <si>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</si>
  <si>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</si>
  <si>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</si>
  <si>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</si>
  <si>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</si>
  <si>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</si>
  <si>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</si>
  <si>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</si>
  <si>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</si>
  <si>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</si>
  <si>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</si>
  <si>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</si>
  <si>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</si>
  <si>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</si>
  <si>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</si>
  <si>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</si>
  <si>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</si>
  <si>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</si>
  <si>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</si>
  <si>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</si>
  <si>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</si>
  <si>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</si>
  <si>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</si>
  <si>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</si>
  <si>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</si>
  <si>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</si>
  <si>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</si>
  <si>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</si>
  <si>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</si>
  <si>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</si>
  <si>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</si>
  <si>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</si>
  <si>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</si>
  <si>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</si>
  <si>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</si>
  <si>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</si>
  <si>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</si>
  <si>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</si>
  <si>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</si>
  <si>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</si>
  <si>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</si>
  <si>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</si>
  <si>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</si>
  <si>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</si>
  <si>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</si>
  <si>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</si>
  <si>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</si>
  <si>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</si>
  <si>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</si>
  <si>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</si>
  <si>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1.A.1.c. Manufacture of solid fuels and other energy industries</t>
  </si>
  <si>
    <t>WOM</t>
  </si>
  <si>
    <t xml:space="preserve">            1.A.2. Manufacturing industries and construction</t>
  </si>
  <si>
    <t>WOM</t>
  </si>
  <si>
    <t xml:space="preserve">            1.A.3. Transport</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</si>
  <si>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</si>
  <si>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</si>
  <si>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</si>
  <si>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</si>
  <si>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</si>
  <si>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</si>
  <si>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</si>
  <si>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</si>
  <si>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</si>
  <si>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</si>
  <si>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</si>
  <si>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</si>
  <si>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</si>
  <si>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</si>
  <si>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</si>
  <si>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</si>
  <si>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</si>
  <si>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</si>
  <si>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</si>
  <si>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</si>
  <si>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</si>
  <si>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</si>
  <si>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</si>
  <si>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</si>
  <si>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</si>
  <si>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</si>
  <si>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</si>
  <si>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</si>
  <si>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</si>
  <si>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</si>
  <si>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</si>
  <si>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</si>
  <si>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</si>
  <si>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</si>
  <si>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</si>
  <si>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1.A.3.a. Domestic aviation</t>
  </si>
  <si>
    <t>WOM</t>
  </si>
  <si>
    <t xml:space="preserve">                1.A.3.b. Road transportation</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</si>
  <si>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</si>
  <si>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</si>
  <si>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</si>
  <si>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</si>
  <si>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</si>
  <si>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</si>
  <si>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</si>
  <si>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</si>
  <si>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</si>
  <si>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</si>
  <si>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</si>
  <si>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</si>
  <si>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</si>
  <si>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</si>
  <si>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</si>
  <si>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</si>
  <si>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</si>
  <si>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</si>
  <si>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</si>
  <si>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</si>
  <si>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</si>
  <si>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</si>
  <si>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</si>
  <si>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</si>
  <si>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</si>
  <si>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</si>
  <si>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</si>
  <si>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</si>
  <si>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</si>
  <si>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</si>
  <si>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</si>
  <si>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</si>
  <si>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</si>
  <si>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</si>
  <si>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</si>
  <si>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1.A.3.c. Railways</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</si>
  <si>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</si>
  <si>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</si>
  <si>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</si>
  <si>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</si>
  <si>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</si>
  <si>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</si>
  <si>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</si>
  <si>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</si>
  <si>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</si>
  <si>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</si>
  <si>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</si>
  <si>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</si>
  <si>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</si>
  <si>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</si>
  <si>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</si>
  <si>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</si>
  <si>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</si>
  <si>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</si>
  <si>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</si>
  <si>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</si>
  <si>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</si>
  <si>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</si>
  <si>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</si>
  <si>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</si>
  <si>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</si>
  <si>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</si>
  <si>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</si>
  <si>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</si>
  <si>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</si>
  <si>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</si>
  <si>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</si>
  <si>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</si>
  <si>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</si>
  <si>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</si>
  <si>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</si>
  <si>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1.A.3.d Domestic navigation</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</si>
  <si>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</si>
  <si>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</si>
  <si>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</si>
  <si>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</si>
  <si>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</si>
  <si>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</si>
  <si>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</si>
  <si>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</si>
  <si>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</si>
  <si>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</si>
  <si>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</si>
  <si>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</si>
  <si>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</si>
  <si>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</si>
  <si>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</si>
  <si>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</si>
  <si>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</si>
  <si>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</si>
  <si>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</si>
  <si>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</si>
  <si>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</si>
  <si>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</si>
  <si>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</si>
  <si>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</si>
  <si>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</si>
  <si>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</si>
  <si>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</si>
  <si>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</si>
  <si>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</si>
  <si>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</si>
  <si>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</si>
  <si>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</si>
  <si>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</si>
  <si>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</si>
  <si>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</si>
  <si>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1.A.3.e. Other transportation</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</si>
  <si>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</si>
  <si>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</si>
  <si>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</si>
  <si>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</si>
  <si>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</si>
  <si>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</si>
  <si>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</si>
  <si>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</si>
  <si>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</si>
  <si>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</si>
  <si>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</si>
  <si>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</si>
  <si>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</si>
  <si>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</si>
  <si>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</si>
  <si>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</si>
  <si>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</si>
  <si>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</si>
  <si>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</si>
  <si>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</si>
  <si>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</si>
  <si>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</si>
  <si>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</si>
  <si>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</si>
  <si>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</si>
  <si>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</si>
  <si>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</si>
  <si>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</si>
  <si>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</si>
  <si>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</si>
  <si>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</si>
  <si>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</si>
  <si>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</si>
  <si>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</si>
  <si>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</si>
  <si>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1.A.4. Other sectors</t>
  </si>
  <si>
    <t>WOM</t>
  </si>
  <si>
    <t xml:space="preserve">                1.A.4.a Commercial/Institutional</t>
  </si>
  <si>
    <t>WOM</t>
  </si>
  <si>
    <t xml:space="preserve">                1.A.4.b. Residential</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</si>
  <si>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</si>
  <si>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</si>
  <si>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</si>
  <si>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</si>
  <si>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</si>
  <si>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</si>
  <si>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</si>
  <si>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</si>
  <si>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</si>
  <si>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</si>
  <si>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</si>
  <si>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</si>
  <si>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</si>
  <si>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</si>
  <si>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</si>
  <si>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</si>
  <si>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</si>
  <si>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</si>
  <si>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</si>
  <si>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</si>
  <si>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</si>
  <si>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</si>
  <si>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</si>
  <si>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</si>
  <si>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</si>
  <si>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</si>
  <si>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</si>
  <si>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</si>
  <si>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</si>
  <si>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</si>
  <si>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</si>
  <si>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</si>
  <si>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</si>
  <si>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</si>
  <si>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</si>
  <si>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1.A.4.c. Agriculture/Forestry/Fishing</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</si>
  <si>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</si>
  <si>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</si>
  <si>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</si>
  <si>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</si>
  <si>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</si>
  <si>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</si>
  <si>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</si>
  <si>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</si>
  <si>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</si>
  <si>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</si>
  <si>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</si>
  <si>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</si>
  <si>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</si>
  <si>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</si>
  <si>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</si>
  <si>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</si>
  <si>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</si>
  <si>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</si>
  <si>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</si>
  <si>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</si>
  <si>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</si>
  <si>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</si>
  <si>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</si>
  <si>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</si>
  <si>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</si>
  <si>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</si>
  <si>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</si>
  <si>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</si>
  <si>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</si>
  <si>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</si>
  <si>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</si>
  <si>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</si>
  <si>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</si>
  <si>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</si>
  <si>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</si>
  <si>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1.A.5. Other</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</si>
  <si>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</si>
  <si>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</si>
  <si>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</si>
  <si>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</si>
  <si>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</si>
  <si>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</si>
  <si>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</si>
  <si>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</si>
  <si>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</si>
  <si>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</si>
  <si>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</si>
  <si>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</si>
  <si>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</si>
  <si>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</si>
  <si>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</si>
  <si>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</si>
  <si>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</si>
  <si>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</si>
  <si>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</si>
  <si>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</si>
  <si>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</si>
  <si>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</si>
  <si>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</si>
  <si>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</si>
  <si>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</si>
  <si>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</si>
  <si>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</si>
  <si>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</si>
  <si>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</si>
  <si>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</si>
  <si>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</si>
  <si>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</si>
  <si>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</si>
  <si>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</si>
  <si>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</si>
  <si>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</si>
  <si>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</si>
  <si>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</si>
  <si>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</si>
  <si>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</si>
  <si>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</si>
  <si>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</si>
  <si>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</si>
  <si>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</si>
  <si>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</si>
  <si>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</si>
  <si>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</si>
  <si>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</si>
  <si>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</si>
  <si>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</si>
  <si>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</si>
  <si>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</si>
  <si>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</si>
  <si>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</si>
  <si>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</si>
  <si>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</si>
  <si>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</si>
  <si>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</si>
  <si>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</si>
  <si>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</si>
  <si>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</si>
  <si>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</si>
  <si>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</si>
  <si>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</si>
  <si>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</si>
  <si>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</si>
  <si>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</si>
  <si>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</si>
  <si>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</si>
  <si>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</si>
  <si>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</si>
  <si>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</si>
  <si>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</si>
  <si>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</si>
  <si>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</si>
  <si>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</si>
  <si>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</si>
  <si>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</si>
  <si>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</si>
  <si>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</si>
  <si>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</si>
  <si>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</si>
  <si>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</si>
  <si>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</si>
  <si>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</si>
  <si>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</si>
  <si>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</si>
  <si>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</si>
  <si>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</si>
  <si>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</si>
  <si>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</si>
  <si>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</si>
  <si>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</si>
  <si>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</si>
  <si>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</si>
  <si>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</si>
  <si>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</si>
  <si>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</si>
  <si>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</si>
  <si>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</si>
  <si>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</si>
  <si>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</si>
  <si>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</si>
  <si>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</si>
  <si>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</si>
  <si>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</si>
  <si>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</si>
  <si>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</si>
  <si>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</si>
  <si>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</si>
  <si>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</si>
  <si>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</si>
  <si>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</si>
  <si>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</si>
  <si>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</si>
  <si>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</si>
  <si>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</si>
  <si>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</si>
  <si>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</si>
  <si>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</si>
  <si>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</si>
  <si>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</si>
  <si>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</si>
  <si>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</si>
  <si>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</si>
  <si>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</si>
  <si>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</si>
  <si>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</si>
  <si>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</si>
  <si>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</si>
  <si>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</si>
  <si>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</si>
  <si>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</si>
  <si>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</si>
  <si>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</si>
  <si>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</si>
  <si>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</si>
  <si>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</si>
  <si>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</si>
  <si>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</si>
  <si>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</si>
  <si>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</si>
  <si>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</si>
  <si>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</si>
  <si>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</si>
  <si>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</si>
  <si>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</si>
  <si>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</si>
  <si>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</si>
  <si>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</si>
  <si>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</si>
  <si>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</si>
  <si>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</si>
  <si>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</si>
  <si>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</si>
  <si>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</si>
  <si>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</si>
  <si>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</si>
  <si>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</si>
  <si>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</si>
  <si>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</si>
  <si>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</si>
  <si>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</si>
  <si>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</si>
  <si>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</si>
  <si>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</si>
  <si>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</si>
  <si>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</si>
  <si>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</si>
  <si>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</si>
  <si>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</si>
  <si>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</si>
  <si>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</si>
  <si>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</si>
  <si>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</si>
  <si>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</si>
  <si>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</si>
  <si>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</si>
  <si>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</si>
  <si>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</si>
  <si>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</si>
  <si>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</si>
  <si>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</si>
  <si>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</si>
  <si>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</si>
  <si>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</si>
  <si>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</si>
  <si>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</si>
  <si>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</si>
  <si>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</si>
  <si>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</si>
  <si>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</si>
  <si>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</si>
  <si>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</si>
  <si>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</si>
  <si>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</si>
  <si>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</si>
  <si>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</si>
  <si>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</si>
  <si>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</si>
  <si>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</si>
  <si>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</si>
  <si>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</si>
  <si>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</si>
  <si>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</si>
  <si>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 Fugitive emissions from fuels</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</si>
  <si>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</si>
  <si>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</si>
  <si>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</si>
  <si>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</si>
  <si>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</si>
  <si>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</si>
  <si>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</si>
  <si>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</si>
  <si>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</si>
  <si>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</si>
  <si>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</si>
  <si>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</si>
  <si>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</si>
  <si>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</si>
  <si>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</si>
  <si>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</si>
  <si>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</si>
  <si>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</si>
  <si>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</si>
  <si>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</si>
  <si>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</si>
  <si>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</si>
  <si>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</si>
  <si>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</si>
  <si>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</si>
  <si>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</si>
  <si>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</si>
  <si>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</si>
  <si>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</si>
  <si>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</si>
  <si>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</si>
  <si>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</si>
  <si>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</si>
  <si>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</si>
  <si>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</si>
  <si>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</si>
  <si>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</si>
  <si>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</si>
  <si>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</si>
  <si>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</si>
  <si>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</si>
  <si>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</si>
  <si>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</si>
  <si>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</si>
  <si>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</si>
  <si>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</si>
  <si>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</si>
  <si>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</si>
  <si>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</si>
  <si>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</si>
  <si>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</si>
  <si>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</si>
  <si>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</si>
  <si>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</si>
  <si>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</si>
  <si>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</si>
  <si>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</si>
  <si>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</si>
  <si>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</si>
  <si>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</si>
  <si>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</si>
  <si>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</si>
  <si>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</si>
  <si>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</si>
  <si>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</si>
  <si>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</si>
  <si>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</si>
  <si>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</si>
  <si>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</si>
  <si>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1.B.1. Solid fuels</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</si>
  <si>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</si>
  <si>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</si>
  <si>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</si>
  <si>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</si>
  <si>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</si>
  <si>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</si>
  <si>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</si>
  <si>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</si>
  <si>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</si>
  <si>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</si>
  <si>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</si>
  <si>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</si>
  <si>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</si>
  <si>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</si>
  <si>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</si>
  <si>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</si>
  <si>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</si>
  <si>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</si>
  <si>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</si>
  <si>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</si>
  <si>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</si>
  <si>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</si>
  <si>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</si>
  <si>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</si>
  <si>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</si>
  <si>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</si>
  <si>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</si>
  <si>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</si>
  <si>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</si>
  <si>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</si>
  <si>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</si>
  <si>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</si>
  <si>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</si>
  <si>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</si>
  <si>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</si>
  <si>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</si>
  <si>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</si>
  <si>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</si>
  <si>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</si>
  <si>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</si>
  <si>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</si>
  <si>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</si>
  <si>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</si>
  <si>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</si>
  <si>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</si>
  <si>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</si>
  <si>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</si>
  <si>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</si>
  <si>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</si>
  <si>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</si>
  <si>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</si>
  <si>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</si>
  <si>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</si>
  <si>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</si>
  <si>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</si>
  <si>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</si>
  <si>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</si>
  <si>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</si>
  <si>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</si>
  <si>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</si>
  <si>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</si>
  <si>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</si>
  <si>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</si>
  <si>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</si>
  <si>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</si>
  <si>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</si>
  <si>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</si>
  <si>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</si>
  <si>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</si>
  <si>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</si>
  <si>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</si>
  <si>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</si>
  <si>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</si>
  <si>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</si>
  <si>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</si>
  <si>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</si>
  <si>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</si>
  <si>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</si>
  <si>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</si>
  <si>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</si>
  <si>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</si>
  <si>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</si>
  <si>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</si>
  <si>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</si>
  <si>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</si>
  <si>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</si>
  <si>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</si>
  <si>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</si>
  <si>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</si>
  <si>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</si>
  <si>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</si>
  <si>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</si>
  <si>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</si>
  <si>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</si>
  <si>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</si>
  <si>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</si>
  <si>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</si>
  <si>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</si>
  <si>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</si>
  <si>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</si>
  <si>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</si>
  <si>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</si>
  <si>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</si>
  <si>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</si>
  <si>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</si>
  <si>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</si>
  <si>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</si>
  <si>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</si>
  <si>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</si>
  <si>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</si>
  <si>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</si>
  <si>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</si>
  <si>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</si>
  <si>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</si>
  <si>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</si>
  <si>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</si>
  <si>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</si>
  <si>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</si>
  <si>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</si>
  <si>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</si>
  <si>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</si>
  <si>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</si>
  <si>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</si>
  <si>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</si>
  <si>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</si>
  <si>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</si>
  <si>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</si>
  <si>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</si>
  <si>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</si>
  <si>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</si>
  <si>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</si>
  <si>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</si>
  <si>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</si>
  <si>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</si>
  <si>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</si>
  <si>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</si>
  <si>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</si>
  <si>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</si>
  <si>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</si>
  <si>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</si>
  <si>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</si>
  <si>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</si>
  <si>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</si>
  <si>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</si>
  <si>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</si>
  <si>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</si>
  <si>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</si>
  <si>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</si>
  <si>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</si>
  <si>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</si>
  <si>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</si>
  <si>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</si>
  <si>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</si>
  <si>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</si>
  <si>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</si>
  <si>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</si>
  <si>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</si>
  <si>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</si>
  <si>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</si>
  <si>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</si>
  <si>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</si>
  <si>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</si>
  <si>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</si>
  <si>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</si>
  <si>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</si>
  <si>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</si>
  <si>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</si>
  <si>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</si>
  <si>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</si>
  <si>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</si>
  <si>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</si>
  <si>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</si>
  <si>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</si>
  <si>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</si>
  <si>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</si>
  <si>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</si>
  <si>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</si>
  <si>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</si>
  <si>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</si>
  <si>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</si>
  <si>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</si>
  <si>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</si>
  <si>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</si>
  <si>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</si>
  <si>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</si>
  <si>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</si>
  <si>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</si>
  <si>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</si>
  <si>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</si>
  <si>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</si>
  <si>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</si>
  <si>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</si>
  <si>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</si>
  <si>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</si>
  <si>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</si>
  <si>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</si>
  <si>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</si>
  <si>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</si>
  <si>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</si>
  <si>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</si>
  <si>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</si>
  <si>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</si>
  <si>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</si>
  <si>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</si>
  <si>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</si>
  <si>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1.B.2. Oil and natural gas and other emissions from energy production</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</si>
  <si>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</si>
  <si>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</si>
  <si>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</si>
  <si>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</si>
  <si>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</si>
  <si>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</si>
  <si>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</si>
  <si>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</si>
  <si>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</si>
  <si>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</si>
  <si>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</si>
  <si>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</si>
  <si>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</si>
  <si>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</si>
  <si>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</si>
  <si>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</si>
  <si>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</si>
  <si>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</si>
  <si>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</si>
  <si>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</si>
  <si>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</si>
  <si>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</si>
  <si>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</si>
  <si>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</si>
  <si>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</si>
  <si>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</si>
  <si>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</si>
  <si>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</si>
  <si>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</si>
  <si>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</si>
  <si>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</si>
  <si>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</si>
  <si>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</si>
  <si>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</si>
  <si>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</si>
  <si>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</si>
  <si>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</si>
  <si>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</si>
  <si>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</si>
  <si>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</si>
  <si>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</si>
  <si>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</si>
  <si>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</si>
  <si>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</si>
  <si>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</si>
  <si>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</si>
  <si>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</si>
  <si>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</si>
  <si>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</si>
  <si>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</si>
  <si>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</si>
  <si>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</si>
  <si>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</si>
  <si>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</si>
  <si>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</si>
  <si>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</si>
  <si>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</si>
  <si>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</si>
  <si>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</si>
  <si>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</si>
  <si>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</si>
  <si>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</si>
  <si>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</si>
  <si>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</si>
  <si>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</si>
  <si>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</si>
  <si>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</si>
  <si>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</si>
  <si>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</si>
  <si>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1.C. CO2 transport and storage</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</si>
  <si>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</si>
  <si>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</si>
  <si>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</si>
  <si>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</si>
  <si>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</si>
  <si>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</si>
  <si>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</si>
  <si>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</si>
  <si>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</si>
  <si>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</si>
  <si>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</si>
  <si>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</si>
  <si>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</si>
  <si>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</si>
  <si>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</si>
  <si>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</si>
  <si>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</si>
  <si>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</si>
  <si>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</si>
  <si>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</si>
  <si>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</si>
  <si>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</si>
  <si>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</si>
  <si>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</si>
  <si>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</si>
  <si>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</si>
  <si>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</si>
  <si>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</si>
  <si>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</si>
  <si>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</si>
  <si>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</si>
  <si>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</si>
  <si>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</si>
  <si>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</si>
  <si>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</si>
  <si>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</si>
  <si>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</si>
  <si>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</si>
  <si>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</si>
  <si>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</si>
  <si>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</si>
  <si>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</si>
  <si>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</si>
  <si>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</si>
  <si>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</si>
  <si>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</si>
  <si>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</si>
  <si>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</si>
  <si>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</si>
  <si>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</si>
  <si>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</si>
  <si>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</si>
  <si>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</si>
  <si>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</si>
  <si>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</si>
  <si>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</si>
  <si>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</si>
  <si>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</si>
  <si>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</si>
  <si>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</si>
  <si>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</si>
  <si>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</si>
  <si>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</si>
  <si>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</si>
  <si>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</si>
  <si>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</si>
  <si>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</si>
  <si>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</si>
  <si>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</si>
  <si>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</si>
  <si>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</si>
  <si>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</si>
  <si>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</si>
  <si>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</si>
  <si>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</si>
  <si>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</si>
  <si>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</si>
  <si>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</si>
  <si>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</si>
  <si>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</si>
  <si>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</si>
  <si>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</si>
  <si>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</si>
  <si>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</si>
  <si>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</si>
  <si>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</si>
  <si>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</si>
  <si>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</si>
  <si>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</si>
  <si>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</si>
  <si>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</si>
  <si>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</si>
  <si>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</si>
  <si>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</si>
  <si>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</si>
  <si>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</si>
  <si>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</si>
  <si>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</si>
  <si>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</si>
  <si>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</si>
  <si>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</si>
  <si>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</si>
  <si>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</si>
  <si>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</si>
  <si>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</si>
  <si>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</si>
  <si>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</si>
  <si>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</si>
  <si>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</si>
  <si>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</si>
  <si>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</si>
  <si>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</si>
  <si>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</si>
  <si>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</si>
  <si>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</si>
  <si>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</si>
  <si>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</si>
  <si>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</si>
  <si>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</si>
  <si>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</si>
  <si>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</si>
  <si>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</si>
  <si>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</si>
  <si>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</si>
  <si>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</si>
  <si>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</si>
  <si>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</si>
  <si>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</si>
  <si>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</si>
  <si>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</si>
  <si>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</si>
  <si>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</si>
  <si>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</si>
  <si>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</si>
  <si>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</si>
  <si>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</si>
  <si>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</si>
  <si>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 Industrial processes</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</si>
  <si>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</si>
  <si>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</si>
  <si>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</si>
  <si>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</si>
  <si>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</si>
  <si>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</si>
  <si>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</si>
  <si>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</si>
  <si>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</si>
  <si>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</si>
  <si>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</si>
  <si>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</si>
  <si>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</si>
  <si>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</si>
  <si>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</si>
  <si>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</si>
  <si>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</si>
  <si>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</si>
  <si>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</si>
  <si>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</si>
  <si>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</si>
  <si>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</si>
  <si>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</si>
  <si>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</si>
  <si>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</si>
  <si>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</si>
  <si>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</si>
  <si>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</si>
  <si>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</si>
  <si>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</si>
  <si>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</si>
  <si>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</si>
  <si>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</si>
  <si>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</si>
  <si>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</si>
  <si>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</si>
  <si>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</si>
  <si>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</si>
  <si>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</si>
  <si>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</si>
  <si>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</si>
  <si>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</si>
  <si>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</si>
  <si>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</si>
  <si>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</si>
  <si>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</si>
  <si>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</si>
  <si>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</si>
  <si>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</si>
  <si>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</si>
  <si>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</si>
  <si>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</si>
  <si>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</si>
  <si>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</si>
  <si>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</si>
  <si>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</si>
  <si>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</si>
  <si>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</si>
  <si>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</si>
  <si>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</si>
  <si>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</si>
  <si>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</si>
  <si>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</si>
  <si>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</si>
  <si>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</si>
  <si>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</si>
  <si>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</si>
  <si>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</si>
  <si>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</si>
  <si>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</si>
  <si>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</si>
  <si>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</si>
  <si>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</si>
  <si>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</si>
  <si>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</si>
  <si>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</si>
  <si>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</si>
  <si>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</si>
  <si>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</si>
  <si>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</si>
  <si>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</si>
  <si>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</si>
  <si>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</si>
  <si>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</si>
  <si>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</si>
  <si>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</si>
  <si>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</si>
  <si>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</si>
  <si>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</si>
  <si>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</si>
  <si>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</si>
  <si>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</si>
  <si>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</si>
  <si>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</si>
  <si>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</si>
  <si>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</si>
  <si>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</si>
  <si>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</si>
  <si>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</si>
  <si>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</si>
  <si>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</si>
  <si>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</si>
  <si>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</si>
  <si>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</si>
  <si>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</si>
  <si>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</si>
  <si>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</si>
  <si>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</si>
  <si>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</si>
  <si>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</si>
  <si>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</si>
  <si>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</si>
  <si>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</si>
  <si>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</si>
  <si>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</si>
  <si>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</si>
  <si>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</si>
  <si>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</si>
  <si>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</si>
  <si>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</si>
  <si>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</si>
  <si>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</si>
  <si>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</si>
  <si>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</si>
  <si>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</si>
  <si>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</si>
  <si>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</si>
  <si>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</si>
  <si>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</si>
  <si>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</si>
  <si>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</si>
  <si>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</si>
  <si>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</si>
  <si>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</si>
  <si>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</si>
  <si>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</si>
  <si>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</si>
  <si>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 xml:space="preserve">        2.A. Mineral Industry</t>
  </si>
  <si>
    <t>WOM</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</si>
  <si>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</si>
  <si>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</si>
  <si>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</si>
  <si>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</si>
  <si>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</si>
  <si>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</si>
  <si>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</si>
  <si>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</si>
  <si>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</si>
  <si>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</si>
  <si>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</si>
  <si>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</si>
  <si>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</si>
  <si>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</si>
  <si>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</si>
  <si>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</si>
  <si>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</si>
  <si>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</si>
  <si>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</si>
  <si>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</si>
  <si>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</si>
  <si>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</si>
  <si>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</si>
  <si>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</si>
  <si>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</si>
  <si>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</si>
  <si>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</si>
  <si>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</si>
  <si>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</si>
  <si>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</si>
  <si>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</si>
  <si>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</si>
  <si>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</si>
  <si>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</si>
  <si>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2.A.1. Cement production</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</si>
  <si>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</si>
  <si>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</si>
  <si>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</si>
  <si>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</si>
  <si>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</si>
  <si>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</si>
  <si>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</si>
  <si>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</si>
  <si>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</si>
  <si>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</si>
  <si>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</si>
  <si>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</si>
  <si>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</si>
  <si>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</si>
  <si>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</si>
  <si>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</si>
  <si>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</si>
  <si>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</si>
  <si>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</si>
  <si>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</si>
  <si>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</si>
  <si>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</si>
  <si>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</si>
  <si>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</si>
  <si>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</si>
  <si>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</si>
  <si>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</si>
  <si>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</si>
  <si>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</si>
  <si>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</si>
  <si>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</si>
  <si>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</si>
  <si>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</si>
  <si>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</si>
  <si>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</si>
  <si>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</si>
  <si>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</si>
  <si>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</si>
  <si>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</si>
  <si>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</si>
  <si>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</si>
  <si>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</si>
  <si>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</si>
  <si>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</si>
  <si>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</si>
  <si>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</si>
  <si>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</si>
  <si>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</si>
  <si>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</si>
  <si>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</si>
  <si>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</si>
  <si>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</si>
  <si>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</si>
  <si>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</si>
  <si>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</si>
  <si>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</si>
  <si>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</si>
  <si>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</si>
  <si>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</si>
  <si>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</si>
  <si>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</si>
  <si>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</si>
  <si>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</si>
  <si>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</si>
  <si>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</si>
  <si>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</si>
  <si>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</si>
  <si>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</si>
  <si>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</si>
  <si>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</si>
  <si>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</si>
  <si>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</si>
  <si>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</si>
  <si>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</si>
  <si>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</si>
  <si>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</si>
  <si>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</si>
  <si>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</si>
  <si>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</si>
  <si>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</si>
  <si>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</si>
  <si>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</si>
  <si>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</si>
  <si>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</si>
  <si>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</si>
  <si>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</si>
  <si>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</si>
  <si>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</si>
  <si>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</si>
  <si>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</si>
  <si>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</si>
  <si>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</si>
  <si>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</si>
  <si>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</si>
  <si>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</si>
  <si>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</si>
  <si>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</si>
  <si>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</si>
  <si>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</si>
  <si>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</si>
  <si>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</si>
  <si>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</si>
  <si>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</si>
  <si>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</si>
  <si>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</si>
  <si>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</si>
  <si>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</si>
  <si>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</si>
  <si>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</si>
  <si>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</si>
  <si>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</si>
  <si>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</si>
  <si>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</si>
  <si>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</si>
  <si>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</si>
  <si>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</si>
  <si>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</si>
  <si>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</si>
  <si>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</si>
  <si>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</si>
  <si>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</si>
  <si>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</si>
  <si>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</si>
  <si>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</si>
  <si>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</si>
  <si>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</si>
  <si>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</si>
  <si>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</si>
  <si>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</si>
  <si>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</si>
  <si>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</si>
  <si>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</si>
  <si>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</si>
  <si>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</si>
  <si>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</si>
  <si>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</si>
  <si>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</si>
  <si>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2.B. Chemical industry</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</si>
  <si>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</si>
  <si>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</si>
  <si>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</si>
  <si>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</si>
  <si>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</si>
  <si>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</si>
  <si>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</si>
  <si>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</si>
  <si>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</si>
  <si>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</si>
  <si>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</si>
  <si>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</si>
  <si>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</si>
  <si>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</si>
  <si>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</si>
  <si>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</si>
  <si>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</si>
  <si>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</si>
  <si>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</si>
  <si>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</si>
  <si>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</si>
  <si>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</si>
  <si>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</si>
  <si>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</si>
  <si>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</si>
  <si>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</si>
  <si>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</si>
  <si>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</si>
  <si>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</si>
  <si>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</si>
  <si>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</si>
  <si>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</si>
  <si>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</si>
  <si>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</si>
  <si>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</si>
  <si>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</si>
  <si>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</si>
  <si>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</si>
  <si>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</si>
  <si>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</si>
  <si>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</si>
  <si>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</si>
  <si>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</si>
  <si>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</si>
  <si>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</si>
  <si>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</si>
  <si>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</si>
  <si>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</si>
  <si>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</si>
  <si>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</si>
  <si>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</si>
  <si>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</si>
  <si>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</si>
  <si>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</si>
  <si>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</si>
  <si>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</si>
  <si>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</si>
  <si>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</si>
  <si>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</si>
  <si>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</si>
  <si>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</si>
  <si>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</si>
  <si>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</si>
  <si>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</si>
  <si>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</si>
  <si>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</si>
  <si>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</si>
  <si>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</si>
  <si>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</si>
  <si>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</si>
  <si>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</si>
  <si>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</si>
  <si>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</si>
  <si>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</si>
  <si>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</si>
  <si>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</si>
  <si>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</si>
  <si>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</si>
  <si>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</si>
  <si>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</si>
  <si>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</si>
  <si>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</si>
  <si>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</si>
  <si>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</si>
  <si>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</si>
  <si>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</si>
  <si>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</si>
  <si>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</si>
  <si>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</si>
  <si>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</si>
  <si>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</si>
  <si>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</si>
  <si>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</si>
  <si>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</si>
  <si>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</si>
  <si>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</si>
  <si>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</si>
  <si>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</si>
  <si>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</si>
  <si>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</si>
  <si>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</si>
  <si>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</si>
  <si>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</si>
  <si>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</si>
  <si>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</si>
  <si>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</si>
  <si>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</si>
  <si>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</si>
  <si>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</si>
  <si>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</si>
  <si>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</si>
  <si>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</si>
  <si>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</si>
  <si>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</si>
  <si>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</si>
  <si>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</si>
  <si>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</si>
  <si>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</si>
  <si>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</si>
  <si>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</si>
  <si>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</si>
  <si>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</si>
  <si>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</si>
  <si>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</si>
  <si>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</si>
  <si>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</si>
  <si>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</si>
  <si>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</si>
  <si>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</si>
  <si>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</si>
  <si>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</si>
  <si>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</si>
  <si>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</si>
  <si>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</si>
  <si>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</si>
  <si>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</si>
  <si>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</si>
  <si>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</si>
  <si>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</si>
  <si>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</si>
  <si>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</si>
  <si>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</si>
  <si>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</si>
  <si>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</si>
  <si>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</si>
  <si>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</si>
  <si>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</si>
  <si>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</si>
  <si>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</si>
  <si>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</si>
  <si>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</si>
  <si>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</si>
  <si>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</si>
  <si>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</si>
  <si>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</si>
  <si>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</si>
  <si>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</si>
  <si>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</si>
  <si>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</si>
  <si>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</si>
  <si>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</si>
  <si>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</si>
  <si>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</si>
  <si>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</si>
  <si>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</si>
  <si>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</si>
  <si>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</si>
  <si>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</si>
  <si>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</si>
  <si>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</si>
  <si>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</si>
  <si>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</si>
  <si>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</si>
  <si>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</si>
  <si>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</si>
  <si>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</si>
  <si>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</si>
  <si>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</si>
  <si>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</si>
  <si>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</si>
  <si>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</si>
  <si>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</si>
  <si>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</si>
  <si>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</si>
  <si>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</si>
  <si>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</si>
  <si>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</si>
  <si>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</si>
  <si>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</si>
  <si>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</si>
  <si>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</si>
  <si>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</si>
  <si>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</si>
  <si>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</si>
  <si>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</si>
  <si>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</si>
  <si>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</si>
  <si>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</si>
  <si>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</si>
  <si>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</si>
  <si>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</si>
  <si>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</si>
  <si>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</si>
  <si>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</si>
  <si>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</si>
  <si>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</si>
  <si>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</si>
  <si>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</si>
  <si>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</si>
  <si>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</si>
  <si>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</si>
  <si>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</si>
  <si>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</si>
  <si>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</si>
  <si>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</si>
  <si>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</si>
  <si>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</si>
  <si>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</si>
  <si>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</si>
  <si>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</si>
  <si>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</si>
  <si>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</si>
  <si>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</si>
  <si>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</si>
  <si>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</si>
  <si>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</si>
  <si>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</si>
  <si>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</si>
  <si>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</si>
  <si>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</si>
  <si>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</si>
  <si>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</si>
  <si>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</si>
  <si>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</si>
  <si>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</si>
  <si>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</si>
  <si>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</si>
  <si>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</si>
  <si>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</si>
  <si>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</si>
  <si>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</si>
  <si>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</si>
  <si>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</si>
  <si>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</si>
  <si>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</si>
  <si>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</si>
  <si>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</si>
  <si>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</si>
  <si>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</si>
  <si>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</si>
  <si>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</si>
  <si>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</si>
  <si>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</si>
  <si>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</si>
  <si>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</si>
  <si>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</si>
  <si>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</si>
  <si>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</si>
  <si>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</si>
  <si>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</si>
  <si>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</si>
  <si>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</si>
  <si>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</si>
  <si>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</si>
  <si>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</si>
  <si>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</si>
  <si>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</si>
  <si>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</si>
  <si>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</si>
  <si>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</si>
  <si>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</si>
  <si>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</si>
  <si>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</si>
  <si>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</si>
  <si>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</si>
  <si>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</si>
  <si>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</si>
  <si>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</si>
  <si>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</si>
  <si>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</si>
  <si>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</si>
  <si>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</si>
  <si>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</si>
  <si>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</si>
  <si>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</si>
  <si>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</si>
  <si>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</si>
  <si>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</si>
  <si>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</si>
  <si>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</si>
  <si>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</si>
  <si>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</si>
  <si>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</si>
  <si>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</si>
  <si>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</si>
  <si>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</si>
  <si>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</si>
  <si>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</si>
  <si>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</si>
  <si>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</si>
  <si>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</si>
  <si>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</si>
  <si>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</si>
  <si>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</si>
  <si>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</si>
  <si>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</si>
  <si>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</si>
  <si>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</si>
  <si>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</si>
  <si>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</si>
  <si>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</si>
  <si>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</si>
  <si>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</si>
  <si>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</si>
  <si>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</si>
  <si>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</si>
  <si>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</si>
  <si>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</si>
  <si>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</si>
  <si>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</si>
  <si>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</si>
  <si>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</si>
  <si>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</si>
  <si>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</si>
  <si>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</si>
  <si>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</si>
  <si>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</si>
  <si>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</si>
  <si>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</si>
  <si>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</si>
  <si>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</si>
  <si>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</si>
  <si>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</si>
  <si>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</si>
  <si>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</si>
  <si>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</si>
  <si>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</si>
  <si>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</si>
  <si>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</si>
  <si>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</si>
  <si>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</si>
  <si>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</si>
  <si>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</si>
  <si>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</si>
  <si>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</si>
  <si>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</si>
  <si>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</si>
  <si>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</si>
  <si>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</si>
  <si>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</si>
  <si>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</si>
  <si>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</si>
  <si>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</si>
  <si>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</si>
  <si>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</si>
  <si>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</si>
  <si>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</si>
  <si>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</si>
  <si>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</si>
  <si>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</si>
  <si>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</si>
  <si>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</si>
  <si>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</si>
  <si>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</si>
  <si>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</si>
  <si>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</si>
  <si>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</si>
  <si>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</si>
  <si>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</si>
  <si>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</si>
  <si>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</si>
  <si>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</si>
  <si>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</si>
  <si>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</si>
  <si>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</si>
  <si>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2.C. Metal industry</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</si>
  <si>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</si>
  <si>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</si>
  <si>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</si>
  <si>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</si>
  <si>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</si>
  <si>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</si>
  <si>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</si>
  <si>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</si>
  <si>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</si>
  <si>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</si>
  <si>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</si>
  <si>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</si>
  <si>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</si>
  <si>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</si>
  <si>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</si>
  <si>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</si>
  <si>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</si>
  <si>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</si>
  <si>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</si>
  <si>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</si>
  <si>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</si>
  <si>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</si>
  <si>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</si>
  <si>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</si>
  <si>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</si>
  <si>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</si>
  <si>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</si>
  <si>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</si>
  <si>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</si>
  <si>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</si>
  <si>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</si>
  <si>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</si>
  <si>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</si>
  <si>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</si>
  <si>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</si>
  <si>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</si>
  <si>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</si>
  <si>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</si>
  <si>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</si>
  <si>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</si>
  <si>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</si>
  <si>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</si>
  <si>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</si>
  <si>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</si>
  <si>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</si>
  <si>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</si>
  <si>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</si>
  <si>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</si>
  <si>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</si>
  <si>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</si>
  <si>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</si>
  <si>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</si>
  <si>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</si>
  <si>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</si>
  <si>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</si>
  <si>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</si>
  <si>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</si>
  <si>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</si>
  <si>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</si>
  <si>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</si>
  <si>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</si>
  <si>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</si>
  <si>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</si>
  <si>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</si>
  <si>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</si>
  <si>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</si>
  <si>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</si>
  <si>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</si>
  <si>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</si>
  <si>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</si>
  <si>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</si>
  <si>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</si>
  <si>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</si>
  <si>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</si>
  <si>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</si>
  <si>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</si>
  <si>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</si>
  <si>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</si>
  <si>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</si>
  <si>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</si>
  <si>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</si>
  <si>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</si>
  <si>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</si>
  <si>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</si>
  <si>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</si>
  <si>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</si>
  <si>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</si>
  <si>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</si>
  <si>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</si>
  <si>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</si>
  <si>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</si>
  <si>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</si>
  <si>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</si>
  <si>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</si>
  <si>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</si>
  <si>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</si>
  <si>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</si>
  <si>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</si>
  <si>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</si>
  <si>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</si>
  <si>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</si>
  <si>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</si>
  <si>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</si>
  <si>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</si>
  <si>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</si>
  <si>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</si>
  <si>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</si>
  <si>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</si>
  <si>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</si>
  <si>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</si>
  <si>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</si>
  <si>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</si>
  <si>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</si>
  <si>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</si>
  <si>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</si>
  <si>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</si>
  <si>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</si>
  <si>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</si>
  <si>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</si>
  <si>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</si>
  <si>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</si>
  <si>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</si>
  <si>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</si>
  <si>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</si>
  <si>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</si>
  <si>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</si>
  <si>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</si>
  <si>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</si>
  <si>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</si>
  <si>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</si>
  <si>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</si>
  <si>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</si>
  <si>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</si>
  <si>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</si>
  <si>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</si>
  <si>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</si>
  <si>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</si>
  <si>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</si>
  <si>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</si>
  <si>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</si>
  <si>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</si>
  <si>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</si>
  <si>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</si>
  <si>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</si>
  <si>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</si>
  <si>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</si>
  <si>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</si>
  <si>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</si>
  <si>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</si>
  <si>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</si>
  <si>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</si>
  <si>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</si>
  <si>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</si>
  <si>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</si>
  <si>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</si>
  <si>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</si>
  <si>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</si>
  <si>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</si>
  <si>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</si>
  <si>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</si>
  <si>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</si>
  <si>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</si>
  <si>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</si>
  <si>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</si>
  <si>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</si>
  <si>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</si>
  <si>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</si>
  <si>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</si>
  <si>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</si>
  <si>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</si>
  <si>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</si>
  <si>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</si>
  <si>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</si>
  <si>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</si>
  <si>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</si>
  <si>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</si>
  <si>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</si>
  <si>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</si>
  <si>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</si>
  <si>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</si>
  <si>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</si>
  <si>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</si>
  <si>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</si>
  <si>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</si>
  <si>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</si>
  <si>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</si>
  <si>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</si>
  <si>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</si>
  <si>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</si>
  <si>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</si>
  <si>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</si>
  <si>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</si>
  <si>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</si>
  <si>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</si>
  <si>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</si>
  <si>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</si>
  <si>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</si>
  <si>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</si>
  <si>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</si>
  <si>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</si>
  <si>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</si>
  <si>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</si>
  <si>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</si>
  <si>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</si>
  <si>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</si>
  <si>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</si>
  <si>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</si>
  <si>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</si>
  <si>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</si>
  <si>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</si>
  <si>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</si>
  <si>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</si>
  <si>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</si>
  <si>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</si>
  <si>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</si>
  <si>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</si>
  <si>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</si>
  <si>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</si>
  <si>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</si>
  <si>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</si>
  <si>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</si>
  <si>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</si>
  <si>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</si>
  <si>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</si>
  <si>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</si>
  <si>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</si>
  <si>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</si>
  <si>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</si>
  <si>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</si>
  <si>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</si>
  <si>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</si>
  <si>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</si>
  <si>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</si>
  <si>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</si>
  <si>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</si>
  <si>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</si>
  <si>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</si>
  <si>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</si>
  <si>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</si>
  <si>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</si>
  <si>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</si>
  <si>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</si>
  <si>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</si>
  <si>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</si>
  <si>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</si>
  <si>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</si>
  <si>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</si>
  <si>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</si>
  <si>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</si>
  <si>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</si>
  <si>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</si>
  <si>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</si>
  <si>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</si>
  <si>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</si>
  <si>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</si>
  <si>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</si>
  <si>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</si>
  <si>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</si>
  <si>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</si>
  <si>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</si>
  <si>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</si>
  <si>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</si>
  <si>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</si>
  <si>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</si>
  <si>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</si>
  <si>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</si>
  <si>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</si>
  <si>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</si>
  <si>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</si>
  <si>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</si>
  <si>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</si>
  <si>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</si>
  <si>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</si>
  <si>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2.C.1. Iron and steel production</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</si>
  <si>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</si>
  <si>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</si>
  <si>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</si>
  <si>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</si>
  <si>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</si>
  <si>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</si>
  <si>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</si>
  <si>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</si>
  <si>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</si>
  <si>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</si>
  <si>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</si>
  <si>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</si>
  <si>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</si>
  <si>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</si>
  <si>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</si>
  <si>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</si>
  <si>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</si>
  <si>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</si>
  <si>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</si>
  <si>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</si>
  <si>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</si>
  <si>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</si>
  <si>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</si>
  <si>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</si>
  <si>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</si>
  <si>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</si>
  <si>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</si>
  <si>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</si>
  <si>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</si>
  <si>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</si>
  <si>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</si>
  <si>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</si>
  <si>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</si>
  <si>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</si>
  <si>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</si>
  <si>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</si>
  <si>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</si>
  <si>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</si>
  <si>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</si>
  <si>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</si>
  <si>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</si>
  <si>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</si>
  <si>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</si>
  <si>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</si>
  <si>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</si>
  <si>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</si>
  <si>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</si>
  <si>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</si>
  <si>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</si>
  <si>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</si>
  <si>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</si>
  <si>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</si>
  <si>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</si>
  <si>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</si>
  <si>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</si>
  <si>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</si>
  <si>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</si>
  <si>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</si>
  <si>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</si>
  <si>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</si>
  <si>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</si>
  <si>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</si>
  <si>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</si>
  <si>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</si>
  <si>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</si>
  <si>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</si>
  <si>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</si>
  <si>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</si>
  <si>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</si>
  <si>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</si>
  <si>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</si>
  <si>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</si>
  <si>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</si>
  <si>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</si>
  <si>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</si>
  <si>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</si>
  <si>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</si>
  <si>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</si>
  <si>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</si>
  <si>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</si>
  <si>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</si>
  <si>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</si>
  <si>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</si>
  <si>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</si>
  <si>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</si>
  <si>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</si>
  <si>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</si>
  <si>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</si>
  <si>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</si>
  <si>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</si>
  <si>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</si>
  <si>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</si>
  <si>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</si>
  <si>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</si>
  <si>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</si>
  <si>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</si>
  <si>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</si>
  <si>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</si>
  <si>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</si>
  <si>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</si>
  <si>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</si>
  <si>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</si>
  <si>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</si>
  <si>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</si>
  <si>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</si>
  <si>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</si>
  <si>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</si>
  <si>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</si>
  <si>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</si>
  <si>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</si>
  <si>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</si>
  <si>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</si>
  <si>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</si>
  <si>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</si>
  <si>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</si>
  <si>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</si>
  <si>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</si>
  <si>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</si>
  <si>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</si>
  <si>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</si>
  <si>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</si>
  <si>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</si>
  <si>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</si>
  <si>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</si>
  <si>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</si>
  <si>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</si>
  <si>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</si>
  <si>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</si>
  <si>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</si>
  <si>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</si>
  <si>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</si>
  <si>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</si>
  <si>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</si>
  <si>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</si>
  <si>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</si>
  <si>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</si>
  <si>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</si>
  <si>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</si>
  <si>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</si>
  <si>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</si>
  <si>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</si>
  <si>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</si>
  <si>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</si>
  <si>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</si>
  <si>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</si>
  <si>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</si>
  <si>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</si>
  <si>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</si>
  <si>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</si>
  <si>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</si>
  <si>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</si>
  <si>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</si>
  <si>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</si>
  <si>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</si>
  <si>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</si>
  <si>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</si>
  <si>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</si>
  <si>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</si>
  <si>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</si>
  <si>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</si>
  <si>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</si>
  <si>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</si>
  <si>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</si>
  <si>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</si>
  <si>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</si>
  <si>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</si>
  <si>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</si>
  <si>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</si>
  <si>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</si>
  <si>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</si>
  <si>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</si>
  <si>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</si>
  <si>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</si>
  <si>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</si>
  <si>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</si>
  <si>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</si>
  <si>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</si>
  <si>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</si>
  <si>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</si>
  <si>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</si>
  <si>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</si>
  <si>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</si>
  <si>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</si>
  <si>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</si>
  <si>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</si>
  <si>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</si>
  <si>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</si>
  <si>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</si>
  <si>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</si>
  <si>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</si>
  <si>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</si>
  <si>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</si>
  <si>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</si>
  <si>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</si>
  <si>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</si>
  <si>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</si>
  <si>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</si>
  <si>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</si>
  <si>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</si>
  <si>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</si>
  <si>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</si>
  <si>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</si>
  <si>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</si>
  <si>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</si>
  <si>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</si>
  <si>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</si>
  <si>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</si>
  <si>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</si>
  <si>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</si>
  <si>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</si>
  <si>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</si>
  <si>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</si>
  <si>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</si>
  <si>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</si>
  <si>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</si>
  <si>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</si>
  <si>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</si>
  <si>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</si>
  <si>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</si>
  <si>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</si>
  <si>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</si>
  <si>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</si>
  <si>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</si>
  <si>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</si>
  <si>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</si>
  <si>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</si>
  <si>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</si>
  <si>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</si>
  <si>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</si>
  <si>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</si>
  <si>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</si>
  <si>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</si>
  <si>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</si>
  <si>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</si>
  <si>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</si>
  <si>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</si>
  <si>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</si>
  <si>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</si>
  <si>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</si>
  <si>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</si>
  <si>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</si>
  <si>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</si>
  <si>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</si>
  <si>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</si>
  <si>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</si>
  <si>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</si>
  <si>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</si>
  <si>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</si>
  <si>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</si>
  <si>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</si>
  <si>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</si>
  <si>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</si>
  <si>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</si>
  <si>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</si>
  <si>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</si>
  <si>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</si>
  <si>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</si>
  <si>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</si>
  <si>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</si>
  <si>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</si>
  <si>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</si>
  <si>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</si>
  <si>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</si>
  <si>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</si>
  <si>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</si>
  <si>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</si>
  <si>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</si>
  <si>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</si>
  <si>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</si>
  <si>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</si>
  <si>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</si>
  <si>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</si>
  <si>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</si>
  <si>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</si>
  <si>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</si>
  <si>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</si>
  <si>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</si>
  <si>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</si>
  <si>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</si>
  <si>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</si>
  <si>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</si>
  <si>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</si>
  <si>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</si>
  <si>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</si>
  <si>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</si>
  <si>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</si>
  <si>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</si>
  <si>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</si>
  <si>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</si>
  <si>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</si>
  <si>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</si>
  <si>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</si>
  <si>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</si>
  <si>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</si>
  <si>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</si>
  <si>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</si>
  <si>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</si>
  <si>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</si>
  <si>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</si>
  <si>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</si>
  <si>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</si>
  <si>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</si>
  <si>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</si>
  <si>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</si>
  <si>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</si>
  <si>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</si>
  <si>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</si>
  <si>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</si>
  <si>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</si>
  <si>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</si>
  <si>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</si>
  <si>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</si>
  <si>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</si>
  <si>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</si>
  <si>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</si>
  <si>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</si>
  <si>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</si>
  <si>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</si>
  <si>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</si>
  <si>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</si>
  <si>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</si>
  <si>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</si>
  <si>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</si>
  <si>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</si>
  <si>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</si>
  <si>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</si>
  <si>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</si>
  <si>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</si>
  <si>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</si>
  <si>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</si>
  <si>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</si>
  <si>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</si>
  <si>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</si>
  <si>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</si>
  <si>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</si>
  <si>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</si>
  <si>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</si>
  <si>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</si>
  <si>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</si>
  <si>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</si>
  <si>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</si>
  <si>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</si>
  <si>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</si>
  <si>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</si>
  <si>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</si>
  <si>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</si>
  <si>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</si>
  <si>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</si>
  <si>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</si>
  <si>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</si>
  <si>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</si>
  <si>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</si>
  <si>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</si>
  <si>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</si>
  <si>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</si>
  <si>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</si>
  <si>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</si>
  <si>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</si>
  <si>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</si>
  <si>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</si>
  <si>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</si>
  <si>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</si>
  <si>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</si>
  <si>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</si>
  <si>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</si>
  <si>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</si>
  <si>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</si>
  <si>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</si>
  <si>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</si>
  <si>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</si>
  <si>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</si>
  <si>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</si>
  <si>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</si>
  <si>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</si>
  <si>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</si>
  <si>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2.D. Non-energy products from fuels and solvent use</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</si>
  <si>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</si>
  <si>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</si>
  <si>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</si>
  <si>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</si>
  <si>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</si>
  <si>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</si>
  <si>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</si>
  <si>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</si>
  <si>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</si>
  <si>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</si>
  <si>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</si>
  <si>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</si>
  <si>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</si>
  <si>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</si>
  <si>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</si>
  <si>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</si>
  <si>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</si>
  <si>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</si>
  <si>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</si>
  <si>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</si>
  <si>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</si>
  <si>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</si>
  <si>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</si>
  <si>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</si>
  <si>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</si>
  <si>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</si>
  <si>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</si>
  <si>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</si>
  <si>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</si>
  <si>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</si>
  <si>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</si>
  <si>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</si>
  <si>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</si>
  <si>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</si>
  <si>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</si>
  <si>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</si>
  <si>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</si>
  <si>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</si>
  <si>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</si>
  <si>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</si>
  <si>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</si>
  <si>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</si>
  <si>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</si>
  <si>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</si>
  <si>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</si>
  <si>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</si>
  <si>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</si>
  <si>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</si>
  <si>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</si>
  <si>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</si>
  <si>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</si>
  <si>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</si>
  <si>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</si>
  <si>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</si>
  <si>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</si>
  <si>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</si>
  <si>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</si>
  <si>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</si>
  <si>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</si>
  <si>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</si>
  <si>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</si>
  <si>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</si>
  <si>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</si>
  <si>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</si>
  <si>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</si>
  <si>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</si>
  <si>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</si>
  <si>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</si>
  <si>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</si>
  <si>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</si>
  <si>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</si>
  <si>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</si>
  <si>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</si>
  <si>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</si>
  <si>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</si>
  <si>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</si>
  <si>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</si>
  <si>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</si>
  <si>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</si>
  <si>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</si>
  <si>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</si>
  <si>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</si>
  <si>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</si>
  <si>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</si>
  <si>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</si>
  <si>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</si>
  <si>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</si>
  <si>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</si>
  <si>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</si>
  <si>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</si>
  <si>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</si>
  <si>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</si>
  <si>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</si>
  <si>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</si>
  <si>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</si>
  <si>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</si>
  <si>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</si>
  <si>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</si>
  <si>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</si>
  <si>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</si>
  <si>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</si>
  <si>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</si>
  <si>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</si>
  <si>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2.E. Electronics industry</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</si>
  <si>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</si>
  <si>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</si>
  <si>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</si>
  <si>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</si>
  <si>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</si>
  <si>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</si>
  <si>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</si>
  <si>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</si>
  <si>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</si>
  <si>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</si>
  <si>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</si>
  <si>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</si>
  <si>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</si>
  <si>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</si>
  <si>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</si>
  <si>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</si>
  <si>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</si>
  <si>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</si>
  <si>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</si>
  <si>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</si>
  <si>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</si>
  <si>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</si>
  <si>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</si>
  <si>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</si>
  <si>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</si>
  <si>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</si>
  <si>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</si>
  <si>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</si>
  <si>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</si>
  <si>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</si>
  <si>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</si>
  <si>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</si>
  <si>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</si>
  <si>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</si>
  <si>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</si>
  <si>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</si>
  <si>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</si>
  <si>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</si>
  <si>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</si>
  <si>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</si>
  <si>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</si>
  <si>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</si>
  <si>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</si>
  <si>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</si>
  <si>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</si>
  <si>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</si>
  <si>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</si>
  <si>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</si>
  <si>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</si>
  <si>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</si>
  <si>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</si>
  <si>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</si>
  <si>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</si>
  <si>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</si>
  <si>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</si>
  <si>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</si>
  <si>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</si>
  <si>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</si>
  <si>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</si>
  <si>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</si>
  <si>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</si>
  <si>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</si>
  <si>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</si>
  <si>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</si>
  <si>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</si>
  <si>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</si>
  <si>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</si>
  <si>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</si>
  <si>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</si>
  <si>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</si>
  <si>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</si>
  <si>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</si>
  <si>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</si>
  <si>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</si>
  <si>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</si>
  <si>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</si>
  <si>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</si>
  <si>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</si>
  <si>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</si>
  <si>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</si>
  <si>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</si>
  <si>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</si>
  <si>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</si>
  <si>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</si>
  <si>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</si>
  <si>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</si>
  <si>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</si>
  <si>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</si>
  <si>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</si>
  <si>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</si>
  <si>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</si>
  <si>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</si>
  <si>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</si>
  <si>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</si>
  <si>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</si>
  <si>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</si>
  <si>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</si>
  <si>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</si>
  <si>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</si>
  <si>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</si>
  <si>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</si>
  <si>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</si>
  <si>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</si>
  <si>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</si>
  <si>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</si>
  <si>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</si>
  <si>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</si>
  <si>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</si>
  <si>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</si>
  <si>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</si>
  <si>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</si>
  <si>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</si>
  <si>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</si>
  <si>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</si>
  <si>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</si>
  <si>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</si>
  <si>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</si>
  <si>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</si>
  <si>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</si>
  <si>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</si>
  <si>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</si>
  <si>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</si>
  <si>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</si>
  <si>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</si>
  <si>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</si>
  <si>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</si>
  <si>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</si>
  <si>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</si>
  <si>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</si>
  <si>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</si>
  <si>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</si>
  <si>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</si>
  <si>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</si>
  <si>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</si>
  <si>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</si>
  <si>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</si>
  <si>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</si>
  <si>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</si>
  <si>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</si>
  <si>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</si>
  <si>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</si>
  <si>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</si>
  <si>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</si>
  <si>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</si>
  <si>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</si>
  <si>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</si>
  <si>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</si>
  <si>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</si>
  <si>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</si>
  <si>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</si>
  <si>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</si>
  <si>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</si>
  <si>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</si>
  <si>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</si>
  <si>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</si>
  <si>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</si>
  <si>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</si>
  <si>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</si>
  <si>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</si>
  <si>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</si>
  <si>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</si>
  <si>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</si>
  <si>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</si>
  <si>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</si>
  <si>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</si>
  <si>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</si>
  <si>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</si>
  <si>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</si>
  <si>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</si>
  <si>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</si>
  <si>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</si>
  <si>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</si>
  <si>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</si>
  <si>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</si>
  <si>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</si>
  <si>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</si>
  <si>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</si>
  <si>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</si>
  <si>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</si>
  <si>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</si>
  <si>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</si>
  <si>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</si>
  <si>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</si>
  <si>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</si>
  <si>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</si>
  <si>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</si>
  <si>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</si>
  <si>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</si>
  <si>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</si>
  <si>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</si>
  <si>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</si>
  <si>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</si>
  <si>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</si>
  <si>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</si>
  <si>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</si>
  <si>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</si>
  <si>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</si>
  <si>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</si>
  <si>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</si>
  <si>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</si>
  <si>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</si>
  <si>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</si>
  <si>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</si>
  <si>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</si>
  <si>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</si>
  <si>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</si>
  <si>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</si>
  <si>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</si>
  <si>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</si>
  <si>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</si>
  <si>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</si>
  <si>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</si>
  <si>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</si>
  <si>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</si>
  <si>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</si>
  <si>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</si>
  <si>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</si>
  <si>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</si>
  <si>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</si>
  <si>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</si>
  <si>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</si>
  <si>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</si>
  <si>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</si>
  <si>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</si>
  <si>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</si>
  <si>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</si>
  <si>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</si>
  <si>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</si>
  <si>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</si>
  <si>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</si>
  <si>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</si>
  <si>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</si>
  <si>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</si>
  <si>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</si>
  <si>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</si>
  <si>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</si>
  <si>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</si>
  <si>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</si>
  <si>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</si>
  <si>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</si>
  <si>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</si>
  <si>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</si>
  <si>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</si>
  <si>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</si>
  <si>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</si>
  <si>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</si>
  <si>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</si>
  <si>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</si>
  <si>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</si>
  <si>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</si>
  <si>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</si>
  <si>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</si>
  <si>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</si>
  <si>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</si>
  <si>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</si>
  <si>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</si>
  <si>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</si>
  <si>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</si>
  <si>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</si>
  <si>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</si>
  <si>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</si>
  <si>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</si>
  <si>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</si>
  <si>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</si>
  <si>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</si>
  <si>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</si>
  <si>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</si>
  <si>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</si>
  <si>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</si>
  <si>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</si>
  <si>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</si>
  <si>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</si>
  <si>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</si>
  <si>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2.F. Product uses as substitutes for ODS (8)</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</si>
  <si>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</si>
  <si>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</si>
  <si>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</si>
  <si>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</si>
  <si>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</si>
  <si>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</si>
  <si>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</si>
  <si>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</si>
  <si>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</si>
  <si>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</si>
  <si>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</si>
  <si>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</si>
  <si>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</si>
  <si>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</si>
  <si>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</si>
  <si>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</si>
  <si>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</si>
  <si>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</si>
  <si>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</si>
  <si>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</si>
  <si>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</si>
  <si>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</si>
  <si>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</si>
  <si>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</si>
  <si>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</si>
  <si>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</si>
  <si>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</si>
  <si>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</si>
  <si>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</si>
  <si>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</si>
  <si>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</si>
  <si>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</si>
  <si>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</si>
  <si>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</si>
  <si>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</si>
  <si>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</si>
  <si>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</si>
  <si>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</si>
  <si>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</si>
  <si>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</si>
  <si>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</si>
  <si>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</si>
  <si>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</si>
  <si>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</si>
  <si>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</si>
  <si>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</si>
  <si>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</si>
  <si>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</si>
  <si>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</si>
  <si>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</si>
  <si>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</si>
  <si>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</si>
  <si>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</si>
  <si>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</si>
  <si>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</si>
  <si>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</si>
  <si>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</si>
  <si>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</si>
  <si>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</si>
  <si>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</si>
  <si>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</si>
  <si>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</si>
  <si>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</si>
  <si>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</si>
  <si>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</si>
  <si>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</si>
  <si>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</si>
  <si>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</si>
  <si>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</si>
  <si>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</si>
  <si>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</si>
  <si>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</si>
  <si>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</si>
  <si>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</si>
  <si>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</si>
  <si>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</si>
  <si>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</si>
  <si>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</si>
  <si>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</si>
  <si>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</si>
  <si>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</si>
  <si>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</si>
  <si>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</si>
  <si>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</si>
  <si>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</si>
  <si>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</si>
  <si>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</si>
  <si>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</si>
  <si>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</si>
  <si>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</si>
  <si>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</si>
  <si>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</si>
  <si>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</si>
  <si>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</si>
  <si>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</si>
  <si>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</si>
  <si>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</si>
  <si>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</si>
  <si>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</si>
  <si>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</si>
  <si>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</si>
  <si>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</si>
  <si>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</si>
  <si>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</si>
  <si>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</si>
  <si>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</si>
  <si>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</si>
  <si>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</si>
  <si>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</si>
  <si>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</si>
  <si>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</si>
  <si>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</si>
  <si>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</si>
  <si>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</si>
  <si>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</si>
  <si>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</si>
  <si>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</si>
  <si>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</si>
  <si>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</si>
  <si>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</si>
  <si>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</si>
  <si>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</si>
  <si>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</si>
  <si>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</si>
  <si>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</si>
  <si>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</si>
  <si>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</si>
  <si>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</si>
  <si>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</si>
  <si>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</si>
  <si>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</si>
  <si>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</si>
  <si>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</si>
  <si>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</si>
  <si>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</si>
  <si>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</si>
  <si>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</si>
  <si>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</si>
  <si>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</si>
  <si>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</si>
  <si>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</si>
  <si>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</si>
  <si>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</si>
  <si>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</si>
  <si>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</si>
  <si>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</si>
  <si>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</si>
  <si>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</si>
  <si>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</si>
  <si>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</si>
  <si>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</si>
  <si>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</si>
  <si>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</si>
  <si>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</si>
  <si>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</si>
  <si>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</si>
  <si>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</si>
  <si>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</si>
  <si>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</si>
  <si>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</si>
  <si>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</si>
  <si>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</si>
  <si>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</si>
  <si>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</si>
  <si>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</si>
  <si>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</si>
  <si>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</si>
  <si>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</si>
  <si>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</si>
  <si>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</si>
  <si>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</si>
  <si>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2.G. Other product manufacture and use</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</si>
  <si>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</si>
  <si>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</si>
  <si>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</si>
  <si>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</si>
  <si>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</si>
  <si>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</si>
  <si>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</si>
  <si>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</si>
  <si>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</si>
  <si>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</si>
  <si>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</si>
  <si>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</si>
  <si>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</si>
  <si>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</si>
  <si>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</si>
  <si>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</si>
  <si>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</si>
  <si>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</si>
  <si>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</si>
  <si>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</si>
  <si>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</si>
  <si>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</si>
  <si>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</si>
  <si>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</si>
  <si>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</si>
  <si>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</si>
  <si>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</si>
  <si>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</si>
  <si>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</si>
  <si>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</si>
  <si>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</si>
  <si>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</si>
  <si>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</si>
  <si>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</si>
  <si>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</si>
  <si>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</si>
  <si>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</si>
  <si>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</si>
  <si>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</si>
  <si>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</si>
  <si>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</si>
  <si>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</si>
  <si>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</si>
  <si>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</si>
  <si>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</si>
  <si>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</si>
  <si>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</si>
  <si>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</si>
  <si>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</si>
  <si>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</si>
  <si>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</si>
  <si>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</si>
  <si>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</si>
  <si>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</si>
  <si>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</si>
  <si>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</si>
  <si>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</si>
  <si>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</si>
  <si>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</si>
  <si>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</si>
  <si>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</si>
  <si>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</si>
  <si>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</si>
  <si>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</si>
  <si>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</si>
  <si>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</si>
  <si>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</si>
  <si>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</si>
  <si>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</si>
  <si>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</si>
  <si>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</si>
  <si>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</si>
  <si>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</si>
  <si>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</si>
  <si>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</si>
  <si>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</si>
  <si>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</si>
  <si>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</si>
  <si>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</si>
  <si>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</si>
  <si>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</si>
  <si>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</si>
  <si>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</si>
  <si>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</si>
  <si>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</si>
  <si>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</si>
  <si>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</si>
  <si>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</si>
  <si>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</si>
  <si>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</si>
  <si>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</si>
  <si>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</si>
  <si>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</si>
  <si>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</si>
  <si>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</si>
  <si>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</si>
  <si>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</si>
  <si>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</si>
  <si>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</si>
  <si>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</si>
  <si>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</si>
  <si>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</si>
  <si>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</si>
  <si>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</si>
  <si>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</si>
  <si>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</si>
  <si>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</si>
  <si>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</si>
  <si>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</si>
  <si>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</si>
  <si>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</si>
  <si>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</si>
  <si>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</si>
  <si>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</si>
  <si>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</si>
  <si>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</si>
  <si>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</si>
  <si>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</si>
  <si>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</si>
  <si>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</si>
  <si>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</si>
  <si>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</si>
  <si>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</si>
  <si>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</si>
  <si>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</si>
  <si>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</si>
  <si>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</si>
  <si>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</si>
  <si>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</si>
  <si>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</si>
  <si>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</si>
  <si>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</si>
  <si>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</si>
  <si>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</si>
  <si>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</si>
  <si>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</si>
  <si>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</si>
  <si>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</si>
  <si>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</si>
  <si>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</si>
  <si>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</si>
  <si>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</si>
  <si>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</si>
  <si>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</si>
  <si>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</si>
  <si>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</si>
  <si>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</si>
  <si>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</si>
  <si>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</si>
  <si>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</si>
  <si>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</si>
  <si>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</si>
  <si>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</si>
  <si>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</si>
  <si>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</si>
  <si>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</si>
  <si>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</si>
  <si>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</si>
  <si>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</si>
  <si>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</si>
  <si>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</si>
  <si>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</si>
  <si>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</si>
  <si>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</si>
  <si>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</si>
  <si>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</si>
  <si>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</si>
  <si>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</si>
  <si>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</si>
  <si>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</si>
  <si>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</si>
  <si>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</si>
  <si>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</si>
  <si>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</si>
  <si>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</si>
  <si>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</si>
  <si>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</si>
  <si>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</si>
  <si>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</si>
  <si>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</si>
  <si>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</si>
  <si>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</si>
  <si>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</si>
  <si>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</si>
  <si>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</si>
  <si>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</si>
  <si>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</si>
  <si>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</si>
  <si>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</si>
  <si>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</si>
  <si>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</si>
  <si>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</si>
  <si>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</si>
  <si>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</si>
  <si>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</si>
  <si>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</si>
  <si>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</si>
  <si>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</si>
  <si>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</si>
  <si>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</si>
  <si>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</si>
  <si>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</si>
  <si>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</si>
  <si>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</si>
  <si>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</si>
  <si>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</si>
  <si>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</si>
  <si>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</si>
  <si>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</si>
  <si>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</si>
  <si>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</si>
  <si>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</si>
  <si>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</si>
  <si>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</si>
  <si>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</si>
  <si>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</si>
  <si>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</si>
  <si>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</si>
  <si>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</si>
  <si>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</si>
  <si>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</si>
  <si>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</si>
  <si>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</si>
  <si>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</si>
  <si>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</si>
  <si>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</si>
  <si>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</si>
  <si>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</si>
  <si>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</si>
  <si>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</si>
  <si>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</si>
  <si>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</si>
  <si>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</si>
  <si>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</si>
  <si>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</si>
  <si>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</si>
  <si>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</si>
  <si>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</si>
  <si>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</si>
  <si>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2.H. Other</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</si>
  <si>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</si>
  <si>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</si>
  <si>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</si>
  <si>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</si>
  <si>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</si>
  <si>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</si>
  <si>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</si>
  <si>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</si>
  <si>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</si>
  <si>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</si>
  <si>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</si>
  <si>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</si>
  <si>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</si>
  <si>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</si>
  <si>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</si>
  <si>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</si>
  <si>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</si>
  <si>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</si>
  <si>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</si>
  <si>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</si>
  <si>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</si>
  <si>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</si>
  <si>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</si>
  <si>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</si>
  <si>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</si>
  <si>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</si>
  <si>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</si>
  <si>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</si>
  <si>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</si>
  <si>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</si>
  <si>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</si>
  <si>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</si>
  <si>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</si>
  <si>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</si>
  <si>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</si>
  <si>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</si>
  <si>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</si>
  <si>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</si>
  <si>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</si>
  <si>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</si>
  <si>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</si>
  <si>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</si>
  <si>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</si>
  <si>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</si>
  <si>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</si>
  <si>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</si>
  <si>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</si>
  <si>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</si>
  <si>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</si>
  <si>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</si>
  <si>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</si>
  <si>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</si>
  <si>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</si>
  <si>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</si>
  <si>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</si>
  <si>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</si>
  <si>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</si>
  <si>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</si>
  <si>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</si>
  <si>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</si>
  <si>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</si>
  <si>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</si>
  <si>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</si>
  <si>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</si>
  <si>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</si>
  <si>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</si>
  <si>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</si>
  <si>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</si>
  <si>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</si>
  <si>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</si>
  <si>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</si>
  <si>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</si>
  <si>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</si>
  <si>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</si>
  <si>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</si>
  <si>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</si>
  <si>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</si>
  <si>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</si>
  <si>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</si>
  <si>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</si>
  <si>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</si>
  <si>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</si>
  <si>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</si>
  <si>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</si>
  <si>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</si>
  <si>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</si>
  <si>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</si>
  <si>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</si>
  <si>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</si>
  <si>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</si>
  <si>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</si>
  <si>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</si>
  <si>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</si>
  <si>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</si>
  <si>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</si>
  <si>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</si>
  <si>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</si>
  <si>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</si>
  <si>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</si>
  <si>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</si>
  <si>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</si>
  <si>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</si>
  <si>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</si>
  <si>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</si>
  <si>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</si>
  <si>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</si>
  <si>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</si>
  <si>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</si>
  <si>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</si>
  <si>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</si>
  <si>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</si>
  <si>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</si>
  <si>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</si>
  <si>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</si>
  <si>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</si>
  <si>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</si>
  <si>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</si>
  <si>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</si>
  <si>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</si>
  <si>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</si>
  <si>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</si>
  <si>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</si>
  <si>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</si>
  <si>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</si>
  <si>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</si>
  <si>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</si>
  <si>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</si>
  <si>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</si>
  <si>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</si>
  <si>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</si>
  <si>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</si>
  <si>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</si>
  <si>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</si>
  <si>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</si>
  <si>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</si>
  <si>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</si>
  <si>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</si>
  <si>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</si>
  <si>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</si>
  <si>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</si>
  <si>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</si>
  <si>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</si>
  <si>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</si>
  <si>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</si>
  <si>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</si>
  <si>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</si>
  <si>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</si>
  <si>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</si>
  <si>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</si>
  <si>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</si>
  <si>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</si>
  <si>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</si>
  <si>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</si>
  <si>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</si>
  <si>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</si>
  <si>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</si>
  <si>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</si>
  <si>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</si>
  <si>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</si>
  <si>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</si>
  <si>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</si>
  <si>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</si>
  <si>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</si>
  <si>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</si>
  <si>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</si>
  <si>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</si>
  <si>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</si>
  <si>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</si>
  <si>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</si>
  <si>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</si>
  <si>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</si>
  <si>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</si>
  <si>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</si>
  <si>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</si>
  <si>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</si>
  <si>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</si>
  <si>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</si>
  <si>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</si>
  <si>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</si>
  <si>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</si>
  <si>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</si>
  <si>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</si>
  <si>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</si>
  <si>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</si>
  <si>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</si>
  <si>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</si>
  <si>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</si>
  <si>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</si>
  <si>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</si>
  <si>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</si>
  <si>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</si>
  <si>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</si>
  <si>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</si>
  <si>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</si>
  <si>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</si>
  <si>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</si>
  <si>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</si>
  <si>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</si>
  <si>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</si>
  <si>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</si>
  <si>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</si>
  <si>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</si>
  <si>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</si>
  <si>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</si>
  <si>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</si>
  <si>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</si>
  <si>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</si>
  <si>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</si>
  <si>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</si>
  <si>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</si>
  <si>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</si>
  <si>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</si>
  <si>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</si>
  <si>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</si>
  <si>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</si>
  <si>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</si>
  <si>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</si>
  <si>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</si>
  <si>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</si>
  <si>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</si>
  <si>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</si>
  <si>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</si>
  <si>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</si>
  <si>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</si>
  <si>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</si>
  <si>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</si>
  <si>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</si>
  <si>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</si>
  <si>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</si>
  <si>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</si>
  <si>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</si>
  <si>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</si>
  <si>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</si>
  <si>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</si>
  <si>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</si>
  <si>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</si>
  <si>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</si>
  <si>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</si>
  <si>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</si>
  <si>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</si>
  <si>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</si>
  <si>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</si>
  <si>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</si>
  <si>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</si>
  <si>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</si>
  <si>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</si>
  <si>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</si>
  <si>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</si>
  <si>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</si>
  <si>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</si>
  <si>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</si>
  <si>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</si>
  <si>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</si>
  <si>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</si>
  <si>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</si>
  <si>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</si>
  <si>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</si>
  <si>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</si>
  <si>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</si>
  <si>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</si>
  <si>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</si>
  <si>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</si>
  <si>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</si>
  <si>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</si>
  <si>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</si>
  <si>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</si>
  <si>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</si>
  <si>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</si>
  <si>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</si>
  <si>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</si>
  <si>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</si>
  <si>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</si>
  <si>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</si>
  <si>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</si>
  <si>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</si>
  <si>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</si>
  <si>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</si>
  <si>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</si>
  <si>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</si>
  <si>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</si>
  <si>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</si>
  <si>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</si>
  <si>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</si>
  <si>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</si>
  <si>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</si>
  <si>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</si>
  <si>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</si>
  <si>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</si>
  <si>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</si>
  <si>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</si>
  <si>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</si>
  <si>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</si>
  <si>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</si>
  <si>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</si>
  <si>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</si>
  <si>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</si>
  <si>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</si>
  <si>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</si>
  <si>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</si>
  <si>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</si>
  <si>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</si>
  <si>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</si>
  <si>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</si>
  <si>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</si>
  <si>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</si>
  <si>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</si>
  <si>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</si>
  <si>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</si>
  <si>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</si>
  <si>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</si>
  <si>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</si>
  <si>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</si>
  <si>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</si>
  <si>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</si>
  <si>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</si>
  <si>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</si>
  <si>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</si>
  <si>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</si>
  <si>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</si>
  <si>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</si>
  <si>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</si>
  <si>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</si>
  <si>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</si>
  <si>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</si>
  <si>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</si>
  <si>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</si>
  <si>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</si>
  <si>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</si>
  <si>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</si>
  <si>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</si>
  <si>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</si>
  <si>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</si>
  <si>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</si>
  <si>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</si>
  <si>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</si>
  <si>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</si>
  <si>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</si>
  <si>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</si>
  <si>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</si>
  <si>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</si>
  <si>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</si>
  <si>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</si>
  <si>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</si>
  <si>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</si>
  <si>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</si>
  <si>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</si>
  <si>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</si>
  <si>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</si>
  <si>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</si>
  <si>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</si>
  <si>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</si>
  <si>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</si>
  <si>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</si>
  <si>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</si>
  <si>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</si>
  <si>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</si>
  <si>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</si>
  <si>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</si>
  <si>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</si>
  <si>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</si>
  <si>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</si>
  <si>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</si>
  <si>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</si>
  <si>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</si>
  <si>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</si>
  <si>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</si>
  <si>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</si>
  <si>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</si>
  <si>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</si>
  <si>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</si>
  <si>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</si>
  <si>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</si>
  <si>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</si>
  <si>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</si>
  <si>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</si>
  <si>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 Agriculture</t>
  </si>
  <si>
    <t>WOM</t>
  </si>
  <si>
    <t xml:space="preserve">        3.A. Enteric Fermentation</t>
  </si>
  <si>
    <t>WOM</t>
  </si>
  <si>
    <t xml:space="preserve">        3.B. Manure management</t>
  </si>
  <si>
    <t>WOM</t>
  </si>
  <si>
    <t xml:space="preserve">        3.C. Rice cultivation</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</si>
  <si>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</si>
  <si>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</si>
  <si>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</si>
  <si>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</si>
  <si>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</si>
  <si>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</si>
  <si>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</si>
  <si>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</si>
  <si>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</si>
  <si>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</si>
  <si>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</si>
  <si>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</si>
  <si>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</si>
  <si>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</si>
  <si>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</si>
  <si>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</si>
  <si>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</si>
  <si>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</si>
  <si>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</si>
  <si>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</si>
  <si>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</si>
  <si>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</si>
  <si>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</si>
  <si>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</si>
  <si>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</si>
  <si>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</si>
  <si>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</si>
  <si>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</si>
  <si>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</si>
  <si>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</si>
  <si>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</si>
  <si>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</si>
  <si>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</si>
  <si>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</si>
  <si>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</si>
  <si>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</si>
  <si>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</si>
  <si>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</si>
  <si>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</si>
  <si>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</si>
  <si>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</si>
  <si>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</si>
  <si>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</si>
  <si>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</si>
  <si>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</si>
  <si>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</si>
  <si>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</si>
  <si>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</si>
  <si>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</si>
  <si>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</si>
  <si>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</si>
  <si>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</si>
  <si>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</si>
  <si>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</si>
  <si>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</si>
  <si>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</si>
  <si>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</si>
  <si>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</si>
  <si>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</si>
  <si>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</si>
  <si>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</si>
  <si>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</si>
  <si>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</si>
  <si>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</si>
  <si>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</si>
  <si>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</si>
  <si>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</si>
  <si>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</si>
  <si>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</si>
  <si>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</si>
  <si>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</si>
  <si>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</si>
  <si>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</si>
  <si>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</si>
  <si>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</si>
  <si>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</si>
  <si>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</si>
  <si>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</si>
  <si>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</si>
  <si>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</si>
  <si>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</si>
  <si>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</si>
  <si>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</si>
  <si>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</si>
  <si>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</si>
  <si>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</si>
  <si>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</si>
  <si>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</si>
  <si>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</si>
  <si>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</si>
  <si>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</si>
  <si>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</si>
  <si>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</si>
  <si>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</si>
  <si>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</si>
  <si>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</si>
  <si>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</si>
  <si>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</si>
  <si>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</si>
  <si>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</si>
  <si>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</si>
  <si>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</si>
  <si>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</si>
  <si>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3.D. Agricultural soils</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</si>
  <si>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</si>
  <si>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</si>
  <si>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</si>
  <si>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</si>
  <si>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</si>
  <si>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</si>
  <si>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</si>
  <si>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</si>
  <si>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</si>
  <si>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</si>
  <si>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</si>
  <si>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</si>
  <si>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</si>
  <si>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</si>
  <si>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</si>
  <si>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</si>
  <si>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</si>
  <si>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</si>
  <si>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</si>
  <si>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</si>
  <si>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</si>
  <si>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</si>
  <si>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</si>
  <si>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</si>
  <si>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</si>
  <si>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</si>
  <si>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</si>
  <si>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</si>
  <si>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</si>
  <si>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</si>
  <si>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</si>
  <si>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</si>
  <si>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</si>
  <si>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</si>
  <si>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</si>
  <si>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</si>
  <si>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 xml:space="preserve">        3.E. Prescribed burning of savannahs</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</si>
  <si>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</si>
  <si>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</si>
  <si>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</si>
  <si>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</si>
  <si>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</si>
  <si>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</si>
  <si>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</si>
  <si>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</si>
  <si>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</si>
  <si>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</si>
  <si>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</si>
  <si>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</si>
  <si>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</si>
  <si>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</si>
  <si>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</si>
  <si>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</si>
  <si>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</si>
  <si>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</si>
  <si>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</si>
  <si>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</si>
  <si>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</si>
  <si>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</si>
  <si>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</si>
  <si>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</si>
  <si>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</si>
  <si>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</si>
  <si>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</si>
  <si>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</si>
  <si>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</si>
  <si>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</si>
  <si>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</si>
  <si>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</si>
  <si>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</si>
  <si>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</si>
  <si>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</si>
  <si>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</si>
  <si>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</si>
  <si>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</si>
  <si>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</si>
  <si>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</si>
  <si>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</si>
  <si>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</si>
  <si>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</si>
  <si>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</si>
  <si>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</si>
  <si>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</si>
  <si>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</si>
  <si>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</si>
  <si>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</si>
  <si>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</si>
  <si>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</si>
  <si>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</si>
  <si>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</si>
  <si>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</si>
  <si>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</si>
  <si>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</si>
  <si>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</si>
  <si>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</si>
  <si>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</si>
  <si>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</si>
  <si>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</si>
  <si>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</si>
  <si>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</si>
  <si>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</si>
  <si>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</si>
  <si>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</si>
  <si>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</si>
  <si>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</si>
  <si>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</si>
  <si>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</si>
  <si>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</si>
  <si>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</si>
  <si>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</si>
  <si>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</si>
  <si>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</si>
  <si>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</si>
  <si>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</si>
  <si>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</si>
  <si>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</si>
  <si>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</si>
  <si>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</si>
  <si>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</si>
  <si>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</si>
  <si>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</si>
  <si>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</si>
  <si>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</si>
  <si>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</si>
  <si>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</si>
  <si>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</si>
  <si>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</si>
  <si>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</si>
  <si>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</si>
  <si>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</si>
  <si>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</si>
  <si>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</si>
  <si>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</si>
  <si>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</si>
  <si>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</si>
  <si>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</si>
  <si>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</si>
  <si>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</si>
  <si>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</si>
  <si>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</si>
  <si>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</si>
  <si>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</si>
  <si>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</si>
  <si>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</si>
  <si>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</si>
  <si>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</si>
  <si>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</si>
  <si>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</si>
  <si>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</si>
  <si>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</si>
  <si>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</si>
  <si>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</si>
  <si>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</si>
  <si>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</si>
  <si>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</si>
  <si>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</si>
  <si>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</si>
  <si>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</si>
  <si>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</si>
  <si>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</si>
  <si>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</si>
  <si>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</si>
  <si>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</si>
  <si>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</si>
  <si>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</si>
  <si>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</si>
  <si>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</si>
  <si>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</si>
  <si>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</si>
  <si>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</si>
  <si>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</si>
  <si>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</si>
  <si>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</si>
  <si>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3.F. Field burning of agricultural residues</t>
  </si>
  <si>
    <t>WOM</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</si>
  <si>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</si>
  <si>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</si>
  <si>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</si>
  <si>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</si>
  <si>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</si>
  <si>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</si>
  <si>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</si>
  <si>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</si>
  <si>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</si>
  <si>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</si>
  <si>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</si>
  <si>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</si>
  <si>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</si>
  <si>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</si>
  <si>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</si>
  <si>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</si>
  <si>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</si>
  <si>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</si>
  <si>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</si>
  <si>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</si>
  <si>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</si>
  <si>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</si>
  <si>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</si>
  <si>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</si>
  <si>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</si>
  <si>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</si>
  <si>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</si>
  <si>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</si>
  <si>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</si>
  <si>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</si>
  <si>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</si>
  <si>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</si>
  <si>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</si>
  <si>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</si>
  <si>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</si>
  <si>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</si>
  <si>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</si>
  <si>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</si>
  <si>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</si>
  <si>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</si>
  <si>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</si>
  <si>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</si>
  <si>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</si>
  <si>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</si>
  <si>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</si>
  <si>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</si>
  <si>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</si>
  <si>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</si>
  <si>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</si>
  <si>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</si>
  <si>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</si>
  <si>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</si>
  <si>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</si>
  <si>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</si>
  <si>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</si>
  <si>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</si>
  <si>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</si>
  <si>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</si>
  <si>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</si>
  <si>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</si>
  <si>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</si>
  <si>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</si>
  <si>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</si>
  <si>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</si>
  <si>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</si>
  <si>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</si>
  <si>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</si>
  <si>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</si>
  <si>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</si>
  <si>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</si>
  <si>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</si>
  <si>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</si>
  <si>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</si>
  <si>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</si>
  <si>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</si>
  <si>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</si>
  <si>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</si>
  <si>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</si>
  <si>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</si>
  <si>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</si>
  <si>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</si>
  <si>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</si>
  <si>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</si>
  <si>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</si>
  <si>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</si>
  <si>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</si>
  <si>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</si>
  <si>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</si>
  <si>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</si>
  <si>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</si>
  <si>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</si>
  <si>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</si>
  <si>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</si>
  <si>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</si>
  <si>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</si>
  <si>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</si>
  <si>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</si>
  <si>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</si>
  <si>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</si>
  <si>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</si>
  <si>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</si>
  <si>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</si>
  <si>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</si>
  <si>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</si>
  <si>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</si>
  <si>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</si>
  <si>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</si>
  <si>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</si>
  <si>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</si>
  <si>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</si>
  <si>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</si>
  <si>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</si>
  <si>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</si>
  <si>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</si>
  <si>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</si>
  <si>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</si>
  <si>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</si>
  <si>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</si>
  <si>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</si>
  <si>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</si>
  <si>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</si>
  <si>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</si>
  <si>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</si>
  <si>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</si>
  <si>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</si>
  <si>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</si>
  <si>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</si>
  <si>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</si>
  <si>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</si>
  <si>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</si>
  <si>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</si>
  <si>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</si>
  <si>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</si>
  <si>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</si>
  <si>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</si>
  <si>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</si>
  <si>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3.G. Limitation</t>
  </si>
  <si>
    <t>WOM</t>
  </si>
  <si>
    <t xml:space="preserve">        3.H. Urea application</t>
  </si>
  <si>
    <t>WOM</t>
  </si>
  <si>
    <t xml:space="preserve">        3.I. Other carbon-containing fertilisers</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</si>
  <si>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</si>
  <si>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</si>
  <si>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</si>
  <si>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</si>
  <si>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</si>
  <si>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</si>
  <si>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</si>
  <si>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</si>
  <si>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</si>
  <si>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</si>
  <si>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</si>
  <si>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</si>
  <si>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</si>
  <si>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</si>
  <si>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</si>
  <si>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</si>
  <si>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</si>
  <si>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</si>
  <si>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</si>
  <si>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</si>
  <si>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</si>
  <si>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</si>
  <si>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</si>
  <si>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</si>
  <si>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</si>
  <si>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</si>
  <si>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</si>
  <si>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</si>
  <si>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</si>
  <si>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</si>
  <si>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</si>
  <si>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</si>
  <si>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</si>
  <si>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</si>
  <si>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</si>
  <si>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</si>
  <si>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</si>
  <si>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</si>
  <si>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</si>
  <si>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</si>
  <si>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</si>
  <si>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</si>
  <si>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</si>
  <si>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</si>
  <si>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</si>
  <si>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</si>
  <si>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</si>
  <si>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</si>
  <si>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</si>
  <si>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</si>
  <si>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</si>
  <si>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</si>
  <si>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</si>
  <si>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</si>
  <si>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</si>
  <si>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</si>
  <si>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</si>
  <si>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</si>
  <si>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</si>
  <si>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</si>
  <si>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</si>
  <si>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</si>
  <si>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</si>
  <si>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</si>
  <si>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</si>
  <si>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</si>
  <si>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</si>
  <si>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</si>
  <si>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</si>
  <si>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</si>
  <si>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</si>
  <si>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</si>
  <si>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</si>
  <si>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</si>
  <si>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</si>
  <si>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</si>
  <si>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</si>
  <si>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</si>
  <si>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</si>
  <si>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</si>
  <si>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</si>
  <si>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</si>
  <si>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</si>
  <si>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</si>
  <si>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</si>
  <si>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</si>
  <si>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</si>
  <si>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</si>
  <si>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</si>
  <si>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</si>
  <si>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</si>
  <si>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</si>
  <si>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</si>
  <si>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</si>
  <si>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</si>
  <si>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</si>
  <si>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</si>
  <si>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</si>
  <si>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</si>
  <si>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</si>
  <si>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</si>
  <si>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</si>
  <si>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</si>
  <si>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3.J. Other (please specify)</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</si>
  <si>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</si>
  <si>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</si>
  <si>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</si>
  <si>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</si>
  <si>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</si>
  <si>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</si>
  <si>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</si>
  <si>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</si>
  <si>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</si>
  <si>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</si>
  <si>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</si>
  <si>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</si>
  <si>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</si>
  <si>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</si>
  <si>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</si>
  <si>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</si>
  <si>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</si>
  <si>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</si>
  <si>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</si>
  <si>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</si>
  <si>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</si>
  <si>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</si>
  <si>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</si>
  <si>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</si>
  <si>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</si>
  <si>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</si>
  <si>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</si>
  <si>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</si>
  <si>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</si>
  <si>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</si>
  <si>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</si>
  <si>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</si>
  <si>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</si>
  <si>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</si>
  <si>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</si>
  <si>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</si>
  <si>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</si>
  <si>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</si>
  <si>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</si>
  <si>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</si>
  <si>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</si>
  <si>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</si>
  <si>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</si>
  <si>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</si>
  <si>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</si>
  <si>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</si>
  <si>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</si>
  <si>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</si>
  <si>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</si>
  <si>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</si>
  <si>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</si>
  <si>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</si>
  <si>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</si>
  <si>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</si>
  <si>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</si>
  <si>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</si>
  <si>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</si>
  <si>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</si>
  <si>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</si>
  <si>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</si>
  <si>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</si>
  <si>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</si>
  <si>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</si>
  <si>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</si>
  <si>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</si>
  <si>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</si>
  <si>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</si>
  <si>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</si>
  <si>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</si>
  <si>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</si>
  <si>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</si>
  <si>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</si>
  <si>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</si>
  <si>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</si>
  <si>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</si>
  <si>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</si>
  <si>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</si>
  <si>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</si>
  <si>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</si>
  <si>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</si>
  <si>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</si>
  <si>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</si>
  <si>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</si>
  <si>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</si>
  <si>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</si>
  <si>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</si>
  <si>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</si>
  <si>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</si>
  <si>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</si>
  <si>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</si>
  <si>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</si>
  <si>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</si>
  <si>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</si>
  <si>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</si>
  <si>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</si>
  <si>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</si>
  <si>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</si>
  <si>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</si>
  <si>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</si>
  <si>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</si>
  <si>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</si>
  <si>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</si>
  <si>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</si>
  <si>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</si>
  <si>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</si>
  <si>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</si>
  <si>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</si>
  <si>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</si>
  <si>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</si>
  <si>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</si>
  <si>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</si>
  <si>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</si>
  <si>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</si>
  <si>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</si>
  <si>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</si>
  <si>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</si>
  <si>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</si>
  <si>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</si>
  <si>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</si>
  <si>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</si>
  <si>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</si>
  <si>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</si>
  <si>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</si>
  <si>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</si>
  <si>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</si>
  <si>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</si>
  <si>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</si>
  <si>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</si>
  <si>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</si>
  <si>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</si>
  <si>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</si>
  <si>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</si>
  <si>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</si>
  <si>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</si>
  <si>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</si>
  <si>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</si>
  <si>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</si>
  <si>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</si>
  <si>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</si>
  <si>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</si>
  <si>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</si>
  <si>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</si>
  <si>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</si>
  <si>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</si>
  <si>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</si>
  <si>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</si>
  <si>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</si>
  <si>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</si>
  <si>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</si>
  <si>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</si>
  <si>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</si>
  <si>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</si>
  <si>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</si>
  <si>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</si>
  <si>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</si>
  <si>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</si>
  <si>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</si>
  <si>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</si>
  <si>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</si>
  <si>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</si>
  <si>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</si>
  <si>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</si>
  <si>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</si>
  <si>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</si>
  <si>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</si>
  <si>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</si>
  <si>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</si>
  <si>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</si>
  <si>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</si>
  <si>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</si>
  <si>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</si>
  <si>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4. Land Use, Land-Use Change and Forestry (LULUCF, reported emissions and removals) (9)</t>
  </si>
  <si>
    <t>WOM</t>
  </si>
  <si>
    <t xml:space="preserve">        4.A. Forest land</t>
  </si>
  <si>
    <t>WOM</t>
  </si>
  <si>
    <t xml:space="preserve">        4.B. Cropland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</si>
  <si>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</si>
  <si>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</si>
  <si>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</si>
  <si>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</si>
  <si>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</si>
  <si>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</si>
  <si>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</si>
  <si>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</si>
  <si>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</si>
  <si>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</si>
  <si>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</si>
  <si>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</si>
  <si>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</si>
  <si>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</si>
  <si>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</si>
  <si>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</si>
  <si>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</si>
  <si>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</si>
  <si>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</si>
  <si>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</si>
  <si>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</si>
  <si>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</si>
  <si>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</si>
  <si>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</si>
  <si>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</si>
  <si>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</si>
  <si>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</si>
  <si>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</si>
  <si>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</si>
  <si>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</si>
  <si>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</si>
  <si>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</si>
  <si>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</si>
  <si>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</si>
  <si>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</si>
  <si>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4.C. Grassland</t>
  </si>
  <si>
    <t>WOM</t>
  </si>
  <si>
    <t xml:space="preserve">        4.D. Wetlands</t>
  </si>
  <si>
    <t>WOM</t>
  </si>
  <si>
    <t xml:space="preserve">        4.E. Settlements</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</si>
  <si>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</si>
  <si>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</si>
  <si>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</si>
  <si>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</si>
  <si>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</si>
  <si>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</si>
  <si>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</si>
  <si>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</si>
  <si>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</si>
  <si>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</si>
  <si>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</si>
  <si>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</si>
  <si>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</si>
  <si>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</si>
  <si>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</si>
  <si>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</si>
  <si>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</si>
  <si>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</si>
  <si>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</si>
  <si>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</si>
  <si>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</si>
  <si>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</si>
  <si>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</si>
  <si>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</si>
  <si>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</si>
  <si>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</si>
  <si>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</si>
  <si>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</si>
  <si>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</si>
  <si>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</si>
  <si>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</si>
  <si>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</si>
  <si>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</si>
  <si>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</si>
  <si>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</si>
  <si>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4.F. Other 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</si>
  <si>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</si>
  <si>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</si>
  <si>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</si>
  <si>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</si>
  <si>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</si>
  <si>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</si>
  <si>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</si>
  <si>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</si>
  <si>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</si>
  <si>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</si>
  <si>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</si>
  <si>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</si>
  <si>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</si>
  <si>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</si>
  <si>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</si>
  <si>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</si>
  <si>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</si>
  <si>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</si>
  <si>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</si>
  <si>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</si>
  <si>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</si>
  <si>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</si>
  <si>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</si>
  <si>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</si>
  <si>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</si>
  <si>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</si>
  <si>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</si>
  <si>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</si>
  <si>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</si>
  <si>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</si>
  <si>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</si>
  <si>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</si>
  <si>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</si>
  <si>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</si>
  <si>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</si>
  <si>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 xml:space="preserve">        4.G. Harvested wood products</t>
  </si>
  <si>
    <t>WOM</t>
  </si>
  <si>
    <t xml:space="preserve">        4.H. Other</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</si>
  <si>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</si>
  <si>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</si>
  <si>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</si>
  <si>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</si>
  <si>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</si>
  <si>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</si>
  <si>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</si>
  <si>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</si>
  <si>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</si>
  <si>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</si>
  <si>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</si>
  <si>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</si>
  <si>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</si>
  <si>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</si>
  <si>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</si>
  <si>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</si>
  <si>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</si>
  <si>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</si>
  <si>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</si>
  <si>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</si>
  <si>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</si>
  <si>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</si>
  <si>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</si>
  <si>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</si>
  <si>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</si>
  <si>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</si>
  <si>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</si>
  <si>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</si>
  <si>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</si>
  <si>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</si>
  <si>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</si>
  <si>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</si>
  <si>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</si>
  <si>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</si>
  <si>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</si>
  <si>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</si>
  <si>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</si>
  <si>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</si>
  <si>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</si>
  <si>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</si>
  <si>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</si>
  <si>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</si>
  <si>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</si>
  <si>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</si>
  <si>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</si>
  <si>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</si>
  <si>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</si>
  <si>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</si>
  <si>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</si>
  <si>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</si>
  <si>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</si>
  <si>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</si>
  <si>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</si>
  <si>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</si>
  <si>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</si>
  <si>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</si>
  <si>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</si>
  <si>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</si>
  <si>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</si>
  <si>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</si>
  <si>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</si>
  <si>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</si>
  <si>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</si>
  <si>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</si>
  <si>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</si>
  <si>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</si>
  <si>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</si>
  <si>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</si>
  <si>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</si>
  <si>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</si>
  <si>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</si>
  <si>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</si>
  <si>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</si>
  <si>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</si>
  <si>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</si>
  <si>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</si>
  <si>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</si>
  <si>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</si>
  <si>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</si>
  <si>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</si>
  <si>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</si>
  <si>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</si>
  <si>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</si>
  <si>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</si>
  <si>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</si>
  <si>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</si>
  <si>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</si>
  <si>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</si>
  <si>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</si>
  <si>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</si>
  <si>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</si>
  <si>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</si>
  <si>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</si>
  <si>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</si>
  <si>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</si>
  <si>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</si>
  <si>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</si>
  <si>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</si>
  <si>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</si>
  <si>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</si>
  <si>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</si>
  <si>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</si>
  <si>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</si>
  <si>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</si>
  <si>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</si>
  <si>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</si>
  <si>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</si>
  <si>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</si>
  <si>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</si>
  <si>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</si>
  <si>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</si>
  <si>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</si>
  <si>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</si>
  <si>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</si>
  <si>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</si>
  <si>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</si>
  <si>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</si>
  <si>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</si>
  <si>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</si>
  <si>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</si>
  <si>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</si>
  <si>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</si>
  <si>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</si>
  <si>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</si>
  <si>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</si>
  <si>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</si>
  <si>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</si>
  <si>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</si>
  <si>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</si>
  <si>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</si>
  <si>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</si>
  <si>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</si>
  <si>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</si>
  <si>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</si>
  <si>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</si>
  <si>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</si>
  <si>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</si>
  <si>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4.I. Atmospheric deposition</t>
  </si>
  <si>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</si>
  <si>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</si>
  <si>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</si>
  <si>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</si>
  <si>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</si>
  <si>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</si>
  <si>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</si>
  <si>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</si>
  <si>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</si>
  <si>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</si>
  <si>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</si>
  <si>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</si>
  <si>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</si>
  <si>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</si>
  <si>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</si>
  <si>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</si>
  <si>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</si>
  <si>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</si>
  <si>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</si>
  <si>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</si>
  <si>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</si>
  <si>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</si>
  <si>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</si>
  <si>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</si>
  <si>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</si>
  <si>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</si>
  <si>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</si>
  <si>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</si>
  <si>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</si>
  <si>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</si>
  <si>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</si>
  <si>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</si>
  <si>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</si>
  <si>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</si>
  <si>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</si>
  <si>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</si>
  <si>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</si>
  <si>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</si>
  <si>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</si>
  <si>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</si>
  <si>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</si>
  <si>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</si>
  <si>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</si>
  <si>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</si>
  <si>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</si>
  <si>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</si>
  <si>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</si>
  <si>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</si>
  <si>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</si>
  <si>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</si>
  <si>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</si>
  <si>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</si>
  <si>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</si>
  <si>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</si>
  <si>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</si>
  <si>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</si>
  <si>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</si>
  <si>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</si>
  <si>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</si>
  <si>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</si>
  <si>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</si>
  <si>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</si>
  <si>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</si>
  <si>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</si>
  <si>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</si>
  <si>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</si>
  <si>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</si>
  <si>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</si>
  <si>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</si>
  <si>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</si>
  <si>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</si>
  <si>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</si>
  <si>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</si>
  <si>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</si>
  <si>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</si>
  <si>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</si>
  <si>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</si>
  <si>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</si>
  <si>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</si>
  <si>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</si>
  <si>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</si>
  <si>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</si>
  <si>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</si>
  <si>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</si>
  <si>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</si>
  <si>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</si>
  <si>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</si>
  <si>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</si>
  <si>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</si>
  <si>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</si>
  <si>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</si>
  <si>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</si>
  <si>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</si>
  <si>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</si>
  <si>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</si>
  <si>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</si>
  <si>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</si>
  <si>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</si>
  <si>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</si>
  <si>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</si>
  <si>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</si>
  <si>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</si>
  <si>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</si>
  <si>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</si>
  <si>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</si>
  <si>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</si>
  <si>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</si>
  <si>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</si>
  <si>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</si>
  <si>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</si>
  <si>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</si>
  <si>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</si>
  <si>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</si>
  <si>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</si>
  <si>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</si>
  <si>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</si>
  <si>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</si>
  <si>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</si>
  <si>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</si>
  <si>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</si>
  <si>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</si>
  <si>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</si>
  <si>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</si>
  <si>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</si>
  <si>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</si>
  <si>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</si>
  <si>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</si>
  <si>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</si>
  <si>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</si>
  <si>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</si>
  <si>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</si>
  <si>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</si>
  <si>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</si>
  <si>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</si>
  <si>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</si>
  <si>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</si>
  <si>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</si>
  <si>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Nitrogen leaching and run-off</t>
  </si>
  <si>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</si>
  <si>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</si>
  <si>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</si>
  <si>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</si>
  <si>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</si>
  <si>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</si>
  <si>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</si>
  <si>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</si>
  <si>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</si>
  <si>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</si>
  <si>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</si>
  <si>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</si>
  <si>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</si>
  <si>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</si>
  <si>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</si>
  <si>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</si>
  <si>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</si>
  <si>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</si>
  <si>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</si>
  <si>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</si>
  <si>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</si>
  <si>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</si>
  <si>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</si>
  <si>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</si>
  <si>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</si>
  <si>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</si>
  <si>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</si>
  <si>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</si>
  <si>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</si>
  <si>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</si>
  <si>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</si>
  <si>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</si>
  <si>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</si>
  <si>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</si>
  <si>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</si>
  <si>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</si>
  <si>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</si>
  <si>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</si>
  <si>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</si>
  <si>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</si>
  <si>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</si>
  <si>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</si>
  <si>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</si>
  <si>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</si>
  <si>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</si>
  <si>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</si>
  <si>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</si>
  <si>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</si>
  <si>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</si>
  <si>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</si>
  <si>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</si>
  <si>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</si>
  <si>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</si>
  <si>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</si>
  <si>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</si>
  <si>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</si>
  <si>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</si>
  <si>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</si>
  <si>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</si>
  <si>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</si>
  <si>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</si>
  <si>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</si>
  <si>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</si>
  <si>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</si>
  <si>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</si>
  <si>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</si>
  <si>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</si>
  <si>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</si>
  <si>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</si>
  <si>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</si>
  <si>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</si>
  <si>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</si>
  <si>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</si>
  <si>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</si>
  <si>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</si>
  <si>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</si>
  <si>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</si>
  <si>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</si>
  <si>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</si>
  <si>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</si>
  <si>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</si>
  <si>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</si>
  <si>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</si>
  <si>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</si>
  <si>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</si>
  <si>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</si>
  <si>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</si>
  <si>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</si>
  <si>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</si>
  <si>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</si>
  <si>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</si>
  <si>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</si>
  <si>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</si>
  <si>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</si>
  <si>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</si>
  <si>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</si>
  <si>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</si>
  <si>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</si>
  <si>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</si>
  <si>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</si>
  <si>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</si>
  <si>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</si>
  <si>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</si>
  <si>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</si>
  <si>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</si>
  <si>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</si>
  <si>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</si>
  <si>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</si>
  <si>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</si>
  <si>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</si>
  <si>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</si>
  <si>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</si>
  <si>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</si>
  <si>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</si>
  <si>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</si>
  <si>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</si>
  <si>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</si>
  <si>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</si>
  <si>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</si>
  <si>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</si>
  <si>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</si>
  <si>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</si>
  <si>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</si>
  <si>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</si>
  <si>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</si>
  <si>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</si>
  <si>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</si>
  <si>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</si>
  <si>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</si>
  <si>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</si>
  <si>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</si>
  <si>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</si>
  <si>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</si>
  <si>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</si>
  <si>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</si>
  <si>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</si>
  <si>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</si>
  <si>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 xml:space="preserve">    5. Waste</t>
  </si>
  <si>
    <t>WOM</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</si>
  <si>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</si>
  <si>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</si>
  <si>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</si>
  <si>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</si>
  <si>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</si>
  <si>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</si>
  <si>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</si>
  <si>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</si>
  <si>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</si>
  <si>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</si>
  <si>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</si>
  <si>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</si>
  <si>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</si>
  <si>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</si>
  <si>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</si>
  <si>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</si>
  <si>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</si>
  <si>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</si>
  <si>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</si>
  <si>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</si>
  <si>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</si>
  <si>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</si>
  <si>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</si>
  <si>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</si>
  <si>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</si>
  <si>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</si>
  <si>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</si>
  <si>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</si>
  <si>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</si>
  <si>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</si>
  <si>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</si>
  <si>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</si>
  <si>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</si>
  <si>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</si>
  <si>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</si>
  <si>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</si>
  <si>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</si>
  <si>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</si>
  <si>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</si>
  <si>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</si>
  <si>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</si>
  <si>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</si>
  <si>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</si>
  <si>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</si>
  <si>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</si>
  <si>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</si>
  <si>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</si>
  <si>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</si>
  <si>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</si>
  <si>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</si>
  <si>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</si>
  <si>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</si>
  <si>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</si>
  <si>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</si>
  <si>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</si>
  <si>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</si>
  <si>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</si>
  <si>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</si>
  <si>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</si>
  <si>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</si>
  <si>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5.A. Solid Waste Disposal</t>
  </si>
  <si>
    <t>WOM</t>
  </si>
  <si>
    <t xml:space="preserve">        5.B. Biological treatment of solid waste</t>
  </si>
  <si>
    <t>WOM</t>
  </si>
  <si>
    <t xml:space="preserve">        5.C. Incineration and open burning of waste</t>
  </si>
  <si>
    <t>WOM</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</si>
  <si>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</si>
  <si>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</si>
  <si>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</si>
  <si>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</si>
  <si>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</si>
  <si>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</si>
  <si>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</si>
  <si>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</si>
  <si>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</si>
  <si>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</si>
  <si>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</si>
  <si>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</si>
  <si>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</si>
  <si>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</si>
  <si>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</si>
  <si>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</si>
  <si>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</si>
  <si>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</si>
  <si>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</si>
  <si>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</si>
  <si>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</si>
  <si>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</si>
  <si>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</si>
  <si>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</si>
  <si>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</si>
  <si>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</si>
  <si>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</si>
  <si>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</si>
  <si>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</si>
  <si>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</si>
  <si>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</si>
  <si>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</si>
  <si>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</si>
  <si>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</si>
  <si>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</si>
  <si>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</si>
  <si>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</si>
  <si>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</si>
  <si>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</si>
  <si>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</si>
  <si>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</si>
  <si>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</si>
  <si>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</si>
  <si>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</si>
  <si>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</si>
  <si>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</si>
  <si>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</si>
  <si>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</si>
  <si>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</si>
  <si>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</si>
  <si>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</si>
  <si>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</si>
  <si>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</si>
  <si>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</si>
  <si>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</si>
  <si>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</si>
  <si>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</si>
  <si>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</si>
  <si>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</si>
  <si>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</si>
  <si>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</si>
  <si>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</si>
  <si>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</si>
  <si>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</si>
  <si>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</si>
  <si>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</si>
  <si>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</si>
  <si>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</si>
  <si>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</si>
  <si>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</si>
  <si>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</si>
  <si>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</si>
  <si>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</si>
  <si>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</si>
  <si>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</si>
  <si>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</si>
  <si>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</si>
  <si>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</si>
  <si>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</si>
  <si>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</si>
  <si>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</si>
  <si>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</si>
  <si>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</si>
  <si>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</si>
  <si>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</si>
  <si>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</si>
  <si>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</si>
  <si>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</si>
  <si>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</si>
  <si>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</si>
  <si>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</si>
  <si>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</si>
  <si>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</si>
  <si>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</si>
  <si>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</si>
  <si>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</si>
  <si>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</si>
  <si>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</si>
  <si>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</si>
  <si>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</si>
  <si>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</si>
  <si>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</si>
  <si>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</si>
  <si>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</si>
  <si>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</si>
  <si>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</si>
  <si>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</si>
  <si>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</si>
  <si>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</si>
  <si>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</si>
  <si>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</si>
  <si>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</si>
  <si>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</si>
  <si>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</si>
  <si>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</si>
  <si>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</si>
  <si>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</si>
  <si>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</si>
  <si>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</si>
  <si>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</si>
  <si>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</si>
  <si>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</si>
  <si>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</si>
  <si>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</si>
  <si>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</si>
  <si>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</si>
  <si>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</si>
  <si>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</si>
  <si>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</si>
  <si>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</si>
  <si>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</si>
  <si>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</si>
  <si>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</si>
  <si>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</si>
  <si>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</si>
  <si>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</si>
  <si>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</si>
  <si>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</si>
  <si>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</si>
  <si>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</si>
  <si>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</si>
  <si>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</si>
  <si>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</si>
  <si>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</si>
  <si>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</si>
  <si>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</si>
  <si>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</si>
  <si>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</si>
  <si>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</si>
  <si>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</si>
  <si>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</si>
  <si>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</si>
  <si>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</si>
  <si>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</si>
  <si>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</si>
  <si>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</si>
  <si>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</si>
  <si>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</si>
  <si>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</si>
  <si>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</si>
  <si>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</si>
  <si>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</si>
  <si>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</si>
  <si>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</si>
  <si>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5.D. Wastewater treatment and discharge</t>
  </si>
  <si>
    <t>WOM</t>
  </si>
  <si>
    <t xml:space="preserve">        5.E. Other (please specify)</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</si>
  <si>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</si>
  <si>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</si>
  <si>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</si>
  <si>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</si>
  <si>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</si>
  <si>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</si>
  <si>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</si>
  <si>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</si>
  <si>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</si>
  <si>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</si>
  <si>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</si>
  <si>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</si>
  <si>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</si>
  <si>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</si>
  <si>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</si>
  <si>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</si>
  <si>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</si>
  <si>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</si>
  <si>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</si>
  <si>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</si>
  <si>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</si>
  <si>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</si>
  <si>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</si>
  <si>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</si>
  <si>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</si>
  <si>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</si>
  <si>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</si>
  <si>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</si>
  <si>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</si>
  <si>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</si>
  <si>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</si>
  <si>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</si>
  <si>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</si>
  <si>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</si>
  <si>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</si>
  <si>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</si>
  <si>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</si>
  <si>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</si>
  <si>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</si>
  <si>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</si>
  <si>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</si>
  <si>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</si>
  <si>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</si>
  <si>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</si>
  <si>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</si>
  <si>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</si>
  <si>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</si>
  <si>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</si>
  <si>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</si>
  <si>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</si>
  <si>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</si>
  <si>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</si>
  <si>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</si>
  <si>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</si>
  <si>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</si>
  <si>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</si>
  <si>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</si>
  <si>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</si>
  <si>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</si>
  <si>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</si>
  <si>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</si>
  <si>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</si>
  <si>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</si>
  <si>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</si>
  <si>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</si>
  <si>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</si>
  <si>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</si>
  <si>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</si>
  <si>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</si>
  <si>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</si>
  <si>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</si>
  <si>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</si>
  <si>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</si>
  <si>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</si>
  <si>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</si>
  <si>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</si>
  <si>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</si>
  <si>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</si>
  <si>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</si>
  <si>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</si>
  <si>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</si>
  <si>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</si>
  <si>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</si>
  <si>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</si>
  <si>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</si>
  <si>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</si>
  <si>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</si>
  <si>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</si>
  <si>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</si>
  <si>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</si>
  <si>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</si>
  <si>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</si>
  <si>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</si>
  <si>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</si>
  <si>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</si>
  <si>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</si>
  <si>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</si>
  <si>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</si>
  <si>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</si>
  <si>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</si>
  <si>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</si>
  <si>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</si>
  <si>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</si>
  <si>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</si>
  <si>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</si>
  <si>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</si>
  <si>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</si>
  <si>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</si>
  <si>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</si>
  <si>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</si>
  <si>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</si>
  <si>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</si>
  <si>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</si>
  <si>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</si>
  <si>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</si>
  <si>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</si>
  <si>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</si>
  <si>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</si>
  <si>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</si>
  <si>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</si>
  <si>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</si>
  <si>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</si>
  <si>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</si>
  <si>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</si>
  <si>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</si>
  <si>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</si>
  <si>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</si>
  <si>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</si>
  <si>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</si>
  <si>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</si>
  <si>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</si>
  <si>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</si>
  <si>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</si>
  <si>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</si>
  <si>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</si>
  <si>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</si>
  <si>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</si>
  <si>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</si>
  <si>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</si>
  <si>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</si>
  <si>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</si>
  <si>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</si>
  <si>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</si>
  <si>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</si>
  <si>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</si>
  <si>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</si>
  <si>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</si>
  <si>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</si>
  <si>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</si>
  <si>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</si>
  <si>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</si>
  <si>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</si>
  <si>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</si>
  <si>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</si>
  <si>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</si>
  <si>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</si>
  <si>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</si>
  <si>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</si>
  <si>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</si>
  <si>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</si>
  <si>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</si>
  <si>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</si>
  <si>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</si>
  <si>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</si>
  <si>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</si>
  <si>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</si>
  <si>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</si>
  <si>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</si>
  <si>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</si>
  <si>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</si>
  <si>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WELL</t>
  </si>
  <si>
    <t xml:space="preserve">        MEMO items</t>
  </si>
  <si>
    <t>WOM</t>
  </si>
  <si>
    <t xml:space="preserve">                International bunkers</t>
  </si>
  <si>
    <t>WOM</t>
  </si>
  <si>
    <t xml:space="preserve">                IB.Aviation</t>
  </si>
  <si>
    <t>WOM</t>
  </si>
  <si>
    <t xml:space="preserve">                IB.Navigation</t>
  </si>
  <si>
    <t>WOM</t>
  </si>
  <si>
    <t xml:space="preserve">                CO2 emissions from biomass</t>
  </si>
  <si>
    <t>WOM</t>
  </si>
  <si>
    <t xml:space="preserve">                CO2 captures</t>
  </si>
  <si>
    <t>WOM</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</si>
  <si>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</si>
  <si>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</si>
  <si>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</si>
  <si>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</si>
  <si>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</si>
  <si>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</si>
  <si>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</si>
  <si>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</si>
  <si>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</si>
  <si>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</si>
  <si>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</si>
  <si>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</si>
  <si>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</si>
  <si>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</si>
  <si>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</si>
  <si>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</si>
  <si>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</si>
  <si>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</si>
  <si>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</si>
  <si>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</si>
  <si>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</si>
  <si>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</si>
  <si>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</si>
  <si>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</si>
  <si>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</si>
  <si>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</si>
  <si>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</si>
  <si>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</si>
  <si>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</si>
  <si>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WELL</t>
  </si>
  <si>
    <t>WELL</t>
  </si>
  <si>
    <t>WELL</t>
  </si>
  <si>
    <t>WELL</t>
  </si>
  <si>
    <t>WELL</t>
  </si>
  <si>
    <t>WELL</t>
  </si>
  <si>
    <t>WELL</t>
  </si>
  <si>
    <t>WELL</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</si>
  <si>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</si>
  <si>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</si>
  <si>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</si>
  <si>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</si>
  <si>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</si>
  <si>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</si>
  <si>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</si>
  <si>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</si>
  <si>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</si>
  <si>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</si>
  <si>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</si>
  <si>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</si>
  <si>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</si>
  <si>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</si>
  <si>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</si>
  <si>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</si>
  <si>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</si>
  <si>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</si>
  <si>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</si>
  <si>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</si>
  <si>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</si>
  <si>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</si>
  <si>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</si>
  <si>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</si>
  <si>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</si>
  <si>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</si>
  <si>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WELL</t>
  </si>
  <si>
    <t>WELL</t>
  </si>
  <si>
    <t>WELL</t>
  </si>
  <si>
    <t>WELL</t>
  </si>
  <si>
    <t>WELL</t>
  </si>
  <si>
    <t xml:space="preserve">                Indirect CO2 (if available) (10)</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</si>
  <si>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</si>
  <si>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</si>
  <si>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</si>
  <si>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</si>
  <si>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</si>
  <si>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</si>
  <si>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</si>
  <si>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</si>
  <si>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</si>
  <si>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</si>
  <si>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</si>
  <si>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</si>
  <si>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</si>
  <si>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</si>
  <si>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</si>
  <si>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</si>
  <si>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</si>
  <si>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</si>
  <si>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</si>
  <si>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</si>
  <si>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</si>
  <si>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</si>
  <si>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</si>
  <si>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</si>
  <si>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</si>
  <si>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</si>
  <si>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</si>
  <si>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</si>
  <si>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</si>
  <si>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</si>
  <si>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</si>
  <si>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</si>
  <si>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</si>
  <si>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</si>
  <si>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</si>
  <si>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</si>
  <si>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</si>
  <si>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</si>
  <si>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</si>
  <si>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</si>
  <si>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</si>
  <si>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</si>
  <si>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</si>
  <si>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</si>
  <si>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</si>
  <si>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</si>
  <si>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</si>
  <si>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</si>
  <si>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</si>
  <si>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</si>
  <si>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</si>
  <si>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</si>
  <si>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</si>
  <si>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</si>
  <si>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</si>
  <si>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</si>
  <si>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</si>
  <si>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</si>
  <si>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</si>
  <si>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</si>
  <si>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</si>
  <si>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</si>
  <si>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</si>
  <si>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</si>
  <si>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</si>
  <si>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</si>
  <si>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</si>
  <si>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</si>
  <si>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</si>
  <si>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</si>
  <si>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</si>
  <si>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</si>
  <si>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</si>
  <si>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</si>
  <si>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</si>
  <si>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</si>
  <si>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</si>
  <si>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</si>
  <si>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</si>
  <si>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</si>
  <si>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</si>
  <si>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</si>
  <si>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</si>
  <si>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</si>
  <si>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</si>
  <si>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</si>
  <si>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</si>
  <si>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</si>
  <si>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</si>
  <si>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</si>
  <si>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</si>
  <si>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</si>
  <si>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</si>
  <si>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</si>
  <si>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</si>
  <si>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</si>
  <si>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</si>
  <si>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</si>
  <si>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</si>
  <si>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</si>
  <si>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</si>
  <si>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</si>
  <si>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</si>
  <si>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</si>
  <si>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</si>
  <si>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</si>
  <si>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</si>
  <si>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</si>
  <si>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</si>
  <si>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</si>
  <si>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</si>
  <si>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Notes</t>
  </si>
  <si>
    <t xml:space="preserve">Notation: T signifies the first future year ending with 0 or 5 immediately following the reporting year </t>
  </si>
  <si>
    <t xml:space="preserve">(1) Consistency with the data reported under Article 8 of this Regulation is encouraged. </t>
  </si>
  <si>
    <t xml:space="preserve">(2) Use of notation keys: as regards the terms of use defined in the 2006 IPCC Guidelines for National Greenhouse Gas Inventories (chapter 8: reporting guidance and Tables), the notation keys of IE (included elsewhere), NO (not occurring), C (confidential) and NA (not applicable) may be used, as appropriate when projections do not yield data on a specific reporting level (see 2006 IPCC Guidelines). The use of the notation key NE (Not Estimated) shall be restricted to the situation where a disproportionate amount of effort would be required to collect data for a category or a gas from a specific category that would be insignificant in terms of the overall level and trend in national emissions. In these circumstances a Member State shall list all categories and gases from categories excluded on these grounds, together with a justification in the report for exclusion in terms of the likely level of emissions or removals and identify the category as ‘not estimated’ using the notation key ‘NE’ in the reporting Tables. </t>
  </si>
  <si>
    <t>(3) Unspecified mix of HFCs and PFCs is to be reported only if emissions are projected, for which it is not possible to report under HFCs or under PFCs.</t>
  </si>
  <si>
    <t>(4) Emissions in the scope of Directive 2003/87/EC</t>
  </si>
  <si>
    <t>(5) Emissions in the scope of Regulation (EU) 2018/842.</t>
  </si>
  <si>
    <t xml:space="preserve">(6) It shall be reported to which inventory submission the base year was calibrated. </t>
  </si>
  <si>
    <t xml:space="preserve">(7) Values for t-5 shall only be provided when t-5 is after the projection based year. </t>
  </si>
  <si>
    <t xml:space="preserve">(8) ODS – ozone depleting substances. </t>
  </si>
  <si>
    <t xml:space="preserve">(9) For the purposes of reporting, the signs for removal always be negative (−) and the signs for emissions shall be positive (+). If the information requested in Table 1b is provided in full, this section does not need to be reported. </t>
  </si>
  <si>
    <t>(10) Reporting on atmospheric deposition and nitrogen leaching and run-off as of 2026 in line with Article 2(2) of Regulation (EU) 2018/841 shall be done per land category in line with CRT table 4(I)</t>
  </si>
  <si>
    <r>
      <t xml:space="preserve">(11) Projected indirect CO2 emissions reported in this Table are part of the projected </t>
    </r>
    <r>
      <rPr>
        <sz val="10"/>
        <color rgb="FFFF0000"/>
        <rFont val="Calibri"/>
        <family val="2"/>
        <scheme val="minor"/>
      </rPr>
      <t>Total</t>
    </r>
    <r>
      <rPr>
        <sz val="10"/>
        <color rgb="FF636363"/>
        <rFont val="Calibri"/>
        <family val="2"/>
        <scheme val="minor"/>
      </rPr>
      <t xml:space="preserve"> greenhouse gas emissions (excluding and including LULUCF) and should be reported as such if available and projected separately from the other reported emissions.</t>
    </r>
  </si>
  <si>
    <t>Please note that the ETS category refers to ETS1 stationary</t>
  </si>
  <si>
    <r>
      <rPr>
        <b/>
        <sz val="16"/>
        <color theme="5"/>
        <rFont val="Calibri"/>
        <family val="2"/>
        <scheme val="minor"/>
      </rPr>
      <t>Annex XXV – Table 1b:</t>
    </r>
    <r>
      <rPr>
        <sz val="14"/>
        <color theme="5"/>
        <rFont val="Calibri"/>
        <family val="2"/>
        <scheme val="minor"/>
      </rPr>
      <t xml:space="preserve"> Projections of reported greenhouse gas emissions and removals in the LULUCF sector as reported in the national greenhouse gas inventory (to be reported only if Table 5a is not completed in full)</t>
    </r>
    <r>
      <rPr>
        <vertAlign val="superscript"/>
        <sz val="14"/>
        <color theme="5"/>
        <rFont val="Calibri"/>
        <family val="2"/>
        <scheme val="minor"/>
      </rPr>
      <t xml:space="preserve"> (1)(2)</t>
    </r>
  </si>
  <si>
    <r>
      <t xml:space="preserve">Instructions </t>
    </r>
    <r>
      <rPr>
        <sz val="14"/>
        <color rgb="FF636363"/>
        <rFont val="Calibri"/>
        <family val="2"/>
        <scheme val="minor"/>
      </rPr>
      <t>(click the ‘+’ in the left)</t>
    </r>
    <r>
      <rPr>
        <b/>
        <sz val="14"/>
        <color rgb="FF636363"/>
        <rFont val="Calibri"/>
        <family val="2"/>
        <scheme val="minor"/>
      </rPr>
      <t>:</t>
    </r>
  </si>
  <si>
    <t>Unfold the template by clicking the framed '+' icons in the top of columns and to the left of the rows.</t>
  </si>
  <si>
    <t>Yellow fields are mandatory reporting requirements</t>
  </si>
  <si>
    <t>Light green fields are automatically calculated within the file. To be filled manually only if source data is missing.</t>
  </si>
  <si>
    <t>Grey fields do not need to be filled in. They are considered to be 'NA' (not applicable), no existing source/sink category-gas combination. They can be filled if required.</t>
  </si>
  <si>
    <r>
      <t>Select the base year of your projections in cell</t>
    </r>
    <r>
      <rPr>
        <b/>
        <sz val="11"/>
        <color rgb="FF636363"/>
        <rFont val="Calibri"/>
        <family val="2"/>
        <scheme val="minor"/>
      </rPr>
      <t xml:space="preserve"> F18</t>
    </r>
    <r>
      <rPr>
        <sz val="11"/>
        <color rgb="FF636363"/>
        <rFont val="Calibri"/>
        <family val="2"/>
        <scheme val="minor"/>
      </rPr>
      <t>, other base year cells will be filled automatically.</t>
    </r>
  </si>
  <si>
    <r>
      <t>Fill the template with your data and use the</t>
    </r>
    <r>
      <rPr>
        <b/>
        <sz val="11"/>
        <color rgb="FF636363"/>
        <rFont val="Calibri"/>
        <family val="2"/>
        <scheme val="minor"/>
      </rPr>
      <t xml:space="preserve"> 2 QA/QC sheets</t>
    </r>
    <r>
      <rPr>
        <sz val="11"/>
        <color rgb="FF636363"/>
        <rFont val="Calibri"/>
        <family val="2"/>
        <scheme val="minor"/>
      </rPr>
      <t xml:space="preserve"> provided to check for </t>
    </r>
    <r>
      <rPr>
        <b/>
        <sz val="11"/>
        <color rgb="FF636363"/>
        <rFont val="Calibri"/>
        <family val="2"/>
        <scheme val="minor"/>
      </rPr>
      <t xml:space="preserve">potential errors </t>
    </r>
    <r>
      <rPr>
        <sz val="11"/>
        <color rgb="FF636363"/>
        <rFont val="Calibri"/>
        <family val="2"/>
        <scheme val="minor"/>
      </rPr>
      <t>(Sum check and Completeness Check).</t>
    </r>
  </si>
  <si>
    <t>Do not add rows or columns to this template. Do not add textual information in this template. The information will not reach us. Explain your data in your report.</t>
  </si>
  <si>
    <t>Detailed instruction on how to fill this table can be found in the guidance document</t>
  </si>
  <si>
    <t>T-10 (see footnote 1)</t>
  </si>
  <si>
    <t>T-5 (see footnote 3)</t>
  </si>
  <si>
    <t>category</t>
  </si>
  <si>
    <t>category_Table_1A</t>
  </si>
  <si>
    <t>regulation_LULUCF</t>
  </si>
  <si>
    <t>category_LULUCF</t>
  </si>
  <si>
    <t>scenario</t>
  </si>
  <si>
    <t>Part 1: LULUCF GHG emissions and removals on inventory and accounting category matching level</t>
  </si>
  <si>
    <t>Scenario (WEM, WAM, WOM)</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</si>
  <si>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</si>
  <si>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</si>
  <si>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</si>
  <si>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</si>
  <si>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</si>
  <si>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</si>
  <si>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</si>
  <si>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</si>
  <si>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</si>
  <si>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</si>
  <si>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</si>
  <si>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</si>
  <si>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</si>
  <si>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</si>
  <si>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</si>
  <si>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</si>
  <si>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</si>
  <si>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</si>
  <si>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</si>
  <si>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</si>
  <si>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</si>
  <si>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</si>
  <si>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</si>
  <si>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</si>
  <si>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</si>
  <si>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</si>
  <si>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</si>
  <si>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</si>
  <si>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</si>
  <si>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</si>
  <si>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</si>
  <si>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</si>
  <si>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</si>
  <si>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</si>
  <si>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</si>
  <si>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</si>
  <si>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</si>
  <si>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</si>
  <si>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</si>
  <si>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</si>
  <si>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</si>
  <si>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</si>
  <si>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</si>
  <si>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</si>
  <si>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</si>
  <si>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</si>
  <si>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</si>
  <si>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</si>
  <si>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</si>
  <si>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</si>
  <si>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</si>
  <si>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</si>
  <si>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</si>
  <si>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</si>
  <si>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</si>
  <si>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</si>
  <si>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</si>
  <si>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</si>
  <si>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</si>
  <si>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</si>
  <si>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</si>
  <si>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</si>
  <si>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</si>
  <si>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</si>
  <si>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</si>
  <si>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</si>
  <si>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</si>
  <si>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</si>
  <si>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</si>
  <si>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</si>
  <si>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</si>
  <si>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</si>
  <si>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</si>
  <si>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</si>
  <si>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</si>
  <si>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</si>
  <si>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</si>
  <si>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</si>
  <si>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</si>
  <si>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</si>
  <si>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</si>
  <si>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</si>
  <si>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</si>
  <si>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</si>
  <si>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</si>
  <si>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</si>
  <si>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</si>
  <si>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</si>
  <si>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</si>
  <si>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</si>
  <si>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</si>
  <si>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</si>
  <si>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</si>
  <si>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</si>
  <si>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</si>
  <si>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</si>
  <si>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</si>
  <si>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</si>
  <si>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</si>
  <si>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</si>
  <si>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</si>
  <si>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</si>
  <si>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</si>
  <si>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</si>
  <si>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</si>
  <si>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</si>
  <si>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</si>
  <si>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</si>
  <si>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</si>
  <si>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</si>
  <si>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</si>
  <si>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</si>
  <si>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</si>
  <si>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</si>
  <si>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</si>
  <si>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</si>
  <si>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</si>
  <si>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</si>
  <si>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</si>
  <si>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</si>
  <si>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</si>
  <si>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</si>
  <si>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</si>
  <si>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</si>
  <si>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</si>
  <si>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</si>
  <si>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</si>
  <si>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</si>
  <si>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</si>
  <si>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</si>
  <si>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</si>
  <si>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</si>
  <si>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</si>
  <si>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</si>
  <si>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</si>
  <si>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</si>
  <si>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</si>
  <si>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</si>
  <si>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</si>
  <si>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</si>
  <si>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</si>
  <si>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</si>
  <si>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</si>
  <si>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</si>
  <si>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</si>
  <si>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</si>
  <si>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</si>
  <si>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</si>
  <si>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</si>
  <si>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</si>
  <si>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</si>
  <si>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</si>
  <si>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</si>
  <si>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</si>
  <si>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</si>
  <si>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</si>
  <si>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</si>
  <si>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</si>
  <si>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</si>
  <si>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</si>
  <si>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</si>
  <si>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</si>
  <si>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</si>
  <si>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</si>
  <si>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</si>
  <si>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</si>
  <si>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</si>
  <si>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</si>
  <si>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Greenhouse gas source and ham categories</t>
  </si>
  <si>
    <t>Category as used in Table 1a</t>
  </si>
  <si>
    <t>LULUCF Regulation Accounting subcategory (as Table 5a)</t>
  </si>
  <si>
    <t>LULUCF
Regulation Accounting category</t>
  </si>
  <si>
    <t>4.A.1. Forest land remaining forest land</t>
  </si>
  <si>
    <t>4.A. Forest land</t>
  </si>
  <si>
    <t>Forest land remaining forest land</t>
  </si>
  <si>
    <t>Managed forest land</t>
  </si>
  <si>
    <t>WEM</t>
  </si>
  <si>
    <t>4.A.2.1 Cropland converted to forest land</t>
  </si>
  <si>
    <t>4.A. Forest land</t>
  </si>
  <si>
    <t>Ropland converted to forest land</t>
  </si>
  <si>
    <t>Afforested land</t>
  </si>
  <si>
    <t>WEM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</si>
  <si>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</si>
  <si>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</si>
  <si>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</si>
  <si>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</si>
  <si>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</si>
  <si>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</si>
  <si>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</si>
  <si>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</si>
  <si>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</si>
  <si>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</si>
  <si>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</si>
  <si>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</si>
  <si>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</si>
  <si>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</si>
  <si>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</si>
  <si>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</si>
  <si>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</si>
  <si>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</si>
  <si>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</si>
  <si>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</si>
  <si>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</si>
  <si>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</si>
  <si>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</si>
  <si>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</si>
  <si>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</si>
  <si>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</si>
  <si>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</si>
  <si>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</si>
  <si>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</si>
  <si>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</si>
  <si>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</si>
  <si>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</si>
  <si>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</si>
  <si>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</si>
  <si>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</si>
  <si>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</si>
  <si>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</si>
  <si>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</si>
  <si>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</si>
  <si>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</si>
  <si>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</si>
  <si>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</si>
  <si>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</si>
  <si>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</si>
  <si>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</si>
  <si>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</si>
  <si>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</si>
  <si>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</si>
  <si>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</si>
  <si>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</si>
  <si>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</si>
  <si>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</si>
  <si>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</si>
  <si>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</si>
  <si>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</si>
  <si>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</si>
  <si>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</si>
  <si>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</si>
  <si>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</si>
  <si>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</si>
  <si>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</si>
  <si>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</si>
  <si>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</si>
  <si>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</si>
  <si>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</si>
  <si>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</si>
  <si>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</si>
  <si>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</si>
  <si>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</si>
  <si>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</si>
  <si>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</si>
  <si>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</si>
  <si>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</si>
  <si>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</si>
  <si>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</si>
  <si>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</si>
  <si>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</si>
  <si>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</si>
  <si>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</si>
  <si>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</si>
  <si>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</si>
  <si>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</si>
  <si>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4.A.2.2 Grassland converted to forest land</t>
  </si>
  <si>
    <t>4.A. Forest land</t>
  </si>
  <si>
    <t>Grassland converted to forest land</t>
  </si>
  <si>
    <t>Afforested land</t>
  </si>
  <si>
    <t>WEM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</si>
  <si>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</si>
  <si>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</si>
  <si>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</si>
  <si>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</si>
  <si>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</si>
  <si>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</si>
  <si>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</si>
  <si>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</si>
  <si>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</si>
  <si>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</si>
  <si>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</si>
  <si>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</si>
  <si>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</si>
  <si>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</si>
  <si>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</si>
  <si>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</si>
  <si>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</si>
  <si>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</si>
  <si>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</si>
  <si>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</si>
  <si>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</si>
  <si>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</si>
  <si>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</si>
  <si>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</si>
  <si>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</si>
  <si>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</si>
  <si>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</si>
  <si>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</si>
  <si>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</si>
  <si>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</si>
  <si>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</si>
  <si>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</si>
  <si>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</si>
  <si>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</si>
  <si>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</si>
  <si>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</si>
  <si>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</si>
  <si>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</si>
  <si>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</si>
  <si>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</si>
  <si>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</si>
  <si>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4.A.2.3 Wetlands converted to forest land</t>
  </si>
  <si>
    <t>4.A. Forest land</t>
  </si>
  <si>
    <t>Wetland converted to forest land</t>
  </si>
  <si>
    <t>Afforested land</t>
  </si>
  <si>
    <t>WEM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</si>
  <si>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</si>
  <si>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</si>
  <si>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</si>
  <si>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</si>
  <si>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</si>
  <si>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</si>
  <si>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</si>
  <si>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</si>
  <si>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</si>
  <si>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</si>
  <si>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</si>
  <si>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</si>
  <si>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</si>
  <si>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</si>
  <si>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</si>
  <si>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</si>
  <si>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</si>
  <si>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</si>
  <si>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</si>
  <si>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</si>
  <si>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</si>
  <si>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</si>
  <si>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</si>
  <si>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</si>
  <si>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</si>
  <si>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</si>
  <si>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</si>
  <si>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</si>
  <si>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</si>
  <si>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</si>
  <si>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</si>
  <si>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</si>
  <si>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</si>
  <si>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</si>
  <si>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</si>
  <si>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</si>
  <si>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</si>
  <si>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</si>
  <si>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</si>
  <si>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</si>
  <si>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</si>
  <si>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</si>
  <si>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</si>
  <si>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</si>
  <si>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</si>
  <si>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</si>
  <si>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</si>
  <si>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</si>
  <si>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</si>
  <si>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</si>
  <si>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</si>
  <si>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</si>
  <si>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</si>
  <si>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</si>
  <si>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</si>
  <si>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</si>
  <si>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</si>
  <si>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</si>
  <si>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</si>
  <si>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</si>
  <si>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</si>
  <si>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</si>
  <si>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</si>
  <si>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</si>
  <si>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</si>
  <si>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</si>
  <si>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</si>
  <si>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</si>
  <si>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</si>
  <si>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</si>
  <si>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</si>
  <si>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</si>
  <si>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</si>
  <si>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</si>
  <si>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</si>
  <si>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</si>
  <si>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</si>
  <si>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</si>
  <si>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</si>
  <si>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</si>
  <si>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</si>
  <si>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</si>
  <si>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4.A.2.4 Settlements converted to forest land</t>
  </si>
  <si>
    <t>4.A. Forest land</t>
  </si>
  <si>
    <t>Settlements converted to forest land</t>
  </si>
  <si>
    <t>Afforested land</t>
  </si>
  <si>
    <t>WEM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</si>
  <si>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</si>
  <si>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</si>
  <si>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</si>
  <si>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</si>
  <si>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</si>
  <si>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</si>
  <si>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</si>
  <si>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</si>
  <si>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</si>
  <si>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</si>
  <si>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</si>
  <si>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</si>
  <si>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</si>
  <si>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</si>
  <si>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</si>
  <si>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</si>
  <si>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</si>
  <si>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</si>
  <si>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</si>
  <si>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</si>
  <si>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</si>
  <si>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</si>
  <si>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</si>
  <si>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</si>
  <si>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</si>
  <si>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</si>
  <si>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</si>
  <si>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</si>
  <si>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</si>
  <si>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</si>
  <si>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</si>
  <si>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</si>
  <si>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</si>
  <si>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</si>
  <si>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</si>
  <si>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</si>
  <si>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</si>
  <si>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</si>
  <si>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</si>
  <si>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</si>
  <si>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</si>
  <si>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</si>
  <si>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</si>
  <si>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</si>
  <si>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</si>
  <si>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</si>
  <si>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</si>
  <si>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</si>
  <si>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</si>
  <si>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</si>
  <si>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</si>
  <si>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</si>
  <si>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</si>
  <si>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</si>
  <si>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</si>
  <si>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</si>
  <si>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</si>
  <si>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</si>
  <si>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</si>
  <si>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</si>
  <si>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</si>
  <si>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</si>
  <si>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</si>
  <si>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</si>
  <si>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</si>
  <si>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</si>
  <si>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</si>
  <si>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</si>
  <si>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</si>
  <si>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</si>
  <si>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</si>
  <si>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</si>
  <si>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</si>
  <si>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</si>
  <si>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</si>
  <si>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</si>
  <si>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</si>
  <si>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</si>
  <si>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</si>
  <si>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</si>
  <si>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</si>
  <si>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</si>
  <si>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4.A.2.5 Other land converted to forest land</t>
  </si>
  <si>
    <t>4.A. Forest land</t>
  </si>
  <si>
    <t>Other land converted to forest land</t>
  </si>
  <si>
    <t>Afforested land</t>
  </si>
  <si>
    <t>WEM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</si>
  <si>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</si>
  <si>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</si>
  <si>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</si>
  <si>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</si>
  <si>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</si>
  <si>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</si>
  <si>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</si>
  <si>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</si>
  <si>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</si>
  <si>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</si>
  <si>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</si>
  <si>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</si>
  <si>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</si>
  <si>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</si>
  <si>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</si>
  <si>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</si>
  <si>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</si>
  <si>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</si>
  <si>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</si>
  <si>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</si>
  <si>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</si>
  <si>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</si>
  <si>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</si>
  <si>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</si>
  <si>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</si>
  <si>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</si>
  <si>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</si>
  <si>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</si>
  <si>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</si>
  <si>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</si>
  <si>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</si>
  <si>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</si>
  <si>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</si>
  <si>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</si>
  <si>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</si>
  <si>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</si>
  <si>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</si>
  <si>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</si>
  <si>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</si>
  <si>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</si>
  <si>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</si>
  <si>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</si>
  <si>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</si>
  <si>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</si>
  <si>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</si>
  <si>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</si>
  <si>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</si>
  <si>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</si>
  <si>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</si>
  <si>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</si>
  <si>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</si>
  <si>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</si>
  <si>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</si>
  <si>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</si>
  <si>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</si>
  <si>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</si>
  <si>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</si>
  <si>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</si>
  <si>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</si>
  <si>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</si>
  <si>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</si>
  <si>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</si>
  <si>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</si>
  <si>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</si>
  <si>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</si>
  <si>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</si>
  <si>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</si>
  <si>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</si>
  <si>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</si>
  <si>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</si>
  <si>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</si>
  <si>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</si>
  <si>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</si>
  <si>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</si>
  <si>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</si>
  <si>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</si>
  <si>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</si>
  <si>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</si>
  <si>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</si>
  <si>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</si>
  <si>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</si>
  <si>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</si>
  <si>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4.B.1. Cropland remaining cropland</t>
  </si>
  <si>
    <t>4.B. Cropland</t>
  </si>
  <si>
    <t>Cropland remaining cropland</t>
  </si>
  <si>
    <t>Managed cropland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</si>
  <si>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</si>
  <si>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</si>
  <si>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</si>
  <si>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</si>
  <si>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</si>
  <si>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</si>
  <si>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</si>
  <si>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</si>
  <si>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</si>
  <si>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</si>
  <si>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</si>
  <si>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</si>
  <si>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</si>
  <si>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</si>
  <si>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</si>
  <si>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</si>
  <si>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</si>
  <si>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</si>
  <si>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</si>
  <si>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</si>
  <si>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</si>
  <si>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</si>
  <si>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</si>
  <si>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</si>
  <si>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</si>
  <si>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</si>
  <si>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</si>
  <si>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</si>
  <si>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</si>
  <si>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</si>
  <si>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</si>
  <si>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</si>
  <si>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</si>
  <si>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</si>
  <si>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</si>
  <si>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</si>
  <si>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</si>
  <si>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</si>
  <si>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</si>
  <si>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</si>
  <si>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</si>
  <si>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</si>
  <si>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</si>
  <si>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</si>
  <si>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</si>
  <si>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</si>
  <si>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</si>
  <si>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</si>
  <si>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</si>
  <si>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</si>
  <si>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</si>
  <si>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</si>
  <si>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</si>
  <si>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</si>
  <si>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</si>
  <si>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</si>
  <si>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</si>
  <si>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</si>
  <si>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</si>
  <si>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</si>
  <si>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</si>
  <si>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</si>
  <si>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</si>
  <si>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</si>
  <si>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</si>
  <si>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</si>
  <si>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</si>
  <si>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</si>
  <si>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</si>
  <si>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</si>
  <si>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</si>
  <si>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</si>
  <si>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</si>
  <si>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</si>
  <si>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</si>
  <si>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</si>
  <si>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</si>
  <si>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</si>
  <si>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</si>
  <si>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</si>
  <si>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</si>
  <si>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</si>
  <si>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</si>
  <si>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4.B.2.1 Forest land converted to cropland</t>
  </si>
  <si>
    <t>4.B. Cropland</t>
  </si>
  <si>
    <t>Forest land converted to cropland</t>
  </si>
  <si>
    <t>Deforested 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</si>
  <si>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</si>
  <si>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</si>
  <si>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</si>
  <si>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</si>
  <si>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</si>
  <si>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</si>
  <si>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</si>
  <si>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</si>
  <si>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</si>
  <si>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</si>
  <si>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</si>
  <si>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</si>
  <si>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</si>
  <si>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</si>
  <si>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</si>
  <si>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</si>
  <si>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</si>
  <si>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</si>
  <si>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</si>
  <si>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</si>
  <si>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</si>
  <si>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</si>
  <si>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</si>
  <si>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</si>
  <si>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</si>
  <si>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</si>
  <si>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</si>
  <si>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</si>
  <si>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</si>
  <si>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</si>
  <si>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</si>
  <si>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</si>
  <si>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</si>
  <si>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</si>
  <si>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</si>
  <si>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</si>
  <si>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</si>
  <si>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</si>
  <si>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</si>
  <si>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</si>
  <si>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</si>
  <si>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</si>
  <si>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4.B.2.2 Grassland converted to cropland</t>
  </si>
  <si>
    <t>4.B. Cropland</t>
  </si>
  <si>
    <t>Grassland converted to cropland</t>
  </si>
  <si>
    <t>Managed cropland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</si>
  <si>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</si>
  <si>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</si>
  <si>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</si>
  <si>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</si>
  <si>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</si>
  <si>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</si>
  <si>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</si>
  <si>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</si>
  <si>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</si>
  <si>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</si>
  <si>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</si>
  <si>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</si>
  <si>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</si>
  <si>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</si>
  <si>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</si>
  <si>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</si>
  <si>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</si>
  <si>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</si>
  <si>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</si>
  <si>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</si>
  <si>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</si>
  <si>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</si>
  <si>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</si>
  <si>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</si>
  <si>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</si>
  <si>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</si>
  <si>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</si>
  <si>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</si>
  <si>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</si>
  <si>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</si>
  <si>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</si>
  <si>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</si>
  <si>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</si>
  <si>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</si>
  <si>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</si>
  <si>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</si>
  <si>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</si>
  <si>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</si>
  <si>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</si>
  <si>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</si>
  <si>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</si>
  <si>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</si>
  <si>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4.B.2.3 Wetlands converted to cropland</t>
  </si>
  <si>
    <t>4.B. Cropland</t>
  </si>
  <si>
    <t>Wetland converted to cropland</t>
  </si>
  <si>
    <t>Managed cropland</t>
  </si>
  <si>
    <t>WEM</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</si>
  <si>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</si>
  <si>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</si>
  <si>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</si>
  <si>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</si>
  <si>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</si>
  <si>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</si>
  <si>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</si>
  <si>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</si>
  <si>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</si>
  <si>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</si>
  <si>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</si>
  <si>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</si>
  <si>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</si>
  <si>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</si>
  <si>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</si>
  <si>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</si>
  <si>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</si>
  <si>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</si>
  <si>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</si>
  <si>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</si>
  <si>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</si>
  <si>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</si>
  <si>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</si>
  <si>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</si>
  <si>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</si>
  <si>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</si>
  <si>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</si>
  <si>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</si>
  <si>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</si>
  <si>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</si>
  <si>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</si>
  <si>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</si>
  <si>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</si>
  <si>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</si>
  <si>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</si>
  <si>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</si>
  <si>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</si>
  <si>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</si>
  <si>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NE</t>
  </si>
  <si>
    <t>NE</t>
  </si>
  <si>
    <t>NE</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</si>
  <si>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</si>
  <si>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</si>
  <si>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</si>
  <si>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</si>
  <si>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</si>
  <si>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</si>
  <si>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</si>
  <si>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</si>
  <si>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</si>
  <si>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</si>
  <si>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</si>
  <si>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</si>
  <si>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</si>
  <si>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</si>
  <si>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</si>
  <si>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</si>
  <si>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</si>
  <si>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</si>
  <si>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</si>
  <si>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</si>
  <si>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</si>
  <si>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</si>
  <si>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</si>
  <si>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</si>
  <si>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</si>
  <si>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</si>
  <si>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</si>
  <si>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</si>
  <si>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</si>
  <si>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</si>
  <si>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</si>
  <si>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</si>
  <si>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</si>
  <si>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</si>
  <si>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</si>
  <si>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</si>
  <si>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</si>
  <si>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</si>
  <si>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</si>
  <si>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NE</t>
  </si>
  <si>
    <t>NE</t>
  </si>
  <si>
    <t>NE</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</si>
  <si>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</si>
  <si>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</si>
  <si>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</si>
  <si>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</si>
  <si>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</si>
  <si>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</si>
  <si>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</si>
  <si>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</si>
  <si>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</si>
  <si>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</si>
  <si>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</si>
  <si>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</si>
  <si>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</si>
  <si>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</si>
  <si>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</si>
  <si>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</si>
  <si>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</si>
  <si>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</si>
  <si>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</si>
  <si>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</si>
  <si>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</si>
  <si>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</si>
  <si>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</si>
  <si>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</si>
  <si>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</si>
  <si>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</si>
  <si>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</si>
  <si>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</si>
  <si>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</si>
  <si>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</si>
  <si>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</si>
  <si>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</si>
  <si>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</si>
  <si>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</si>
  <si>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</si>
  <si>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</si>
  <si>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</si>
  <si>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</si>
  <si>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</si>
  <si>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</si>
  <si>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</si>
  <si>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</si>
  <si>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</si>
  <si>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</si>
  <si>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</si>
  <si>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</si>
  <si>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</si>
  <si>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</si>
  <si>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</si>
  <si>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</si>
  <si>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</si>
  <si>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</si>
  <si>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</si>
  <si>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</si>
  <si>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</si>
  <si>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</si>
  <si>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</si>
  <si>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</si>
  <si>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</si>
  <si>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</si>
  <si>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</si>
  <si>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</si>
  <si>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</si>
  <si>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</si>
  <si>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</si>
  <si>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</si>
  <si>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</si>
  <si>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</si>
  <si>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</si>
  <si>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</si>
  <si>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</si>
  <si>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</si>
  <si>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</si>
  <si>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</si>
  <si>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</si>
  <si>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4.B.2.4 Settlements converted to cropland</t>
  </si>
  <si>
    <t>4.B. Cropland</t>
  </si>
  <si>
    <t>Settlements converted to cropland</t>
  </si>
  <si>
    <t>Managed cropland</t>
  </si>
  <si>
    <t>WEM</t>
  </si>
  <si>
    <t>WELL</t>
  </si>
  <si>
    <t>WELL</t>
  </si>
  <si>
    <t>WELL</t>
  </si>
  <si>
    <t>WELL</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</si>
  <si>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</si>
  <si>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</si>
  <si>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</si>
  <si>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</si>
  <si>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</si>
  <si>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</si>
  <si>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</si>
  <si>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</si>
  <si>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</si>
  <si>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</si>
  <si>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</si>
  <si>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</si>
  <si>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</si>
  <si>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</si>
  <si>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</si>
  <si>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</si>
  <si>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</si>
  <si>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</si>
  <si>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</si>
  <si>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</si>
  <si>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</si>
  <si>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</si>
  <si>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</si>
  <si>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</si>
  <si>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</si>
  <si>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</si>
  <si>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</si>
  <si>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</si>
  <si>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</si>
  <si>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</si>
  <si>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</si>
  <si>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</si>
  <si>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</si>
  <si>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</si>
  <si>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</si>
  <si>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</si>
  <si>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</si>
  <si>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</si>
  <si>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</si>
  <si>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</si>
  <si>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</si>
  <si>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</si>
  <si>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</si>
  <si>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</si>
  <si>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</si>
  <si>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</si>
  <si>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</si>
  <si>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</si>
  <si>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</si>
  <si>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</si>
  <si>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</si>
  <si>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</si>
  <si>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</si>
  <si>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</si>
  <si>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</si>
  <si>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</si>
  <si>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</si>
  <si>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</si>
  <si>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</si>
  <si>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</si>
  <si>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</si>
  <si>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</si>
  <si>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</si>
  <si>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</si>
  <si>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</si>
  <si>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</si>
  <si>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</si>
  <si>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</si>
  <si>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</si>
  <si>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</si>
  <si>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</si>
  <si>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</si>
  <si>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</si>
  <si>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</si>
  <si>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</si>
  <si>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</si>
  <si>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</si>
  <si>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</si>
  <si>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</si>
  <si>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</si>
  <si>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</si>
  <si>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</si>
  <si>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</si>
  <si>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</si>
  <si>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</si>
  <si>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</si>
  <si>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</si>
  <si>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</si>
  <si>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</si>
  <si>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</si>
  <si>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</si>
  <si>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</si>
  <si>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</si>
  <si>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</si>
  <si>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</si>
  <si>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</si>
  <si>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</si>
  <si>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</si>
  <si>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</si>
  <si>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</si>
  <si>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</si>
  <si>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NO</t>
  </si>
  <si>
    <t>NO</t>
  </si>
  <si>
    <t>WELL</t>
  </si>
  <si>
    <t>NO</t>
  </si>
  <si>
    <t>NO</t>
  </si>
  <si>
    <t>NO</t>
  </si>
  <si>
    <t>NO</t>
  </si>
  <si>
    <t>WELL</t>
  </si>
  <si>
    <t>NO</t>
  </si>
  <si>
    <t>NO</t>
  </si>
  <si>
    <t>NO</t>
  </si>
  <si>
    <t>NO</t>
  </si>
  <si>
    <t>WELL</t>
  </si>
  <si>
    <t>4.B.2.5 Other land converted to cropland</t>
  </si>
  <si>
    <t>4.B. Cropland</t>
  </si>
  <si>
    <t>Other land converted to cropland</t>
  </si>
  <si>
    <t>Managed cropland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</si>
  <si>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</si>
  <si>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</si>
  <si>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</si>
  <si>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</si>
  <si>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</si>
  <si>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</si>
  <si>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</si>
  <si>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</si>
  <si>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</si>
  <si>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</si>
  <si>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</si>
  <si>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</si>
  <si>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</si>
  <si>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</si>
  <si>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</si>
  <si>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</si>
  <si>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</si>
  <si>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</si>
  <si>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</si>
  <si>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</si>
  <si>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</si>
  <si>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</si>
  <si>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</si>
  <si>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</si>
  <si>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</si>
  <si>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</si>
  <si>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</si>
  <si>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</si>
  <si>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</si>
  <si>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</si>
  <si>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</si>
  <si>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</si>
  <si>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</si>
  <si>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</si>
  <si>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</si>
  <si>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</si>
  <si>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</si>
  <si>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</si>
  <si>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</si>
  <si>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</si>
  <si>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</si>
  <si>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</si>
  <si>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</si>
  <si>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</si>
  <si>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</si>
  <si>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</si>
  <si>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</si>
  <si>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</si>
  <si>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</si>
  <si>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</si>
  <si>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</si>
  <si>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</si>
  <si>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</si>
  <si>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</si>
  <si>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</si>
  <si>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</si>
  <si>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</si>
  <si>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</si>
  <si>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</si>
  <si>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</si>
  <si>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</si>
  <si>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</si>
  <si>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</si>
  <si>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</si>
  <si>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</si>
  <si>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</si>
  <si>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</si>
  <si>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</si>
  <si>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</si>
  <si>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</si>
  <si>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</si>
  <si>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</si>
  <si>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</si>
  <si>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</si>
  <si>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</si>
  <si>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</si>
  <si>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</si>
  <si>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</si>
  <si>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</si>
  <si>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</si>
  <si>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</si>
  <si>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</si>
  <si>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</si>
  <si>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</si>
  <si>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</si>
  <si>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</si>
  <si>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</si>
  <si>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</si>
  <si>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</si>
  <si>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</si>
  <si>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</si>
  <si>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</si>
  <si>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</si>
  <si>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</si>
  <si>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</si>
  <si>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</si>
  <si>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</si>
  <si>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</si>
  <si>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</si>
  <si>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</si>
  <si>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</si>
  <si>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</si>
  <si>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</si>
  <si>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</si>
  <si>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</si>
  <si>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</si>
  <si>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</si>
  <si>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</si>
  <si>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</si>
  <si>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</si>
  <si>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</si>
  <si>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</si>
  <si>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</si>
  <si>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</si>
  <si>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</si>
  <si>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</si>
  <si>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</si>
  <si>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</si>
  <si>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</si>
  <si>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</si>
  <si>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</si>
  <si>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</si>
  <si>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</si>
  <si>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</si>
  <si>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</si>
  <si>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</si>
  <si>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</si>
  <si>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</si>
  <si>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</si>
  <si>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</si>
  <si>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</si>
  <si>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</si>
  <si>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</si>
  <si>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</si>
  <si>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</si>
  <si>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</si>
  <si>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</si>
  <si>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</si>
  <si>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</si>
  <si>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</si>
  <si>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</si>
  <si>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</si>
  <si>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</si>
  <si>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</si>
  <si>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</si>
  <si>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</si>
  <si>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</si>
  <si>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</si>
  <si>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</si>
  <si>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</si>
  <si>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</si>
  <si>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</si>
  <si>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</si>
  <si>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</si>
  <si>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</si>
  <si>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</si>
  <si>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</si>
  <si>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</si>
  <si>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</si>
  <si>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</si>
  <si>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</si>
  <si>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</si>
  <si>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</si>
  <si>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</si>
  <si>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</si>
  <si>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4.C.1. Grassland remaining grassland</t>
  </si>
  <si>
    <t>4.C. Grassland</t>
  </si>
  <si>
    <t>Grassland remaining grassland</t>
  </si>
  <si>
    <t>Managed grassland</t>
  </si>
  <si>
    <t>WEM</t>
  </si>
  <si>
    <t>4.C.2.1 Forest land converted to grassland</t>
  </si>
  <si>
    <t>4.C. Grassland</t>
  </si>
  <si>
    <t>Forest land converted to grassland</t>
  </si>
  <si>
    <t>Deforested 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</si>
  <si>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</si>
  <si>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</si>
  <si>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</si>
  <si>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</si>
  <si>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</si>
  <si>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</si>
  <si>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</si>
  <si>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</si>
  <si>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</si>
  <si>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</si>
  <si>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</si>
  <si>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</si>
  <si>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</si>
  <si>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</si>
  <si>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</si>
  <si>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</si>
  <si>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</si>
  <si>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</si>
  <si>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</si>
  <si>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</si>
  <si>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</si>
  <si>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</si>
  <si>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</si>
  <si>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</si>
  <si>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</si>
  <si>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</si>
  <si>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</si>
  <si>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</si>
  <si>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</si>
  <si>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</si>
  <si>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</si>
  <si>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</si>
  <si>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</si>
  <si>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</si>
  <si>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</si>
  <si>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</si>
  <si>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</si>
  <si>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</si>
  <si>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</si>
  <si>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</si>
  <si>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</si>
  <si>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</si>
  <si>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</si>
  <si>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</si>
  <si>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</si>
  <si>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</si>
  <si>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</si>
  <si>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</si>
  <si>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</si>
  <si>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</si>
  <si>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</si>
  <si>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</si>
  <si>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</si>
  <si>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</si>
  <si>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</si>
  <si>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</si>
  <si>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</si>
  <si>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</si>
  <si>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</si>
  <si>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</si>
  <si>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</si>
  <si>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</si>
  <si>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</si>
  <si>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</si>
  <si>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</si>
  <si>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</si>
  <si>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</si>
  <si>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</si>
  <si>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</si>
  <si>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</si>
  <si>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</si>
  <si>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</si>
  <si>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</si>
  <si>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</si>
  <si>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</si>
  <si>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</si>
  <si>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</si>
  <si>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</si>
  <si>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</si>
  <si>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</si>
  <si>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</si>
  <si>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</si>
  <si>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</si>
  <si>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4.C.2.2 Cropland converted to grassland</t>
  </si>
  <si>
    <t>4.C. Grassland</t>
  </si>
  <si>
    <t>Ropland converted to grassland</t>
  </si>
  <si>
    <t>Managed grassland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</si>
  <si>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</si>
  <si>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</si>
  <si>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</si>
  <si>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</si>
  <si>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</si>
  <si>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</si>
  <si>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</si>
  <si>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</si>
  <si>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</si>
  <si>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</si>
  <si>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</si>
  <si>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</si>
  <si>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</si>
  <si>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</si>
  <si>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</si>
  <si>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</si>
  <si>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</si>
  <si>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</si>
  <si>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</si>
  <si>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</si>
  <si>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</si>
  <si>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</si>
  <si>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</si>
  <si>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</si>
  <si>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</si>
  <si>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</si>
  <si>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</si>
  <si>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</si>
  <si>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</si>
  <si>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</si>
  <si>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</si>
  <si>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</si>
  <si>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</si>
  <si>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</si>
  <si>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</si>
  <si>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</si>
  <si>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</si>
  <si>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</si>
  <si>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</si>
  <si>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</si>
  <si>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</si>
  <si>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</si>
  <si>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</si>
  <si>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</si>
  <si>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</si>
  <si>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</si>
  <si>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</si>
  <si>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</si>
  <si>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</si>
  <si>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</si>
  <si>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</si>
  <si>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</si>
  <si>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</si>
  <si>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</si>
  <si>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</si>
  <si>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</si>
  <si>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</si>
  <si>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</si>
  <si>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</si>
  <si>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</si>
  <si>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</si>
  <si>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</si>
  <si>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</si>
  <si>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</si>
  <si>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</si>
  <si>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</si>
  <si>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</si>
  <si>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</si>
  <si>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</si>
  <si>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</si>
  <si>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</si>
  <si>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</si>
  <si>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</si>
  <si>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</si>
  <si>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</si>
  <si>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</si>
  <si>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</si>
  <si>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</si>
  <si>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</si>
  <si>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</si>
  <si>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</si>
  <si>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</si>
  <si>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</si>
  <si>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4.C.2.3 Wetlands converted to grassland</t>
  </si>
  <si>
    <t>4.C. Grassland</t>
  </si>
  <si>
    <t>Wetland converted to grassland</t>
  </si>
  <si>
    <t>Managed grassland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</si>
  <si>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</si>
  <si>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</si>
  <si>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</si>
  <si>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</si>
  <si>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</si>
  <si>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</si>
  <si>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</si>
  <si>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</si>
  <si>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</si>
  <si>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</si>
  <si>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</si>
  <si>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</si>
  <si>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</si>
  <si>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</si>
  <si>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</si>
  <si>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</si>
  <si>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</si>
  <si>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</si>
  <si>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</si>
  <si>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</si>
  <si>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</si>
  <si>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</si>
  <si>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</si>
  <si>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</si>
  <si>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</si>
  <si>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</si>
  <si>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</si>
  <si>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</si>
  <si>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</si>
  <si>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</si>
  <si>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</si>
  <si>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</si>
  <si>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</si>
  <si>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</si>
  <si>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</si>
  <si>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</si>
  <si>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</si>
  <si>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</si>
  <si>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</si>
  <si>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</si>
  <si>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</si>
  <si>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</si>
  <si>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</si>
  <si>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</si>
  <si>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</si>
  <si>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</si>
  <si>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</si>
  <si>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</si>
  <si>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</si>
  <si>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</si>
  <si>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</si>
  <si>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</si>
  <si>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</si>
  <si>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</si>
  <si>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</si>
  <si>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</si>
  <si>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</si>
  <si>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</si>
  <si>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</si>
  <si>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</si>
  <si>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</si>
  <si>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</si>
  <si>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</si>
  <si>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</si>
  <si>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</si>
  <si>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</si>
  <si>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</si>
  <si>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</si>
  <si>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</si>
  <si>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</si>
  <si>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</si>
  <si>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</si>
  <si>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</si>
  <si>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</si>
  <si>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</si>
  <si>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</si>
  <si>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</si>
  <si>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</si>
  <si>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</si>
  <si>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</si>
  <si>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</si>
  <si>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</si>
  <si>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</si>
  <si>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4.C.2.4 Settlements converted to grassland</t>
  </si>
  <si>
    <t>4.C. Grassland</t>
  </si>
  <si>
    <t>Settlements converted to grassland</t>
  </si>
  <si>
    <t>Managed grassland</t>
  </si>
  <si>
    <t>WEM</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</si>
  <si>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</si>
  <si>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</si>
  <si>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</si>
  <si>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</si>
  <si>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</si>
  <si>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</si>
  <si>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</si>
  <si>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</si>
  <si>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</si>
  <si>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</si>
  <si>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</si>
  <si>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</si>
  <si>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</si>
  <si>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</si>
  <si>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</si>
  <si>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</si>
  <si>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</si>
  <si>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</si>
  <si>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</si>
  <si>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</si>
  <si>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</si>
  <si>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</si>
  <si>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</si>
  <si>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</si>
  <si>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</si>
  <si>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</si>
  <si>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</si>
  <si>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NK</t>
  </si>
  <si>
    <t>NK</t>
  </si>
  <si>
    <t>NK</t>
  </si>
  <si>
    <t>NK</t>
  </si>
  <si>
    <t>NK</t>
  </si>
  <si>
    <t>NK</t>
  </si>
  <si>
    <t>NK</t>
  </si>
  <si>
    <t>NK</t>
  </si>
  <si>
    <t>NK</t>
  </si>
  <si>
    <t>NK</t>
  </si>
  <si>
    <t>NK</t>
  </si>
  <si>
    <t>NK</t>
  </si>
  <si>
    <t>NK</t>
  </si>
  <si>
    <t>NK</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</si>
  <si>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</si>
  <si>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</si>
  <si>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</si>
  <si>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</si>
  <si>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</si>
  <si>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</si>
  <si>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</si>
  <si>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</si>
  <si>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</si>
  <si>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</si>
  <si>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</si>
  <si>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</si>
  <si>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</si>
  <si>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</si>
  <si>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</si>
  <si>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</si>
  <si>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</si>
  <si>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</si>
  <si>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</si>
  <si>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</si>
  <si>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</si>
  <si>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</si>
  <si>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</si>
  <si>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</si>
  <si>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</si>
  <si>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</si>
  <si>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</si>
  <si>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NK</t>
  </si>
  <si>
    <t>NK</t>
  </si>
  <si>
    <t>NK</t>
  </si>
  <si>
    <t>NK</t>
  </si>
  <si>
    <t>NK</t>
  </si>
  <si>
    <t>NK</t>
  </si>
  <si>
    <t>NK</t>
  </si>
  <si>
    <t>NK</t>
  </si>
  <si>
    <t>NK</t>
  </si>
  <si>
    <t>NK</t>
  </si>
  <si>
    <t>NK</t>
  </si>
  <si>
    <t>NK</t>
  </si>
  <si>
    <t>NK</t>
  </si>
  <si>
    <t>NK</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</si>
  <si>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</si>
  <si>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</si>
  <si>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</si>
  <si>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</si>
  <si>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</si>
  <si>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</si>
  <si>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</si>
  <si>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</si>
  <si>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</si>
  <si>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</si>
  <si>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</si>
  <si>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</si>
  <si>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</si>
  <si>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</si>
  <si>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</si>
  <si>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</si>
  <si>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</si>
  <si>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</si>
  <si>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</si>
  <si>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</si>
  <si>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</si>
  <si>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</si>
  <si>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</si>
  <si>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</si>
  <si>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</si>
  <si>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</si>
  <si>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</si>
  <si>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</si>
  <si>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</si>
  <si>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</si>
  <si>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</si>
  <si>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</si>
  <si>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</si>
  <si>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</si>
  <si>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</si>
  <si>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</si>
  <si>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</si>
  <si>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</si>
  <si>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</si>
  <si>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</si>
  <si>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</si>
  <si>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</si>
  <si>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</si>
  <si>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</si>
  <si>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</si>
  <si>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</si>
  <si>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</si>
  <si>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</si>
  <si>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</si>
  <si>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</si>
  <si>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</si>
  <si>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</si>
  <si>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</si>
  <si>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</si>
  <si>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4.C.2.5 Other Land converted to grassland</t>
  </si>
  <si>
    <t>4.C. Grassland</t>
  </si>
  <si>
    <t>Other land converted to grassland</t>
  </si>
  <si>
    <t>Managed grassland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</si>
  <si>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</si>
  <si>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</si>
  <si>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</si>
  <si>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</si>
  <si>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</si>
  <si>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</si>
  <si>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</si>
  <si>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</si>
  <si>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</si>
  <si>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</si>
  <si>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</si>
  <si>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</si>
  <si>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</si>
  <si>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</si>
  <si>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</si>
  <si>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</si>
  <si>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</si>
  <si>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</si>
  <si>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</si>
  <si>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</si>
  <si>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</si>
  <si>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</si>
  <si>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</si>
  <si>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</si>
  <si>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</si>
  <si>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</si>
  <si>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</si>
  <si>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</si>
  <si>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</si>
  <si>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</si>
  <si>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</si>
  <si>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</si>
  <si>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</si>
  <si>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</si>
  <si>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</si>
  <si>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</si>
  <si>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</si>
  <si>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</si>
  <si>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</si>
  <si>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</si>
  <si>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</si>
  <si>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</si>
  <si>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</si>
  <si>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</si>
  <si>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</si>
  <si>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</si>
  <si>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</si>
  <si>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</si>
  <si>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</si>
  <si>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</si>
  <si>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</si>
  <si>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</si>
  <si>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</si>
  <si>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</si>
  <si>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</si>
  <si>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</si>
  <si>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</si>
  <si>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</si>
  <si>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</si>
  <si>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</si>
  <si>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</si>
  <si>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</si>
  <si>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</si>
  <si>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</si>
  <si>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</si>
  <si>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</si>
  <si>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</si>
  <si>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</si>
  <si>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</si>
  <si>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</si>
  <si>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</si>
  <si>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</si>
  <si>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</si>
  <si>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</si>
  <si>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</si>
  <si>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</si>
  <si>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</si>
  <si>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</si>
  <si>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</si>
  <si>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</si>
  <si>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</si>
  <si>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</si>
  <si>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</si>
  <si>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4.D.1. Wetlands remaining wetlands</t>
  </si>
  <si>
    <t>4.D. Wetlands</t>
  </si>
  <si>
    <t>Wetland remaining wetland</t>
  </si>
  <si>
    <t>Managed wetland</t>
  </si>
  <si>
    <t>WEM</t>
  </si>
  <si>
    <t>4.D.2.1.1 Forest land converted to peat extraction</t>
  </si>
  <si>
    <t>4.D. Wetlands</t>
  </si>
  <si>
    <t>Forest land converted to wetland</t>
  </si>
  <si>
    <t>Deforested land</t>
  </si>
  <si>
    <t>WEM</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</si>
  <si>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</si>
  <si>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</si>
  <si>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</si>
  <si>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</si>
  <si>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</si>
  <si>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</si>
  <si>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</si>
  <si>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</si>
  <si>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</si>
  <si>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</si>
  <si>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</si>
  <si>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</si>
  <si>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</si>
  <si>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</si>
  <si>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</si>
  <si>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</si>
  <si>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</si>
  <si>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</si>
  <si>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</si>
  <si>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</si>
  <si>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</si>
  <si>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</si>
  <si>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</si>
  <si>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</si>
  <si>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</si>
  <si>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</si>
  <si>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</si>
  <si>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</si>
  <si>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</si>
  <si>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</si>
  <si>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</si>
  <si>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</si>
  <si>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</si>
  <si>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</si>
  <si>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</si>
  <si>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</si>
  <si>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</si>
  <si>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</si>
  <si>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</si>
  <si>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</si>
  <si>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</si>
  <si>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</si>
  <si>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</si>
  <si>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</si>
  <si>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</si>
  <si>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</si>
  <si>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</si>
  <si>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</si>
  <si>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</si>
  <si>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</si>
  <si>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</si>
  <si>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</si>
  <si>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</si>
  <si>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</si>
  <si>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</si>
  <si>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</si>
  <si>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</si>
  <si>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</si>
  <si>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</si>
  <si>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</si>
  <si>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</si>
  <si>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</si>
  <si>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</si>
  <si>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</si>
  <si>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</si>
  <si>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</si>
  <si>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</si>
  <si>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</si>
  <si>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</si>
  <si>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</si>
  <si>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</si>
  <si>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</si>
  <si>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</si>
  <si>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</si>
  <si>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</si>
  <si>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</si>
  <si>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</si>
  <si>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</si>
  <si>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</si>
  <si>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</si>
  <si>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</si>
  <si>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</si>
  <si>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</si>
  <si>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</si>
  <si>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</si>
  <si>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</si>
  <si>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</si>
  <si>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</si>
  <si>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</si>
  <si>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</si>
  <si>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</si>
  <si>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</si>
  <si>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</si>
  <si>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</si>
  <si>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</si>
  <si>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</si>
  <si>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</si>
  <si>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</si>
  <si>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</si>
  <si>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</si>
  <si>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</si>
  <si>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</si>
  <si>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</si>
  <si>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</si>
  <si>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</si>
  <si>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</si>
  <si>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</si>
  <si>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</si>
  <si>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</si>
  <si>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</si>
  <si>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</si>
  <si>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</si>
  <si>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</si>
  <si>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</si>
  <si>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</si>
  <si>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</si>
  <si>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</si>
  <si>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</si>
  <si>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</si>
  <si>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</si>
  <si>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</si>
  <si>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</si>
  <si>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</si>
  <si>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</si>
  <si>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</si>
  <si>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</si>
  <si>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</si>
  <si>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</si>
  <si>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</si>
  <si>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</si>
  <si>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</si>
  <si>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</si>
  <si>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</si>
  <si>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</si>
  <si>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</si>
  <si>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</si>
  <si>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</si>
  <si>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</si>
  <si>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</si>
  <si>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</si>
  <si>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</si>
  <si>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</si>
  <si>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</si>
  <si>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</si>
  <si>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</si>
  <si>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</si>
  <si>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</si>
  <si>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</si>
  <si>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</si>
  <si>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</si>
  <si>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</si>
  <si>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</si>
  <si>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4.D.2.1.2 Cropland converted to peat extraction</t>
  </si>
  <si>
    <t>4.D. Wetlands</t>
  </si>
  <si>
    <t>Cropland converted to wetland</t>
  </si>
  <si>
    <t>Managed cropland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</si>
  <si>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</si>
  <si>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</si>
  <si>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</si>
  <si>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</si>
  <si>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</si>
  <si>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</si>
  <si>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</si>
  <si>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</si>
  <si>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</si>
  <si>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</si>
  <si>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</si>
  <si>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</si>
  <si>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</si>
  <si>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</si>
  <si>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</si>
  <si>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</si>
  <si>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</si>
  <si>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</si>
  <si>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</si>
  <si>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</si>
  <si>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</si>
  <si>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</si>
  <si>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</si>
  <si>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</si>
  <si>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</si>
  <si>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</si>
  <si>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</si>
  <si>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</si>
  <si>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</si>
  <si>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</si>
  <si>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</si>
  <si>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</si>
  <si>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</si>
  <si>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</si>
  <si>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</si>
  <si>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</si>
  <si>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</si>
  <si>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</si>
  <si>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</si>
  <si>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</si>
  <si>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</si>
  <si>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</si>
  <si>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</si>
  <si>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</si>
  <si>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</si>
  <si>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</si>
  <si>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</si>
  <si>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</si>
  <si>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</si>
  <si>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</si>
  <si>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</si>
  <si>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</si>
  <si>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</si>
  <si>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</si>
  <si>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</si>
  <si>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</si>
  <si>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</si>
  <si>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</si>
  <si>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</si>
  <si>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</si>
  <si>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</si>
  <si>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</si>
  <si>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</si>
  <si>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</si>
  <si>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</si>
  <si>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</si>
  <si>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</si>
  <si>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</si>
  <si>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</si>
  <si>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</si>
  <si>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</si>
  <si>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</si>
  <si>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</si>
  <si>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</si>
  <si>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</si>
  <si>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</si>
  <si>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</si>
  <si>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</si>
  <si>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</si>
  <si>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</si>
  <si>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</si>
  <si>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</si>
  <si>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</si>
  <si>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</si>
  <si>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</si>
  <si>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</si>
  <si>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</si>
  <si>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</si>
  <si>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</si>
  <si>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</si>
  <si>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</si>
  <si>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</si>
  <si>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</si>
  <si>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</si>
  <si>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</si>
  <si>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</si>
  <si>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</si>
  <si>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</si>
  <si>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</si>
  <si>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</si>
  <si>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</si>
  <si>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</si>
  <si>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</si>
  <si>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</si>
  <si>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</si>
  <si>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</si>
  <si>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</si>
  <si>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</si>
  <si>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</si>
  <si>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</si>
  <si>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</si>
  <si>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</si>
  <si>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</si>
  <si>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</si>
  <si>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</si>
  <si>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</si>
  <si>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</si>
  <si>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</si>
  <si>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</si>
  <si>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</si>
  <si>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</si>
  <si>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</si>
  <si>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</si>
  <si>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</si>
  <si>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</si>
  <si>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</si>
  <si>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</si>
  <si>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</si>
  <si>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</si>
  <si>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</si>
  <si>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</si>
  <si>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</si>
  <si>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</si>
  <si>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</si>
  <si>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</si>
  <si>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</si>
  <si>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</si>
  <si>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</si>
  <si>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</si>
  <si>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</si>
  <si>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</si>
  <si>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</si>
  <si>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</si>
  <si>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</si>
  <si>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</si>
  <si>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</si>
  <si>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</si>
  <si>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</si>
  <si>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</si>
  <si>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</si>
  <si>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</si>
  <si>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</si>
  <si>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</si>
  <si>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</si>
  <si>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</si>
  <si>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</si>
  <si>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</si>
  <si>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</si>
  <si>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</si>
  <si>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</si>
  <si>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</si>
  <si>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</si>
  <si>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</si>
  <si>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</si>
  <si>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</si>
  <si>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4.D.2.1.3 Grassland converted to peat extraction</t>
  </si>
  <si>
    <t>4.D. Wetlands</t>
  </si>
  <si>
    <t>Grassland converted to wetland</t>
  </si>
  <si>
    <t>Managed grassland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</si>
  <si>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</si>
  <si>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</si>
  <si>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</si>
  <si>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</si>
  <si>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</si>
  <si>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</si>
  <si>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</si>
  <si>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</si>
  <si>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</si>
  <si>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</si>
  <si>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</si>
  <si>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</si>
  <si>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</si>
  <si>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</si>
  <si>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</si>
  <si>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</si>
  <si>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</si>
  <si>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</si>
  <si>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</si>
  <si>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</si>
  <si>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</si>
  <si>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</si>
  <si>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</si>
  <si>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</si>
  <si>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</si>
  <si>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</si>
  <si>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</si>
  <si>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</si>
  <si>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</si>
  <si>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</si>
  <si>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</si>
  <si>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</si>
  <si>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</si>
  <si>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</si>
  <si>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</si>
  <si>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</si>
  <si>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</si>
  <si>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</si>
  <si>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</si>
  <si>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</si>
  <si>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</si>
  <si>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</si>
  <si>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</si>
  <si>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</si>
  <si>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</si>
  <si>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</si>
  <si>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</si>
  <si>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</si>
  <si>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</si>
  <si>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</si>
  <si>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</si>
  <si>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</si>
  <si>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</si>
  <si>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</si>
  <si>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</si>
  <si>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</si>
  <si>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</si>
  <si>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</si>
  <si>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</si>
  <si>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</si>
  <si>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</si>
  <si>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</si>
  <si>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</si>
  <si>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</si>
  <si>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</si>
  <si>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</si>
  <si>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</si>
  <si>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</si>
  <si>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</si>
  <si>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</si>
  <si>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</si>
  <si>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</si>
  <si>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</si>
  <si>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</si>
  <si>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</si>
  <si>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</si>
  <si>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</si>
  <si>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</si>
  <si>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</si>
  <si>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</si>
  <si>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</si>
  <si>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</si>
  <si>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</si>
  <si>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</si>
  <si>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</si>
  <si>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</si>
  <si>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</si>
  <si>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</si>
  <si>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</si>
  <si>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</si>
  <si>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</si>
  <si>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</si>
  <si>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</si>
  <si>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</si>
  <si>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</si>
  <si>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</si>
  <si>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</si>
  <si>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</si>
  <si>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</si>
  <si>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</si>
  <si>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</si>
  <si>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</si>
  <si>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</si>
  <si>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</si>
  <si>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</si>
  <si>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</si>
  <si>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</si>
  <si>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</si>
  <si>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</si>
  <si>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</si>
  <si>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</si>
  <si>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</si>
  <si>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</si>
  <si>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</si>
  <si>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</si>
  <si>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</si>
  <si>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</si>
  <si>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</si>
  <si>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</si>
  <si>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</si>
  <si>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</si>
  <si>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</si>
  <si>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</si>
  <si>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</si>
  <si>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</si>
  <si>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</si>
  <si>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</si>
  <si>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</si>
  <si>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</si>
  <si>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</si>
  <si>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</si>
  <si>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</si>
  <si>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</si>
  <si>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</si>
  <si>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</si>
  <si>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</si>
  <si>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</si>
  <si>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</si>
  <si>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</si>
  <si>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</si>
  <si>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</si>
  <si>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</si>
  <si>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</si>
  <si>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</si>
  <si>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</si>
  <si>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</si>
  <si>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</si>
  <si>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</si>
  <si>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</si>
  <si>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</si>
  <si>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</si>
  <si>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</si>
  <si>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</si>
  <si>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</si>
  <si>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</si>
  <si>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</si>
  <si>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</si>
  <si>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</si>
  <si>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</si>
  <si>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</si>
  <si>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</si>
  <si>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</si>
  <si>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</si>
  <si>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</si>
  <si>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</si>
  <si>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4.D.2.1.4 Settlements converted to peat extraction</t>
  </si>
  <si>
    <t>4.D. Wetlands</t>
  </si>
  <si>
    <t>Settlement converted to wetland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</si>
  <si>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</si>
  <si>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</si>
  <si>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</si>
  <si>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</si>
  <si>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</si>
  <si>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</si>
  <si>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</si>
  <si>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</si>
  <si>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</si>
  <si>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</si>
  <si>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</si>
  <si>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</si>
  <si>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</si>
  <si>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</si>
  <si>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</si>
  <si>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</si>
  <si>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</si>
  <si>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</si>
  <si>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</si>
  <si>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</si>
  <si>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</si>
  <si>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</si>
  <si>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</si>
  <si>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</si>
  <si>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</si>
  <si>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</si>
  <si>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</si>
  <si>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</si>
  <si>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</si>
  <si>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</si>
  <si>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</si>
  <si>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</si>
  <si>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</si>
  <si>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</si>
  <si>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</si>
  <si>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</si>
  <si>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</si>
  <si>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</si>
  <si>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</si>
  <si>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</si>
  <si>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</si>
  <si>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</si>
  <si>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</si>
  <si>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</si>
  <si>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</si>
  <si>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</si>
  <si>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</si>
  <si>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</si>
  <si>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</si>
  <si>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</si>
  <si>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</si>
  <si>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</si>
  <si>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</si>
  <si>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</si>
  <si>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</si>
  <si>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</si>
  <si>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</si>
  <si>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</si>
  <si>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</si>
  <si>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</si>
  <si>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</si>
  <si>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</si>
  <si>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</si>
  <si>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</si>
  <si>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</si>
  <si>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</si>
  <si>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</si>
  <si>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</si>
  <si>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</si>
  <si>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</si>
  <si>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</si>
  <si>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</si>
  <si>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</si>
  <si>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</si>
  <si>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</si>
  <si>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</si>
  <si>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</si>
  <si>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</si>
  <si>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</si>
  <si>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</si>
  <si>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</si>
  <si>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</si>
  <si>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</si>
  <si>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</si>
  <si>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</si>
  <si>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</si>
  <si>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</si>
  <si>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</si>
  <si>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</si>
  <si>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</si>
  <si>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</si>
  <si>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</si>
  <si>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</si>
  <si>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</si>
  <si>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</si>
  <si>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</si>
  <si>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</si>
  <si>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</si>
  <si>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</si>
  <si>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</si>
  <si>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</si>
  <si>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</si>
  <si>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</si>
  <si>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</si>
  <si>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</si>
  <si>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</si>
  <si>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</si>
  <si>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</si>
  <si>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</si>
  <si>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</si>
  <si>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</si>
  <si>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</si>
  <si>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</si>
  <si>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</si>
  <si>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</si>
  <si>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</si>
  <si>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</si>
  <si>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</si>
  <si>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</si>
  <si>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</si>
  <si>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</si>
  <si>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</si>
  <si>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</si>
  <si>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</si>
  <si>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</si>
  <si>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</si>
  <si>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</si>
  <si>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</si>
  <si>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</si>
  <si>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</si>
  <si>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</si>
  <si>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</si>
  <si>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</si>
  <si>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</si>
  <si>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</si>
  <si>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</si>
  <si>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</si>
  <si>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</si>
  <si>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</si>
  <si>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</si>
  <si>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</si>
  <si>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</si>
  <si>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</si>
  <si>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</si>
  <si>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</si>
  <si>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</si>
  <si>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</si>
  <si>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</si>
  <si>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</si>
  <si>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</si>
  <si>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</si>
  <si>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</si>
  <si>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</si>
  <si>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</si>
  <si>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</si>
  <si>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</si>
  <si>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</si>
  <si>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</si>
  <si>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</si>
  <si>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</si>
  <si>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</si>
  <si>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</si>
  <si>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</si>
  <si>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</si>
  <si>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</si>
  <si>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</si>
  <si>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4.D.2.1.5 Other land converted to peat extraction</t>
  </si>
  <si>
    <t>4.D. Wetlands</t>
  </si>
  <si>
    <t>Other land converted to wetland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</si>
  <si>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</si>
  <si>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</si>
  <si>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</si>
  <si>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</si>
  <si>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</si>
  <si>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</si>
  <si>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</si>
  <si>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</si>
  <si>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</si>
  <si>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</si>
  <si>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</si>
  <si>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</si>
  <si>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</si>
  <si>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</si>
  <si>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</si>
  <si>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</si>
  <si>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</si>
  <si>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</si>
  <si>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</si>
  <si>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</si>
  <si>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</si>
  <si>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</si>
  <si>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</si>
  <si>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</si>
  <si>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</si>
  <si>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</si>
  <si>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</si>
  <si>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</si>
  <si>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</si>
  <si>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</si>
  <si>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</si>
  <si>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</si>
  <si>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</si>
  <si>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</si>
  <si>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</si>
  <si>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</si>
  <si>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</si>
  <si>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</si>
  <si>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</si>
  <si>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</si>
  <si>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</si>
  <si>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</si>
  <si>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</si>
  <si>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</si>
  <si>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</si>
  <si>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</si>
  <si>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</si>
  <si>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</si>
  <si>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</si>
  <si>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</si>
  <si>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</si>
  <si>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</si>
  <si>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</si>
  <si>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</si>
  <si>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</si>
  <si>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</si>
  <si>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</si>
  <si>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</si>
  <si>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</si>
  <si>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</si>
  <si>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</si>
  <si>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</si>
  <si>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</si>
  <si>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</si>
  <si>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</si>
  <si>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</si>
  <si>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</si>
  <si>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</si>
  <si>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</si>
  <si>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</si>
  <si>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</si>
  <si>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</si>
  <si>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</si>
  <si>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</si>
  <si>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</si>
  <si>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</si>
  <si>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</si>
  <si>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</si>
  <si>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</si>
  <si>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</si>
  <si>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</si>
  <si>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</si>
  <si>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</si>
  <si>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</si>
  <si>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</si>
  <si>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</si>
  <si>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</si>
  <si>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</si>
  <si>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</si>
  <si>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</si>
  <si>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</si>
  <si>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</si>
  <si>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</si>
  <si>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</si>
  <si>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</si>
  <si>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</si>
  <si>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</si>
  <si>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</si>
  <si>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</si>
  <si>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</si>
  <si>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</si>
  <si>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</si>
  <si>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</si>
  <si>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</si>
  <si>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</si>
  <si>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</si>
  <si>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</si>
  <si>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</si>
  <si>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</si>
  <si>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</si>
  <si>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</si>
  <si>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</si>
  <si>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</si>
  <si>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</si>
  <si>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</si>
  <si>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</si>
  <si>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</si>
  <si>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</si>
  <si>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</si>
  <si>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</si>
  <si>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</si>
  <si>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</si>
  <si>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</si>
  <si>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</si>
  <si>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</si>
  <si>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</si>
  <si>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</si>
  <si>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</si>
  <si>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</si>
  <si>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</si>
  <si>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</si>
  <si>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</si>
  <si>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</si>
  <si>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</si>
  <si>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</si>
  <si>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</si>
  <si>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</si>
  <si>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</si>
  <si>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</si>
  <si>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</si>
  <si>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</si>
  <si>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</si>
  <si>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</si>
  <si>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</si>
  <si>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</si>
  <si>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</si>
  <si>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</si>
  <si>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</si>
  <si>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</si>
  <si>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</si>
  <si>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</si>
  <si>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</si>
  <si>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</si>
  <si>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</si>
  <si>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</si>
  <si>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</si>
  <si>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</si>
  <si>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</si>
  <si>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</si>
  <si>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</si>
  <si>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</si>
  <si>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</si>
  <si>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</si>
  <si>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</si>
  <si>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</si>
  <si>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</si>
  <si>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4.D.2.2.1 Forest land converted to flooded land</t>
  </si>
  <si>
    <t>4.D. Wetlands</t>
  </si>
  <si>
    <t>Forest land converted to wetland</t>
  </si>
  <si>
    <t>Deforested 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</si>
  <si>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</si>
  <si>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</si>
  <si>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</si>
  <si>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</si>
  <si>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</si>
  <si>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</si>
  <si>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</si>
  <si>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</si>
  <si>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</si>
  <si>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</si>
  <si>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</si>
  <si>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</si>
  <si>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</si>
  <si>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</si>
  <si>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</si>
  <si>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</si>
  <si>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</si>
  <si>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</si>
  <si>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</si>
  <si>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</si>
  <si>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</si>
  <si>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</si>
  <si>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</si>
  <si>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</si>
  <si>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</si>
  <si>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</si>
  <si>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</si>
  <si>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</si>
  <si>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</si>
  <si>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</si>
  <si>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</si>
  <si>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</si>
  <si>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</si>
  <si>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</si>
  <si>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</si>
  <si>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</si>
  <si>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</si>
  <si>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</si>
  <si>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</si>
  <si>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</si>
  <si>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</si>
  <si>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</si>
  <si>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</si>
  <si>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</si>
  <si>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</si>
  <si>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</si>
  <si>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</si>
  <si>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</si>
  <si>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</si>
  <si>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</si>
  <si>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</si>
  <si>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</si>
  <si>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</si>
  <si>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</si>
  <si>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</si>
  <si>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</si>
  <si>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</si>
  <si>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</si>
  <si>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</si>
  <si>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</si>
  <si>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</si>
  <si>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</si>
  <si>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</si>
  <si>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</si>
  <si>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</si>
  <si>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</si>
  <si>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</si>
  <si>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</si>
  <si>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</si>
  <si>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</si>
  <si>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</si>
  <si>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</si>
  <si>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</si>
  <si>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</si>
  <si>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</si>
  <si>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</si>
  <si>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</si>
  <si>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</si>
  <si>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</si>
  <si>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</si>
  <si>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</si>
  <si>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</si>
  <si>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</si>
  <si>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</si>
  <si>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</si>
  <si>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</si>
  <si>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</si>
  <si>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</si>
  <si>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</si>
  <si>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</si>
  <si>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</si>
  <si>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</si>
  <si>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</si>
  <si>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</si>
  <si>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</si>
  <si>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</si>
  <si>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</si>
  <si>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</si>
  <si>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</si>
  <si>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</si>
  <si>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</si>
  <si>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</si>
  <si>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</si>
  <si>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</si>
  <si>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</si>
  <si>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</si>
  <si>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</si>
  <si>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</si>
  <si>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</si>
  <si>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</si>
  <si>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</si>
  <si>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</si>
  <si>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</si>
  <si>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</si>
  <si>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</si>
  <si>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</si>
  <si>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</si>
  <si>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</si>
  <si>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</si>
  <si>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</si>
  <si>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</si>
  <si>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</si>
  <si>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</si>
  <si>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</si>
  <si>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</si>
  <si>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</si>
  <si>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</si>
  <si>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</si>
  <si>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</si>
  <si>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</si>
  <si>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</si>
  <si>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</si>
  <si>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</si>
  <si>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</si>
  <si>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</si>
  <si>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</si>
  <si>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</si>
  <si>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</si>
  <si>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</si>
  <si>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</si>
  <si>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</si>
  <si>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</si>
  <si>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</si>
  <si>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</si>
  <si>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</si>
  <si>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</si>
  <si>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</si>
  <si>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</si>
  <si>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</si>
  <si>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</si>
  <si>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</si>
  <si>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</si>
  <si>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</si>
  <si>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</si>
  <si>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</si>
  <si>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</si>
  <si>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</si>
  <si>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</si>
  <si>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</si>
  <si>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</si>
  <si>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</si>
  <si>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</si>
  <si>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</si>
  <si>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</si>
  <si>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</si>
  <si>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4.D.2.2.2 Cropland converted to flooded land</t>
  </si>
  <si>
    <t>4.D. Wetlands</t>
  </si>
  <si>
    <t>Cropland converted to wetland</t>
  </si>
  <si>
    <t>Managed cropland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</si>
  <si>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</si>
  <si>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</si>
  <si>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</si>
  <si>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</si>
  <si>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</si>
  <si>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</si>
  <si>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</si>
  <si>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</si>
  <si>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</si>
  <si>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</si>
  <si>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</si>
  <si>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</si>
  <si>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</si>
  <si>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</si>
  <si>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</si>
  <si>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</si>
  <si>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</si>
  <si>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</si>
  <si>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</si>
  <si>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</si>
  <si>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</si>
  <si>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</si>
  <si>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</si>
  <si>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</si>
  <si>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</si>
  <si>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</si>
  <si>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</si>
  <si>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</si>
  <si>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</si>
  <si>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</si>
  <si>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</si>
  <si>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</si>
  <si>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</si>
  <si>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</si>
  <si>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</si>
  <si>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</si>
  <si>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</si>
  <si>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</si>
  <si>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</si>
  <si>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</si>
  <si>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</si>
  <si>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</si>
  <si>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</si>
  <si>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</si>
  <si>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</si>
  <si>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</si>
  <si>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</si>
  <si>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</si>
  <si>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</si>
  <si>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</si>
  <si>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</si>
  <si>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</si>
  <si>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</si>
  <si>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</si>
  <si>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</si>
  <si>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</si>
  <si>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</si>
  <si>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</si>
  <si>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</si>
  <si>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</si>
  <si>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</si>
  <si>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</si>
  <si>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</si>
  <si>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</si>
  <si>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</si>
  <si>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</si>
  <si>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</si>
  <si>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</si>
  <si>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</si>
  <si>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</si>
  <si>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</si>
  <si>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</si>
  <si>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</si>
  <si>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</si>
  <si>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</si>
  <si>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</si>
  <si>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</si>
  <si>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</si>
  <si>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</si>
  <si>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</si>
  <si>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</si>
  <si>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</si>
  <si>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</si>
  <si>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</si>
  <si>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</si>
  <si>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</si>
  <si>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</si>
  <si>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</si>
  <si>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</si>
  <si>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</si>
  <si>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</si>
  <si>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</si>
  <si>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</si>
  <si>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</si>
  <si>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</si>
  <si>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</si>
  <si>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</si>
  <si>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</si>
  <si>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</si>
  <si>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</si>
  <si>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</si>
  <si>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</si>
  <si>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</si>
  <si>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</si>
  <si>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</si>
  <si>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</si>
  <si>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</si>
  <si>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</si>
  <si>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</si>
  <si>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</si>
  <si>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</si>
  <si>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</si>
  <si>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</si>
  <si>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</si>
  <si>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</si>
  <si>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</si>
  <si>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</si>
  <si>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</si>
  <si>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</si>
  <si>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</si>
  <si>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</si>
  <si>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</si>
  <si>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</si>
  <si>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</si>
  <si>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</si>
  <si>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</si>
  <si>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</si>
  <si>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</si>
  <si>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</si>
  <si>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</si>
  <si>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</si>
  <si>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</si>
  <si>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</si>
  <si>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</si>
  <si>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</si>
  <si>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</si>
  <si>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</si>
  <si>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</si>
  <si>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</si>
  <si>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</si>
  <si>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</si>
  <si>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</si>
  <si>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</si>
  <si>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</si>
  <si>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</si>
  <si>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</si>
  <si>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</si>
  <si>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</si>
  <si>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</si>
  <si>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</si>
  <si>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</si>
  <si>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</si>
  <si>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</si>
  <si>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</si>
  <si>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</si>
  <si>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</si>
  <si>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</si>
  <si>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</si>
  <si>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</si>
  <si>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</si>
  <si>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</si>
  <si>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</si>
  <si>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</si>
  <si>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</si>
  <si>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</si>
  <si>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4.D.2.2.3 Grassland converted to flooded land</t>
  </si>
  <si>
    <t>4.D. Wetlands</t>
  </si>
  <si>
    <t>Grassland converted to wetland</t>
  </si>
  <si>
    <t>Managed grassland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</si>
  <si>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</si>
  <si>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</si>
  <si>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</si>
  <si>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</si>
  <si>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</si>
  <si>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</si>
  <si>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</si>
  <si>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</si>
  <si>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</si>
  <si>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</si>
  <si>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</si>
  <si>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</si>
  <si>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</si>
  <si>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</si>
  <si>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</si>
  <si>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</si>
  <si>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</si>
  <si>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</si>
  <si>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</si>
  <si>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</si>
  <si>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</si>
  <si>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</si>
  <si>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</si>
  <si>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</si>
  <si>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</si>
  <si>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</si>
  <si>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</si>
  <si>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</si>
  <si>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</si>
  <si>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</si>
  <si>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</si>
  <si>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</si>
  <si>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</si>
  <si>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</si>
  <si>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</si>
  <si>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</si>
  <si>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</si>
  <si>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</si>
  <si>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</si>
  <si>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</si>
  <si>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</si>
  <si>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</si>
  <si>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</si>
  <si>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</si>
  <si>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</si>
  <si>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</si>
  <si>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</si>
  <si>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</si>
  <si>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</si>
  <si>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</si>
  <si>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</si>
  <si>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</si>
  <si>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</si>
  <si>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</si>
  <si>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</si>
  <si>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</si>
  <si>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</si>
  <si>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</si>
  <si>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</si>
  <si>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</si>
  <si>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</si>
  <si>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</si>
  <si>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</si>
  <si>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</si>
  <si>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</si>
  <si>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</si>
  <si>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</si>
  <si>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</si>
  <si>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</si>
  <si>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</si>
  <si>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</si>
  <si>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</si>
  <si>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</si>
  <si>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</si>
  <si>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</si>
  <si>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</si>
  <si>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</si>
  <si>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</si>
  <si>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</si>
  <si>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</si>
  <si>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</si>
  <si>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</si>
  <si>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</si>
  <si>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</si>
  <si>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</si>
  <si>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</si>
  <si>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</si>
  <si>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</si>
  <si>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</si>
  <si>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</si>
  <si>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</si>
  <si>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</si>
  <si>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</si>
  <si>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</si>
  <si>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</si>
  <si>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</si>
  <si>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</si>
  <si>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</si>
  <si>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</si>
  <si>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</si>
  <si>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</si>
  <si>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</si>
  <si>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</si>
  <si>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</si>
  <si>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</si>
  <si>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</si>
  <si>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</si>
  <si>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</si>
  <si>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</si>
  <si>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</si>
  <si>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</si>
  <si>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</si>
  <si>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</si>
  <si>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</si>
  <si>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</si>
  <si>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</si>
  <si>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</si>
  <si>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</si>
  <si>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</si>
  <si>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</si>
  <si>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</si>
  <si>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</si>
  <si>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</si>
  <si>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</si>
  <si>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</si>
  <si>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</si>
  <si>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</si>
  <si>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</si>
  <si>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</si>
  <si>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</si>
  <si>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</si>
  <si>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</si>
  <si>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</si>
  <si>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</si>
  <si>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</si>
  <si>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</si>
  <si>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</si>
  <si>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</si>
  <si>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</si>
  <si>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</si>
  <si>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</si>
  <si>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</si>
  <si>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</si>
  <si>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</si>
  <si>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</si>
  <si>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</si>
  <si>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</si>
  <si>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</si>
  <si>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</si>
  <si>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</si>
  <si>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</si>
  <si>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</si>
  <si>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</si>
  <si>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</si>
  <si>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</si>
  <si>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</si>
  <si>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</si>
  <si>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</si>
  <si>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</si>
  <si>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</si>
  <si>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</si>
  <si>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</si>
  <si>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</si>
  <si>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</si>
  <si>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</si>
  <si>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4.D.2.2.4 Settlements converted to flooded land</t>
  </si>
  <si>
    <t>4.D. Wetlands</t>
  </si>
  <si>
    <t>Settlement converted to wetland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</si>
  <si>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</si>
  <si>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</si>
  <si>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</si>
  <si>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</si>
  <si>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</si>
  <si>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</si>
  <si>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</si>
  <si>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</si>
  <si>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</si>
  <si>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</si>
  <si>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</si>
  <si>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</si>
  <si>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</si>
  <si>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</si>
  <si>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</si>
  <si>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</si>
  <si>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</si>
  <si>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</si>
  <si>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</si>
  <si>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</si>
  <si>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</si>
  <si>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</si>
  <si>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</si>
  <si>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</si>
  <si>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</si>
  <si>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</si>
  <si>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</si>
  <si>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</si>
  <si>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</si>
  <si>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</si>
  <si>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</si>
  <si>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</si>
  <si>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</si>
  <si>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</si>
  <si>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</si>
  <si>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</si>
  <si>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</si>
  <si>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</si>
  <si>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</si>
  <si>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</si>
  <si>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</si>
  <si>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</si>
  <si>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</si>
  <si>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</si>
  <si>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</si>
  <si>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</si>
  <si>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</si>
  <si>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</si>
  <si>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</si>
  <si>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</si>
  <si>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</si>
  <si>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</si>
  <si>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</si>
  <si>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</si>
  <si>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</si>
  <si>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</si>
  <si>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</si>
  <si>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</si>
  <si>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</si>
  <si>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</si>
  <si>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</si>
  <si>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</si>
  <si>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</si>
  <si>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</si>
  <si>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</si>
  <si>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</si>
  <si>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</si>
  <si>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</si>
  <si>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</si>
  <si>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</si>
  <si>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</si>
  <si>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</si>
  <si>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</si>
  <si>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</si>
  <si>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</si>
  <si>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</si>
  <si>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</si>
  <si>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</si>
  <si>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</si>
  <si>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</si>
  <si>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</si>
  <si>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</si>
  <si>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</si>
  <si>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</si>
  <si>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</si>
  <si>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</si>
  <si>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</si>
  <si>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</si>
  <si>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</si>
  <si>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</si>
  <si>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</si>
  <si>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</si>
  <si>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</si>
  <si>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</si>
  <si>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</si>
  <si>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</si>
  <si>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</si>
  <si>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</si>
  <si>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</si>
  <si>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</si>
  <si>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</si>
  <si>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</si>
  <si>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</si>
  <si>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</si>
  <si>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</si>
  <si>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</si>
  <si>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</si>
  <si>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</si>
  <si>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</si>
  <si>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</si>
  <si>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</si>
  <si>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</si>
  <si>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</si>
  <si>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</si>
  <si>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</si>
  <si>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</si>
  <si>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</si>
  <si>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</si>
  <si>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</si>
  <si>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</si>
  <si>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</si>
  <si>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</si>
  <si>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</si>
  <si>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</si>
  <si>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</si>
  <si>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</si>
  <si>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</si>
  <si>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</si>
  <si>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</si>
  <si>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</si>
  <si>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</si>
  <si>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</si>
  <si>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</si>
  <si>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</si>
  <si>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</si>
  <si>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</si>
  <si>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</si>
  <si>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</si>
  <si>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</si>
  <si>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</si>
  <si>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</si>
  <si>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</si>
  <si>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</si>
  <si>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</si>
  <si>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</si>
  <si>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</si>
  <si>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</si>
  <si>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</si>
  <si>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</si>
  <si>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</si>
  <si>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</si>
  <si>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</si>
  <si>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</si>
  <si>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</si>
  <si>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</si>
  <si>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</si>
  <si>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</si>
  <si>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</si>
  <si>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</si>
  <si>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</si>
  <si>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</si>
  <si>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</si>
  <si>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</si>
  <si>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</si>
  <si>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</si>
  <si>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</si>
  <si>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4.D.2.2.5 Other land converted to flooded land</t>
  </si>
  <si>
    <t>4.D. Wetlands</t>
  </si>
  <si>
    <t>Other land converted to wetland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</si>
  <si>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</si>
  <si>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</si>
  <si>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</si>
  <si>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</si>
  <si>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</si>
  <si>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</si>
  <si>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</si>
  <si>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</si>
  <si>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</si>
  <si>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</si>
  <si>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</si>
  <si>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</si>
  <si>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</si>
  <si>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</si>
  <si>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</si>
  <si>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</si>
  <si>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</si>
  <si>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</si>
  <si>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</si>
  <si>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</si>
  <si>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</si>
  <si>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</si>
  <si>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</si>
  <si>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</si>
  <si>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</si>
  <si>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</si>
  <si>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</si>
  <si>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</si>
  <si>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</si>
  <si>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</si>
  <si>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</si>
  <si>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</si>
  <si>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</si>
  <si>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</si>
  <si>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</si>
  <si>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</si>
  <si>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</si>
  <si>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</si>
  <si>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</si>
  <si>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</si>
  <si>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</si>
  <si>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</si>
  <si>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</si>
  <si>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</si>
  <si>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</si>
  <si>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</si>
  <si>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</si>
  <si>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</si>
  <si>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</si>
  <si>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</si>
  <si>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</si>
  <si>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</si>
  <si>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</si>
  <si>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</si>
  <si>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</si>
  <si>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</si>
  <si>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</si>
  <si>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</si>
  <si>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</si>
  <si>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</si>
  <si>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</si>
  <si>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</si>
  <si>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</si>
  <si>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</si>
  <si>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</si>
  <si>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</si>
  <si>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</si>
  <si>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</si>
  <si>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</si>
  <si>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</si>
  <si>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</si>
  <si>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</si>
  <si>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</si>
  <si>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</si>
  <si>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</si>
  <si>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</si>
  <si>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</si>
  <si>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</si>
  <si>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</si>
  <si>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</si>
  <si>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</si>
  <si>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</si>
  <si>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</si>
  <si>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</si>
  <si>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</si>
  <si>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</si>
  <si>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</si>
  <si>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</si>
  <si>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</si>
  <si>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</si>
  <si>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</si>
  <si>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</si>
  <si>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</si>
  <si>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</si>
  <si>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</si>
  <si>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</si>
  <si>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</si>
  <si>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</si>
  <si>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</si>
  <si>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</si>
  <si>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</si>
  <si>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</si>
  <si>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</si>
  <si>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</si>
  <si>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</si>
  <si>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</si>
  <si>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</si>
  <si>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</si>
  <si>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</si>
  <si>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</si>
  <si>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</si>
  <si>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</si>
  <si>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</si>
  <si>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</si>
  <si>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</si>
  <si>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</si>
  <si>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</si>
  <si>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</si>
  <si>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</si>
  <si>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</si>
  <si>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</si>
  <si>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</si>
  <si>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</si>
  <si>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</si>
  <si>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</si>
  <si>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</si>
  <si>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</si>
  <si>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</si>
  <si>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</si>
  <si>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</si>
  <si>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</si>
  <si>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</si>
  <si>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</si>
  <si>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</si>
  <si>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</si>
  <si>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</si>
  <si>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</si>
  <si>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</si>
  <si>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</si>
  <si>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</si>
  <si>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</si>
  <si>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</si>
  <si>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</si>
  <si>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</si>
  <si>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</si>
  <si>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</si>
  <si>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</si>
  <si>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</si>
  <si>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</si>
  <si>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</si>
  <si>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</si>
  <si>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</si>
  <si>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</si>
  <si>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</si>
  <si>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</si>
  <si>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</si>
  <si>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</si>
  <si>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</si>
  <si>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</si>
  <si>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</si>
  <si>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</si>
  <si>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</si>
  <si>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</si>
  <si>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</si>
  <si>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</si>
  <si>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</si>
  <si>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4.D.2.3.1 Forest land converted to other wetlands</t>
  </si>
  <si>
    <t>4.D. Wetlands</t>
  </si>
  <si>
    <t>Forest land converted to wetland</t>
  </si>
  <si>
    <t>Deforested 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</si>
  <si>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</si>
  <si>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</si>
  <si>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</si>
  <si>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</si>
  <si>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</si>
  <si>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</si>
  <si>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</si>
  <si>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</si>
  <si>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</si>
  <si>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</si>
  <si>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</si>
  <si>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</si>
  <si>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</si>
  <si>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</si>
  <si>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</si>
  <si>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</si>
  <si>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</si>
  <si>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</si>
  <si>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</si>
  <si>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</si>
  <si>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</si>
  <si>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</si>
  <si>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</si>
  <si>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</si>
  <si>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</si>
  <si>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</si>
  <si>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</si>
  <si>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</si>
  <si>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</si>
  <si>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</si>
  <si>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</si>
  <si>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</si>
  <si>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</si>
  <si>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</si>
  <si>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</si>
  <si>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</si>
  <si>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</si>
  <si>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</si>
  <si>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</si>
  <si>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</si>
  <si>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</si>
  <si>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</si>
  <si>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</si>
  <si>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</si>
  <si>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</si>
  <si>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</si>
  <si>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</si>
  <si>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</si>
  <si>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</si>
  <si>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</si>
  <si>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</si>
  <si>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</si>
  <si>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</si>
  <si>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</si>
  <si>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</si>
  <si>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</si>
  <si>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</si>
  <si>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</si>
  <si>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</si>
  <si>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</si>
  <si>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</si>
  <si>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</si>
  <si>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</si>
  <si>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</si>
  <si>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</si>
  <si>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</si>
  <si>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</si>
  <si>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</si>
  <si>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</si>
  <si>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</si>
  <si>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</si>
  <si>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</si>
  <si>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</si>
  <si>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</si>
  <si>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</si>
  <si>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</si>
  <si>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</si>
  <si>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</si>
  <si>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</si>
  <si>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</si>
  <si>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</si>
  <si>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</si>
  <si>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</si>
  <si>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4.D.2.3.2 Cropland converted to other wetlands</t>
  </si>
  <si>
    <t>4.D. Wetlands</t>
  </si>
  <si>
    <t>Cropland converted to wetland</t>
  </si>
  <si>
    <t>Managed cropland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</si>
  <si>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</si>
  <si>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</si>
  <si>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</si>
  <si>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</si>
  <si>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</si>
  <si>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</si>
  <si>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</si>
  <si>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</si>
  <si>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</si>
  <si>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</si>
  <si>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</si>
  <si>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</si>
  <si>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</si>
  <si>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</si>
  <si>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</si>
  <si>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</si>
  <si>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</si>
  <si>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</si>
  <si>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</si>
  <si>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</si>
  <si>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</si>
  <si>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</si>
  <si>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</si>
  <si>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</si>
  <si>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</si>
  <si>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</si>
  <si>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</si>
  <si>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</si>
  <si>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</si>
  <si>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</si>
  <si>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</si>
  <si>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</si>
  <si>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</si>
  <si>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</si>
  <si>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</si>
  <si>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</si>
  <si>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</si>
  <si>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</si>
  <si>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</si>
  <si>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</si>
  <si>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</si>
  <si>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</si>
  <si>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</si>
  <si>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</si>
  <si>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</si>
  <si>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</si>
  <si>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</si>
  <si>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</si>
  <si>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</si>
  <si>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</si>
  <si>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</si>
  <si>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</si>
  <si>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</si>
  <si>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</si>
  <si>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</si>
  <si>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</si>
  <si>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</si>
  <si>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</si>
  <si>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</si>
  <si>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</si>
  <si>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</si>
  <si>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</si>
  <si>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</si>
  <si>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</si>
  <si>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</si>
  <si>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</si>
  <si>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</si>
  <si>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</si>
  <si>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</si>
  <si>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</si>
  <si>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</si>
  <si>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</si>
  <si>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</si>
  <si>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</si>
  <si>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</si>
  <si>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</si>
  <si>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</si>
  <si>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</si>
  <si>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</si>
  <si>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</si>
  <si>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</si>
  <si>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</si>
  <si>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</si>
  <si>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</si>
  <si>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</si>
  <si>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</si>
  <si>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</si>
  <si>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</si>
  <si>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</si>
  <si>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</si>
  <si>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</si>
  <si>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</si>
  <si>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</si>
  <si>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</si>
  <si>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</si>
  <si>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</si>
  <si>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</si>
  <si>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</si>
  <si>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</si>
  <si>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</si>
  <si>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</si>
  <si>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</si>
  <si>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</si>
  <si>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</si>
  <si>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</si>
  <si>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</si>
  <si>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</si>
  <si>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</si>
  <si>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</si>
  <si>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</si>
  <si>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</si>
  <si>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</si>
  <si>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</si>
  <si>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</si>
  <si>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</si>
  <si>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</si>
  <si>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</si>
  <si>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</si>
  <si>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</si>
  <si>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</si>
  <si>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</si>
  <si>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</si>
  <si>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</si>
  <si>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</si>
  <si>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</si>
  <si>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</si>
  <si>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</si>
  <si>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</si>
  <si>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</si>
  <si>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</si>
  <si>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</si>
  <si>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</si>
  <si>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</si>
  <si>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</si>
  <si>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</si>
  <si>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</si>
  <si>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</si>
  <si>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</si>
  <si>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</si>
  <si>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</si>
  <si>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</si>
  <si>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</si>
  <si>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</si>
  <si>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</si>
  <si>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</si>
  <si>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</si>
  <si>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</si>
  <si>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</si>
  <si>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</si>
  <si>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</si>
  <si>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</si>
  <si>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</si>
  <si>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</si>
  <si>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</si>
  <si>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</si>
  <si>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</si>
  <si>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</si>
  <si>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</si>
  <si>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</si>
  <si>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</si>
  <si>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</si>
  <si>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</si>
  <si>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</si>
  <si>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</si>
  <si>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</si>
  <si>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4.D.2.3.3 Grassland converted to other wetlands</t>
  </si>
  <si>
    <t>4.D. Wetlands</t>
  </si>
  <si>
    <t>Grassland converted to wetland</t>
  </si>
  <si>
    <t>Managed grassland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</si>
  <si>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</si>
  <si>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</si>
  <si>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</si>
  <si>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</si>
  <si>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</si>
  <si>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</si>
  <si>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</si>
  <si>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</si>
  <si>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</si>
  <si>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</si>
  <si>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</si>
  <si>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</si>
  <si>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</si>
  <si>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</si>
  <si>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</si>
  <si>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</si>
  <si>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</si>
  <si>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</si>
  <si>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</si>
  <si>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</si>
  <si>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</si>
  <si>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</si>
  <si>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</si>
  <si>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</si>
  <si>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</si>
  <si>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</si>
  <si>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</si>
  <si>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</si>
  <si>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</si>
  <si>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</si>
  <si>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</si>
  <si>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</si>
  <si>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</si>
  <si>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</si>
  <si>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</si>
  <si>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</si>
  <si>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</si>
  <si>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</si>
  <si>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</si>
  <si>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</si>
  <si>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</si>
  <si>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</si>
  <si>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</si>
  <si>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</si>
  <si>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</si>
  <si>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</si>
  <si>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</si>
  <si>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</si>
  <si>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</si>
  <si>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</si>
  <si>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</si>
  <si>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</si>
  <si>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</si>
  <si>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</si>
  <si>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</si>
  <si>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</si>
  <si>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</si>
  <si>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</si>
  <si>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</si>
  <si>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</si>
  <si>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</si>
  <si>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</si>
  <si>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</si>
  <si>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</si>
  <si>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</si>
  <si>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</si>
  <si>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</si>
  <si>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</si>
  <si>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</si>
  <si>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</si>
  <si>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</si>
  <si>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</si>
  <si>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</si>
  <si>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</si>
  <si>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</si>
  <si>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</si>
  <si>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</si>
  <si>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</si>
  <si>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</si>
  <si>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</si>
  <si>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</si>
  <si>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</si>
  <si>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</si>
  <si>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</si>
  <si>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</si>
  <si>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</si>
  <si>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</si>
  <si>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</si>
  <si>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</si>
  <si>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</si>
  <si>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</si>
  <si>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</si>
  <si>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</si>
  <si>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</si>
  <si>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</si>
  <si>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</si>
  <si>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</si>
  <si>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</si>
  <si>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</si>
  <si>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</si>
  <si>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</si>
  <si>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</si>
  <si>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</si>
  <si>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</si>
  <si>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</si>
  <si>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</si>
  <si>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</si>
  <si>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</si>
  <si>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</si>
  <si>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</si>
  <si>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</si>
  <si>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</si>
  <si>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</si>
  <si>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</si>
  <si>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</si>
  <si>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</si>
  <si>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</si>
  <si>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</si>
  <si>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</si>
  <si>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</si>
  <si>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</si>
  <si>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</si>
  <si>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</si>
  <si>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</si>
  <si>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</si>
  <si>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</si>
  <si>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</si>
  <si>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</si>
  <si>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</si>
  <si>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</si>
  <si>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</si>
  <si>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</si>
  <si>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</si>
  <si>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</si>
  <si>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</si>
  <si>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</si>
  <si>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</si>
  <si>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</si>
  <si>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</si>
  <si>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</si>
  <si>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</si>
  <si>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</si>
  <si>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</si>
  <si>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</si>
  <si>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</si>
  <si>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</si>
  <si>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</si>
  <si>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</si>
  <si>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</si>
  <si>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</si>
  <si>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</si>
  <si>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</si>
  <si>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</si>
  <si>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</si>
  <si>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</si>
  <si>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</si>
  <si>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</si>
  <si>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</si>
  <si>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</si>
  <si>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</si>
  <si>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</si>
  <si>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</si>
  <si>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</si>
  <si>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</si>
  <si>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</si>
  <si>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4.D.2.3.4 Settlements converted to other wetlands</t>
  </si>
  <si>
    <t>4.D. Wetlands</t>
  </si>
  <si>
    <t>Settlement converted to wetland</t>
  </si>
  <si>
    <t>Managed wetland</t>
  </si>
  <si>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</si>
  <si>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</si>
  <si>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</si>
  <si>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</si>
  <si>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</si>
  <si>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</si>
  <si>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</si>
  <si>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</si>
  <si>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</si>
  <si>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</si>
  <si>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</si>
  <si>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</si>
  <si>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</si>
  <si>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</si>
  <si>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</si>
  <si>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</si>
  <si>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</si>
  <si>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</si>
  <si>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</si>
  <si>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</si>
  <si>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</si>
  <si>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</si>
  <si>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</si>
  <si>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</si>
  <si>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</si>
  <si>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</si>
  <si>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</si>
  <si>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</si>
  <si>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</si>
  <si>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</si>
  <si>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</si>
  <si>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</si>
  <si>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</si>
  <si>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</si>
  <si>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</si>
  <si>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</si>
  <si>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</si>
  <si>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</si>
  <si>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</si>
  <si>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</si>
  <si>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</si>
  <si>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</si>
  <si>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</si>
  <si>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</si>
  <si>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</si>
  <si>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</si>
  <si>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</si>
  <si>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</si>
  <si>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</si>
  <si>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</si>
  <si>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</si>
  <si>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</si>
  <si>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</si>
  <si>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</si>
  <si>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</si>
  <si>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</si>
  <si>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</si>
  <si>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</si>
  <si>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</si>
  <si>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</si>
  <si>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</si>
  <si>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</si>
  <si>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</si>
  <si>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</si>
  <si>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</si>
  <si>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</si>
  <si>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</si>
  <si>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</si>
  <si>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</si>
  <si>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</si>
  <si>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</si>
  <si>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</si>
  <si>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</si>
  <si>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</si>
  <si>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</si>
  <si>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</si>
  <si>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</si>
  <si>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</si>
  <si>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</si>
  <si>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</si>
  <si>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</si>
  <si>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</si>
  <si>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</si>
  <si>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</si>
  <si>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</si>
  <si>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</si>
  <si>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</si>
  <si>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</si>
  <si>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</si>
  <si>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</si>
  <si>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</si>
  <si>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</si>
  <si>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</si>
  <si>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</si>
  <si>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</si>
  <si>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</si>
  <si>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</si>
  <si>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</si>
  <si>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</si>
  <si>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</si>
  <si>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</si>
  <si>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</si>
  <si>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</si>
  <si>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</si>
  <si>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</si>
  <si>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</si>
  <si>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</si>
  <si>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</si>
  <si>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</si>
  <si>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</si>
  <si>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</si>
  <si>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</si>
  <si>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</si>
  <si>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</si>
  <si>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</si>
  <si>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</si>
  <si>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</si>
  <si>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</si>
  <si>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</si>
  <si>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</si>
  <si>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</si>
  <si>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</si>
  <si>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</si>
  <si>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</si>
  <si>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</si>
  <si>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</si>
  <si>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</si>
  <si>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</si>
  <si>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</si>
  <si>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</si>
  <si>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</si>
  <si>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</si>
  <si>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</si>
  <si>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</si>
  <si>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</si>
  <si>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</si>
  <si>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</si>
  <si>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</si>
  <si>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</si>
  <si>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</si>
  <si>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</si>
  <si>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</si>
  <si>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</si>
  <si>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</si>
  <si>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</si>
  <si>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</si>
  <si>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</si>
  <si>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</si>
  <si>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</si>
  <si>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</si>
  <si>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</si>
  <si>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</si>
  <si>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</si>
  <si>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</si>
  <si>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</si>
  <si>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</si>
  <si>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</si>
  <si>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</si>
  <si>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</si>
  <si>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</si>
  <si>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</si>
  <si>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</si>
  <si>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</si>
  <si>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</si>
  <si>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</si>
  <si>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4.D.2.3.5 Other land converted to other wetlands</t>
  </si>
  <si>
    <t>4.D. Wetlands</t>
  </si>
  <si>
    <t>Other land converted to wetland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</si>
  <si>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</si>
  <si>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</si>
  <si>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</si>
  <si>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</si>
  <si>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</si>
  <si>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</si>
  <si>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</si>
  <si>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</si>
  <si>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</si>
  <si>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</si>
  <si>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</si>
  <si>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</si>
  <si>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</si>
  <si>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</si>
  <si>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</si>
  <si>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</si>
  <si>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</si>
  <si>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</si>
  <si>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</si>
  <si>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</si>
  <si>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</si>
  <si>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</si>
  <si>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</si>
  <si>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</si>
  <si>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</si>
  <si>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</si>
  <si>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</si>
  <si>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</si>
  <si>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</si>
  <si>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</si>
  <si>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</si>
  <si>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</si>
  <si>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</si>
  <si>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</si>
  <si>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</si>
  <si>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</si>
  <si>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</si>
  <si>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</si>
  <si>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</si>
  <si>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</si>
  <si>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</si>
  <si>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</si>
  <si>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</si>
  <si>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</si>
  <si>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</si>
  <si>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</si>
  <si>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</si>
  <si>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</si>
  <si>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</si>
  <si>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</si>
  <si>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</si>
  <si>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</si>
  <si>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</si>
  <si>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</si>
  <si>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</si>
  <si>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</si>
  <si>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</si>
  <si>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</si>
  <si>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</si>
  <si>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</si>
  <si>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</si>
  <si>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</si>
  <si>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</si>
  <si>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</si>
  <si>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</si>
  <si>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</si>
  <si>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</si>
  <si>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</si>
  <si>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</si>
  <si>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</si>
  <si>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</si>
  <si>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</si>
  <si>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</si>
  <si>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</si>
  <si>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</si>
  <si>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</si>
  <si>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</si>
  <si>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</si>
  <si>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</si>
  <si>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</si>
  <si>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</si>
  <si>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</si>
  <si>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</si>
  <si>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</si>
  <si>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</si>
  <si>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</si>
  <si>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</si>
  <si>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</si>
  <si>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</si>
  <si>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</si>
  <si>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</si>
  <si>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</si>
  <si>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</si>
  <si>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</si>
  <si>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</si>
  <si>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</si>
  <si>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</si>
  <si>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</si>
  <si>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</si>
  <si>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</si>
  <si>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</si>
  <si>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</si>
  <si>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</si>
  <si>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</si>
  <si>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</si>
  <si>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</si>
  <si>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</si>
  <si>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</si>
  <si>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</si>
  <si>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</si>
  <si>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</si>
  <si>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</si>
  <si>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</si>
  <si>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</si>
  <si>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</si>
  <si>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</si>
  <si>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</si>
  <si>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</si>
  <si>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</si>
  <si>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</si>
  <si>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</si>
  <si>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</si>
  <si>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</si>
  <si>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</si>
  <si>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</si>
  <si>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</si>
  <si>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</si>
  <si>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</si>
  <si>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</si>
  <si>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</si>
  <si>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</si>
  <si>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</si>
  <si>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</si>
  <si>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</si>
  <si>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</si>
  <si>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</si>
  <si>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</si>
  <si>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</si>
  <si>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</si>
  <si>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</si>
  <si>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</si>
  <si>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</si>
  <si>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</si>
  <si>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</si>
  <si>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</si>
  <si>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</si>
  <si>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</si>
  <si>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</si>
  <si>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</si>
  <si>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</si>
  <si>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</si>
  <si>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</si>
  <si>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</si>
  <si>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</si>
  <si>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</si>
  <si>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</si>
  <si>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</si>
  <si>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</si>
  <si>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</si>
  <si>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</si>
  <si>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</si>
  <si>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</si>
  <si>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</si>
  <si>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</si>
  <si>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</si>
  <si>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</si>
  <si>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4.E.1. Settlements remaining settlements</t>
  </si>
  <si>
    <t>4.E. Settlements</t>
  </si>
  <si>
    <r>
      <rPr>
        <sz val="9"/>
        <color rgb="FFFFFFFF"/>
        <rFont val="Calibri"/>
        <family val="2"/>
        <scheme val="minor"/>
      </rPr>
      <t>not accounted for under Regulation (EU) 2018/841</t>
    </r>
  </si>
  <si>
    <t>WEM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</si>
  <si>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</si>
  <si>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</si>
  <si>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</si>
  <si>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</si>
  <si>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</si>
  <si>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</si>
  <si>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</si>
  <si>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</si>
  <si>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</si>
  <si>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</si>
  <si>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</si>
  <si>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</si>
  <si>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</si>
  <si>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</si>
  <si>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</si>
  <si>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</si>
  <si>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</si>
  <si>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</si>
  <si>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</si>
  <si>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</si>
  <si>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</si>
  <si>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</si>
  <si>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</si>
  <si>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</si>
  <si>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</si>
  <si>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</si>
  <si>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</si>
  <si>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</si>
  <si>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</si>
  <si>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</si>
  <si>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</si>
  <si>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</si>
  <si>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</si>
  <si>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</si>
  <si>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</si>
  <si>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</si>
  <si>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</si>
  <si>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</si>
  <si>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</si>
  <si>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</si>
  <si>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</si>
  <si>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</si>
  <si>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</si>
  <si>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</si>
  <si>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</si>
  <si>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</si>
  <si>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</si>
  <si>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</si>
  <si>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</si>
  <si>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</si>
  <si>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</si>
  <si>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</si>
  <si>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</si>
  <si>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</si>
  <si>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</si>
  <si>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</si>
  <si>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</si>
  <si>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</si>
  <si>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</si>
  <si>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</si>
  <si>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</si>
  <si>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</si>
  <si>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</si>
  <si>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</si>
  <si>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</si>
  <si>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</si>
  <si>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</si>
  <si>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</si>
  <si>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</si>
  <si>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</si>
  <si>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</si>
  <si>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</si>
  <si>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</si>
  <si>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</si>
  <si>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</si>
  <si>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</si>
  <si>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</si>
  <si>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</si>
  <si>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</si>
  <si>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</si>
  <si>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</si>
  <si>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</si>
  <si>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</si>
  <si>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</si>
  <si>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</si>
  <si>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</si>
  <si>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</si>
  <si>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</si>
  <si>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</si>
  <si>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</si>
  <si>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</si>
  <si>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</si>
  <si>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</si>
  <si>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</si>
  <si>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</si>
  <si>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</si>
  <si>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</si>
  <si>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</si>
  <si>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</si>
  <si>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</si>
  <si>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</si>
  <si>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</si>
  <si>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</si>
  <si>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</si>
  <si>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</si>
  <si>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</si>
  <si>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</si>
  <si>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</si>
  <si>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</si>
  <si>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</si>
  <si>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</si>
  <si>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</si>
  <si>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</si>
  <si>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</si>
  <si>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</si>
  <si>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</si>
  <si>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</si>
  <si>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</si>
  <si>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</si>
  <si>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</si>
  <si>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</si>
  <si>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</si>
  <si>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</si>
  <si>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</si>
  <si>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</si>
  <si>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</si>
  <si>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</si>
  <si>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</si>
  <si>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</si>
  <si>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</si>
  <si>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</si>
  <si>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</si>
  <si>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</si>
  <si>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</si>
  <si>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</si>
  <si>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</si>
  <si>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</si>
  <si>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</si>
  <si>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</si>
  <si>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</si>
  <si>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</si>
  <si>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</si>
  <si>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</si>
  <si>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</si>
  <si>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</si>
  <si>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</si>
  <si>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</si>
  <si>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</si>
  <si>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</si>
  <si>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</si>
  <si>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</si>
  <si>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</si>
  <si>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</si>
  <si>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</si>
  <si>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</si>
  <si>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</si>
  <si>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</si>
  <si>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</si>
  <si>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</si>
  <si>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</si>
  <si>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</si>
  <si>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</si>
  <si>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</si>
  <si>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</si>
  <si>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4.E.2.1 Forest land converted to settlements</t>
  </si>
  <si>
    <t>4.E. Settlements</t>
  </si>
  <si>
    <t>Forest land converted to settlements</t>
  </si>
  <si>
    <t>Deforested 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</si>
  <si>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</si>
  <si>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</si>
  <si>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</si>
  <si>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</si>
  <si>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</si>
  <si>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</si>
  <si>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</si>
  <si>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</si>
  <si>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</si>
  <si>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</si>
  <si>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</si>
  <si>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</si>
  <si>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</si>
  <si>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</si>
  <si>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</si>
  <si>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</si>
  <si>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</si>
  <si>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</si>
  <si>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</si>
  <si>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</si>
  <si>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</si>
  <si>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</si>
  <si>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</si>
  <si>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</si>
  <si>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</si>
  <si>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</si>
  <si>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</si>
  <si>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</si>
  <si>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</si>
  <si>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</si>
  <si>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</si>
  <si>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</si>
  <si>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</si>
  <si>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</si>
  <si>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</si>
  <si>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</si>
  <si>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</si>
  <si>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</si>
  <si>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</si>
  <si>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</si>
  <si>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</si>
  <si>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</si>
  <si>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4.E.2.2 Cropland converted to settlements</t>
  </si>
  <si>
    <t>4.E. Settlements</t>
  </si>
  <si>
    <t>Cropland converted to settlements</t>
  </si>
  <si>
    <t>Managed cropland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</si>
  <si>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</si>
  <si>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</si>
  <si>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</si>
  <si>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</si>
  <si>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</si>
  <si>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</si>
  <si>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</si>
  <si>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</si>
  <si>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</si>
  <si>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</si>
  <si>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</si>
  <si>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</si>
  <si>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</si>
  <si>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</si>
  <si>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</si>
  <si>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</si>
  <si>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</si>
  <si>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</si>
  <si>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</si>
  <si>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</si>
  <si>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</si>
  <si>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</si>
  <si>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</si>
  <si>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</si>
  <si>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</si>
  <si>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</si>
  <si>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</si>
  <si>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</si>
  <si>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</si>
  <si>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</si>
  <si>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</si>
  <si>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</si>
  <si>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</si>
  <si>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</si>
  <si>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</si>
  <si>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</si>
  <si>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</si>
  <si>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</si>
  <si>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</si>
  <si>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</si>
  <si>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</si>
  <si>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</si>
  <si>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4.E.2.3 Grassland converted to settlements</t>
  </si>
  <si>
    <t>4.E. Settlements</t>
  </si>
  <si>
    <t>Grassland converted to settlement</t>
  </si>
  <si>
    <t>Managed grassland</t>
  </si>
  <si>
    <t>WEM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</si>
  <si>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</si>
  <si>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</si>
  <si>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</si>
  <si>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</si>
  <si>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</si>
  <si>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</si>
  <si>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</si>
  <si>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</si>
  <si>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</si>
  <si>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</si>
  <si>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</si>
  <si>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</si>
  <si>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</si>
  <si>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</si>
  <si>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</si>
  <si>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</si>
  <si>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</si>
  <si>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</si>
  <si>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</si>
  <si>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</si>
  <si>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</si>
  <si>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</si>
  <si>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</si>
  <si>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</si>
  <si>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</si>
  <si>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</si>
  <si>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</si>
  <si>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</si>
  <si>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</si>
  <si>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</si>
  <si>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</si>
  <si>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</si>
  <si>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</si>
  <si>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</si>
  <si>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</si>
  <si>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</si>
  <si>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</si>
  <si>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</si>
  <si>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</si>
  <si>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</si>
  <si>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</si>
  <si>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4.E.2.4 Wetlands converted to settlements</t>
  </si>
  <si>
    <t>4.E. Settlements</t>
  </si>
  <si>
    <t>Wetland converted to settlement</t>
  </si>
  <si>
    <t>Managed wetland</t>
  </si>
  <si>
    <t>WEM</t>
  </si>
  <si>
    <t>WELL</t>
  </si>
  <si>
    <t>NE</t>
  </si>
  <si>
    <t>WELL</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</si>
  <si>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</si>
  <si>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</si>
  <si>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</si>
  <si>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</si>
  <si>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</si>
  <si>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</si>
  <si>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</si>
  <si>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</si>
  <si>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</si>
  <si>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</si>
  <si>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</si>
  <si>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</si>
  <si>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</si>
  <si>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</si>
  <si>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</si>
  <si>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</si>
  <si>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</si>
  <si>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</si>
  <si>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</si>
  <si>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</si>
  <si>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</si>
  <si>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</si>
  <si>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</si>
  <si>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</si>
  <si>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</si>
  <si>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</si>
  <si>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</si>
  <si>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</si>
  <si>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</si>
  <si>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</si>
  <si>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</si>
  <si>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</si>
  <si>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</si>
  <si>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</si>
  <si>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</si>
  <si>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</si>
  <si>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</si>
  <si>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</si>
  <si>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</si>
  <si>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</si>
  <si>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</si>
  <si>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</si>
  <si>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</si>
  <si>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</si>
  <si>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</si>
  <si>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</si>
  <si>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</si>
  <si>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</si>
  <si>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</si>
  <si>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</si>
  <si>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</si>
  <si>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</si>
  <si>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</si>
  <si>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</si>
  <si>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</si>
  <si>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</si>
  <si>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</si>
  <si>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</si>
  <si>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</si>
  <si>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</si>
  <si>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</si>
  <si>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</si>
  <si>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</si>
  <si>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</si>
  <si>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</si>
  <si>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</si>
  <si>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</si>
  <si>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</si>
  <si>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</si>
  <si>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</si>
  <si>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</si>
  <si>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</si>
  <si>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</si>
  <si>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</si>
  <si>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</si>
  <si>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</si>
  <si>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</si>
  <si>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</si>
  <si>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</si>
  <si>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</si>
  <si>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WELL</t>
  </si>
  <si>
    <t>4.E.2.5 Other land converted to settlements</t>
  </si>
  <si>
    <t>4.E. Settlements</t>
  </si>
  <si>
    <r>
      <rPr>
        <sz val="9"/>
        <color rgb="FFFFFFFF"/>
        <rFont val="Calibri"/>
        <family val="2"/>
        <scheme val="minor"/>
      </rPr>
      <t>not accounted for under Regulation (EU) 2018/841</t>
    </r>
  </si>
  <si>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</si>
  <si>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</si>
  <si>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</si>
  <si>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</si>
  <si>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</si>
  <si>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</si>
  <si>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</si>
  <si>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</si>
  <si>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</si>
  <si>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</si>
  <si>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</si>
  <si>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</si>
  <si>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</si>
  <si>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</si>
  <si>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</si>
  <si>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</si>
  <si>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</si>
  <si>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</si>
  <si>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</si>
  <si>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</si>
  <si>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</si>
  <si>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</si>
  <si>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</si>
  <si>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</si>
  <si>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</si>
  <si>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</si>
  <si>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</si>
  <si>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</si>
  <si>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</si>
  <si>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</si>
  <si>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</si>
  <si>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</si>
  <si>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</si>
  <si>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</si>
  <si>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</si>
  <si>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</si>
  <si>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</si>
  <si>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</si>
  <si>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</si>
  <si>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</si>
  <si>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</si>
  <si>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</si>
  <si>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</si>
  <si>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</si>
  <si>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</si>
  <si>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</si>
  <si>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</si>
  <si>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</si>
  <si>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</si>
  <si>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</si>
  <si>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</si>
  <si>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</si>
  <si>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</si>
  <si>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</si>
  <si>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</si>
  <si>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</si>
  <si>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</si>
  <si>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</si>
  <si>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</si>
  <si>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</si>
  <si>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</si>
  <si>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</si>
  <si>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</si>
  <si>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</si>
  <si>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</si>
  <si>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</si>
  <si>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</si>
  <si>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</si>
  <si>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</si>
  <si>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</si>
  <si>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</si>
  <si>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</si>
  <si>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</si>
  <si>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</si>
  <si>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</si>
  <si>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</si>
  <si>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</si>
  <si>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</si>
  <si>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</si>
  <si>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</si>
  <si>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</si>
  <si>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</si>
  <si>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</si>
  <si>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</si>
  <si>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</si>
  <si>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</si>
  <si>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</si>
  <si>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</si>
  <si>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</si>
  <si>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</si>
  <si>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</si>
  <si>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</si>
  <si>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</si>
  <si>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</si>
  <si>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</si>
  <si>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</si>
  <si>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</si>
  <si>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</si>
  <si>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</si>
  <si>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</si>
  <si>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</si>
  <si>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</si>
  <si>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</si>
  <si>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</si>
  <si>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</si>
  <si>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</si>
  <si>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</si>
  <si>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</si>
  <si>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</si>
  <si>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</si>
  <si>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</si>
  <si>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</si>
  <si>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</si>
  <si>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</si>
  <si>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</si>
  <si>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</si>
  <si>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</si>
  <si>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</si>
  <si>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</si>
  <si>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</si>
  <si>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</si>
  <si>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</si>
  <si>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</si>
  <si>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</si>
  <si>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</si>
  <si>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</si>
  <si>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</si>
  <si>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</si>
  <si>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</si>
  <si>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</si>
  <si>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</si>
  <si>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</si>
  <si>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</si>
  <si>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</si>
  <si>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</si>
  <si>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</si>
  <si>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</si>
  <si>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</si>
  <si>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</si>
  <si>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</si>
  <si>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</si>
  <si>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</si>
  <si>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</si>
  <si>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</si>
  <si>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</si>
  <si>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</si>
  <si>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</si>
  <si>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</si>
  <si>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</si>
  <si>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</si>
  <si>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</si>
  <si>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</si>
  <si>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</si>
  <si>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</si>
  <si>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</si>
  <si>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</si>
  <si>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</si>
  <si>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</si>
  <si>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</si>
  <si>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</si>
  <si>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</si>
  <si>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</si>
  <si>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</si>
  <si>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</si>
  <si>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</si>
  <si>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4.F.1. Other land remaining other land</t>
  </si>
  <si>
    <t>4.F. Other land</t>
  </si>
  <si>
    <r>
      <rPr>
        <sz val="9"/>
        <color rgb="FFFFFFFF"/>
        <rFont val="Calibri"/>
        <family val="2"/>
        <scheme val="minor"/>
      </rPr>
      <t>not accounted for under Regulation (EU) 2018/841</t>
    </r>
  </si>
  <si>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</si>
  <si>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</si>
  <si>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</si>
  <si>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</si>
  <si>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</si>
  <si>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</si>
  <si>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</si>
  <si>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</si>
  <si>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</si>
  <si>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</si>
  <si>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</si>
  <si>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</si>
  <si>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</si>
  <si>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</si>
  <si>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</si>
  <si>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</si>
  <si>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</si>
  <si>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</si>
  <si>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</si>
  <si>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</si>
  <si>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</si>
  <si>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</si>
  <si>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</si>
  <si>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</si>
  <si>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</si>
  <si>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</si>
  <si>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</si>
  <si>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</si>
  <si>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</si>
  <si>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</si>
  <si>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</si>
  <si>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</si>
  <si>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</si>
  <si>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</si>
  <si>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</si>
  <si>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</si>
  <si>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</si>
  <si>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</si>
  <si>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</si>
  <si>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</si>
  <si>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</si>
  <si>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</si>
  <si>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</si>
  <si>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</si>
  <si>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</si>
  <si>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</si>
  <si>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</si>
  <si>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</si>
  <si>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</si>
  <si>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</si>
  <si>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</si>
  <si>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</si>
  <si>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</si>
  <si>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</si>
  <si>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</si>
  <si>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</si>
  <si>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</si>
  <si>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</si>
  <si>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</si>
  <si>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</si>
  <si>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</si>
  <si>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</si>
  <si>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</si>
  <si>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</si>
  <si>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</si>
  <si>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</si>
  <si>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</si>
  <si>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</si>
  <si>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</si>
  <si>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</si>
  <si>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</si>
  <si>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</si>
  <si>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</si>
  <si>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</si>
  <si>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</si>
  <si>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</si>
  <si>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</si>
  <si>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</si>
  <si>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</si>
  <si>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</si>
  <si>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</si>
  <si>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</si>
  <si>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</si>
  <si>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</si>
  <si>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</si>
  <si>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</si>
  <si>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</si>
  <si>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</si>
  <si>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</si>
  <si>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</si>
  <si>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</si>
  <si>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</si>
  <si>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</si>
  <si>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</si>
  <si>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</si>
  <si>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</si>
  <si>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</si>
  <si>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</si>
  <si>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</si>
  <si>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</si>
  <si>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</si>
  <si>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</si>
  <si>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</si>
  <si>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</si>
  <si>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</si>
  <si>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</si>
  <si>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</si>
  <si>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</si>
  <si>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</si>
  <si>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</si>
  <si>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</si>
  <si>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</si>
  <si>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</si>
  <si>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</si>
  <si>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</si>
  <si>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</si>
  <si>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</si>
  <si>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</si>
  <si>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</si>
  <si>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</si>
  <si>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</si>
  <si>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</si>
  <si>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</si>
  <si>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</si>
  <si>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</si>
  <si>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</si>
  <si>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</si>
  <si>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</si>
  <si>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</si>
  <si>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</si>
  <si>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</si>
  <si>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</si>
  <si>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</si>
  <si>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</si>
  <si>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</si>
  <si>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</si>
  <si>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</si>
  <si>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</si>
  <si>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</si>
  <si>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</si>
  <si>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</si>
  <si>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</si>
  <si>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</si>
  <si>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</si>
  <si>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</si>
  <si>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</si>
  <si>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</si>
  <si>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</si>
  <si>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</si>
  <si>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</si>
  <si>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</si>
  <si>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</si>
  <si>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</si>
  <si>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</si>
  <si>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</si>
  <si>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</si>
  <si>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</si>
  <si>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</si>
  <si>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</si>
  <si>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</si>
  <si>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</si>
  <si>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</si>
  <si>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</si>
  <si>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</si>
  <si>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</si>
  <si>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4.F.2.1 Forest land converted to other land</t>
  </si>
  <si>
    <t>4.F. Other land</t>
  </si>
  <si>
    <t>Forest land converted to other land</t>
  </si>
  <si>
    <t>Deforested land</t>
  </si>
  <si>
    <t>WEM</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</si>
  <si>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</si>
  <si>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</si>
  <si>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</si>
  <si>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</si>
  <si>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</si>
  <si>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</si>
  <si>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</si>
  <si>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</si>
  <si>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</si>
  <si>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</si>
  <si>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</si>
  <si>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</si>
  <si>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</si>
  <si>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</si>
  <si>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</si>
  <si>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</si>
  <si>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</si>
  <si>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</si>
  <si>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</si>
  <si>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</si>
  <si>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</si>
  <si>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</si>
  <si>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</si>
  <si>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</si>
  <si>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</si>
  <si>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</si>
  <si>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</si>
  <si>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</si>
  <si>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</si>
  <si>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</si>
  <si>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</si>
  <si>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</si>
  <si>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</si>
  <si>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</si>
  <si>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</si>
  <si>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</si>
  <si>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</si>
  <si>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</si>
  <si>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</si>
  <si>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</si>
  <si>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</si>
  <si>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4.F.2.2 Cropland converted to other land</t>
  </si>
  <si>
    <t>4.F. Other land</t>
  </si>
  <si>
    <t>Cropland converted to other land</t>
  </si>
  <si>
    <t>Managed cropland</t>
  </si>
  <si>
    <t>WEM</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</si>
  <si>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</si>
  <si>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</si>
  <si>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</si>
  <si>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</si>
  <si>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</si>
  <si>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</si>
  <si>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</si>
  <si>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</si>
  <si>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</si>
  <si>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</si>
  <si>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</si>
  <si>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</si>
  <si>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</si>
  <si>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</si>
  <si>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</si>
  <si>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</si>
  <si>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</si>
  <si>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</si>
  <si>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</si>
  <si>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</si>
  <si>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</si>
  <si>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</si>
  <si>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</si>
  <si>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</si>
  <si>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</si>
  <si>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</si>
  <si>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</si>
  <si>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</si>
  <si>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</si>
  <si>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</si>
  <si>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</si>
  <si>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</si>
  <si>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</si>
  <si>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</si>
  <si>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</si>
  <si>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</si>
  <si>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</si>
  <si>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</si>
  <si>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</si>
  <si>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</si>
  <si>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</si>
  <si>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4.F.2.3 Grassland converted to other land</t>
  </si>
  <si>
    <t>4.F. Other land</t>
  </si>
  <si>
    <t>Grassland converted to other land</t>
  </si>
  <si>
    <t>Managed grassland</t>
  </si>
  <si>
    <t>WEM</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</si>
  <si>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</si>
  <si>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</si>
  <si>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</si>
  <si>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</si>
  <si>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</si>
  <si>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</si>
  <si>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</si>
  <si>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</si>
  <si>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</si>
  <si>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</si>
  <si>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</si>
  <si>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</si>
  <si>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</si>
  <si>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</si>
  <si>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</si>
  <si>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</si>
  <si>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</si>
  <si>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</si>
  <si>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</si>
  <si>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</si>
  <si>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</si>
  <si>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</si>
  <si>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</si>
  <si>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</si>
  <si>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</si>
  <si>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</si>
  <si>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</si>
  <si>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</si>
  <si>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</si>
  <si>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</si>
  <si>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</si>
  <si>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</si>
  <si>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</si>
  <si>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</si>
  <si>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</si>
  <si>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</si>
  <si>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</si>
  <si>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</si>
  <si>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</si>
  <si>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</si>
  <si>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</si>
  <si>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</si>
  <si>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</si>
  <si>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</si>
  <si>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</si>
  <si>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</si>
  <si>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</si>
  <si>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</si>
  <si>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</si>
  <si>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</si>
  <si>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</si>
  <si>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</si>
  <si>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</si>
  <si>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</si>
  <si>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</si>
  <si>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</si>
  <si>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</si>
  <si>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</si>
  <si>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</si>
  <si>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</si>
  <si>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</si>
  <si>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</si>
  <si>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</si>
  <si>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</si>
  <si>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</si>
  <si>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</si>
  <si>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</si>
  <si>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</si>
  <si>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</si>
  <si>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</si>
  <si>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</si>
  <si>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</si>
  <si>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</si>
  <si>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</si>
  <si>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</si>
  <si>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</si>
  <si>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</si>
  <si>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</si>
  <si>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</si>
  <si>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</si>
  <si>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</si>
  <si>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</si>
  <si>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</si>
  <si>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</si>
  <si>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</si>
  <si>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</si>
  <si>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</si>
  <si>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</si>
  <si>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</si>
  <si>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</si>
  <si>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</si>
  <si>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</si>
  <si>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</si>
  <si>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</si>
  <si>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</si>
  <si>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</si>
  <si>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</si>
  <si>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</si>
  <si>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</si>
  <si>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</si>
  <si>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</si>
  <si>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</si>
  <si>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</si>
  <si>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</si>
  <si>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</si>
  <si>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</si>
  <si>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</si>
  <si>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</si>
  <si>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</si>
  <si>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</si>
  <si>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</si>
  <si>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</si>
  <si>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</si>
  <si>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</si>
  <si>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</si>
  <si>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</si>
  <si>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</si>
  <si>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</si>
  <si>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</si>
  <si>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4.F.2.4 Wetlands converted to other land</t>
  </si>
  <si>
    <t>4.F. Other land</t>
  </si>
  <si>
    <t>Wetland converted to other land</t>
  </si>
  <si>
    <t>Managed wetland</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</si>
  <si>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</si>
  <si>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</si>
  <si>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</si>
  <si>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</si>
  <si>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</si>
  <si>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</si>
  <si>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</si>
  <si>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</si>
  <si>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</si>
  <si>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</si>
  <si>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</si>
  <si>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</si>
  <si>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</si>
  <si>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</si>
  <si>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</si>
  <si>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</si>
  <si>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</si>
  <si>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</si>
  <si>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</si>
  <si>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</si>
  <si>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</si>
  <si>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</si>
  <si>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</si>
  <si>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</si>
  <si>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</si>
  <si>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</si>
  <si>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</si>
  <si>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</si>
  <si>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</si>
  <si>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</si>
  <si>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</si>
  <si>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</si>
  <si>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</si>
  <si>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</si>
  <si>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</si>
  <si>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</si>
  <si>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</si>
  <si>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</si>
  <si>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</si>
  <si>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</si>
  <si>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</si>
  <si>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</si>
  <si>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</si>
  <si>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</si>
  <si>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</si>
  <si>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</si>
  <si>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</si>
  <si>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</si>
  <si>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</si>
  <si>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</si>
  <si>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</si>
  <si>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</si>
  <si>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</si>
  <si>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</si>
  <si>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</si>
  <si>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</si>
  <si>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</si>
  <si>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</si>
  <si>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</si>
  <si>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</si>
  <si>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</si>
  <si>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</si>
  <si>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</si>
  <si>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</si>
  <si>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</si>
  <si>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</si>
  <si>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</si>
  <si>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</si>
  <si>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</si>
  <si>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</si>
  <si>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</si>
  <si>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</si>
  <si>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</si>
  <si>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</si>
  <si>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</si>
  <si>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</si>
  <si>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</si>
  <si>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</si>
  <si>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</si>
  <si>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</si>
  <si>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</si>
  <si>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</si>
  <si>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</si>
  <si>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</si>
  <si>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</si>
  <si>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</si>
  <si>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</si>
  <si>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</si>
  <si>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</si>
  <si>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</si>
  <si>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</si>
  <si>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</si>
  <si>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</si>
  <si>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</si>
  <si>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</si>
  <si>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</si>
  <si>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</si>
  <si>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</si>
  <si>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</si>
  <si>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</si>
  <si>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</si>
  <si>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</si>
  <si>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</si>
  <si>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</si>
  <si>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</si>
  <si>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</si>
  <si>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</si>
  <si>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</si>
  <si>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</si>
  <si>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</si>
  <si>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</si>
  <si>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</si>
  <si>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</si>
  <si>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</si>
  <si>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</si>
  <si>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</si>
  <si>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</si>
  <si>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</si>
  <si>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</si>
  <si>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</si>
  <si>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</si>
  <si>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</si>
  <si>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</si>
  <si>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</si>
  <si>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</si>
  <si>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</si>
  <si>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</si>
  <si>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</si>
  <si>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</si>
  <si>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</si>
  <si>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</si>
  <si>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</si>
  <si>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</si>
  <si>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</si>
  <si>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</si>
  <si>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</si>
  <si>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</si>
  <si>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</si>
  <si>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</si>
  <si>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</si>
  <si>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</si>
  <si>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</si>
  <si>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</si>
  <si>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</si>
  <si>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</si>
  <si>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</si>
  <si>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</si>
  <si>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</si>
  <si>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</si>
  <si>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</si>
  <si>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</si>
  <si>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</si>
  <si>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</si>
  <si>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</si>
  <si>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</si>
  <si>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</si>
  <si>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</si>
  <si>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</si>
  <si>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</si>
  <si>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</si>
  <si>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</si>
  <si>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</si>
  <si>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</si>
  <si>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</si>
  <si>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</si>
  <si>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4.F.2.5 Settlements converted to other land</t>
  </si>
  <si>
    <t>4.F. Other land</t>
  </si>
  <si>
    <r>
      <rPr>
        <sz val="9"/>
        <color rgb="FFFFFFFF"/>
        <rFont val="Calibri"/>
        <family val="2"/>
        <scheme val="minor"/>
      </rPr>
      <t>not accounted for under Regulation (EU) 2018/841</t>
    </r>
  </si>
  <si>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</si>
  <si>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</si>
  <si>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</si>
  <si>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</si>
  <si>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</si>
  <si>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</si>
  <si>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</si>
  <si>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</si>
  <si>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</si>
  <si>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</si>
  <si>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</si>
  <si>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</si>
  <si>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</si>
  <si>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</si>
  <si>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</si>
  <si>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</si>
  <si>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</si>
  <si>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</si>
  <si>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</si>
  <si>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</si>
  <si>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</si>
  <si>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</si>
  <si>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</si>
  <si>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</si>
  <si>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</si>
  <si>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</si>
  <si>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</si>
  <si>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</si>
  <si>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</si>
  <si>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</si>
  <si>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</si>
  <si>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</si>
  <si>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</si>
  <si>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</si>
  <si>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</si>
  <si>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</si>
  <si>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</si>
  <si>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</si>
  <si>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</si>
  <si>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</si>
  <si>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</si>
  <si>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</si>
  <si>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</si>
  <si>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</si>
  <si>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</si>
  <si>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</si>
  <si>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</si>
  <si>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</si>
  <si>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</si>
  <si>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</si>
  <si>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</si>
  <si>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</si>
  <si>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</si>
  <si>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</si>
  <si>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</si>
  <si>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</si>
  <si>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</si>
  <si>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</si>
  <si>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</si>
  <si>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</si>
  <si>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</si>
  <si>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</si>
  <si>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</si>
  <si>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</si>
  <si>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</si>
  <si>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</si>
  <si>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</si>
  <si>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</si>
  <si>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</si>
  <si>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</si>
  <si>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</si>
  <si>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</si>
  <si>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</si>
  <si>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</si>
  <si>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</si>
  <si>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</si>
  <si>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</si>
  <si>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</si>
  <si>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</si>
  <si>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</si>
  <si>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</si>
  <si>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</si>
  <si>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</si>
  <si>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</si>
  <si>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</si>
  <si>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</si>
  <si>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</si>
  <si>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</si>
  <si>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</si>
  <si>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</si>
  <si>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</si>
  <si>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</si>
  <si>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</si>
  <si>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</si>
  <si>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</si>
  <si>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</si>
  <si>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</si>
  <si>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</si>
  <si>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</si>
  <si>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</si>
  <si>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</si>
  <si>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</si>
  <si>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</si>
  <si>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</si>
  <si>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</si>
  <si>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</si>
  <si>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</si>
  <si>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</si>
  <si>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</si>
  <si>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</si>
  <si>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</si>
  <si>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</si>
  <si>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</si>
  <si>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</si>
  <si>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</si>
  <si>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</si>
  <si>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</si>
  <si>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</si>
  <si>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</si>
  <si>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</si>
  <si>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</si>
  <si>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</si>
  <si>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</si>
  <si>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</si>
  <si>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</si>
  <si>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</si>
  <si>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</si>
  <si>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</si>
  <si>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</si>
  <si>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</si>
  <si>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</si>
  <si>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</si>
  <si>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</si>
  <si>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</si>
  <si>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</si>
  <si>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</si>
  <si>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</si>
  <si>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</si>
  <si>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</si>
  <si>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</si>
  <si>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</si>
  <si>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</si>
  <si>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</si>
  <si>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</si>
  <si>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</si>
  <si>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</si>
  <si>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</si>
  <si>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</si>
  <si>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</si>
  <si>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</si>
  <si>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</si>
  <si>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</si>
  <si>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</si>
  <si>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</si>
  <si>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</si>
  <si>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</si>
  <si>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</si>
  <si>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</si>
  <si>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</si>
  <si>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</si>
  <si>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</si>
  <si>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</si>
  <si>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</si>
  <si>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</si>
  <si>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</si>
  <si>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4.G Harvested wood products; thereof: Harvested wood products from managed forest land</t>
  </si>
  <si>
    <t>4.G. Harvested wood products</t>
  </si>
  <si>
    <t>Harvested wood products from managed forest land</t>
  </si>
  <si>
    <t>Harvested wood products</t>
  </si>
  <si>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</si>
  <si>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</si>
  <si>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</si>
  <si>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</si>
  <si>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</si>
  <si>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</si>
  <si>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</si>
  <si>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</si>
  <si>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</si>
  <si>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</si>
  <si>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</si>
  <si>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</si>
  <si>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</si>
  <si>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</si>
  <si>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</si>
  <si>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</si>
  <si>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</si>
  <si>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</si>
  <si>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</si>
  <si>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</si>
  <si>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</si>
  <si>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</si>
  <si>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</si>
  <si>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</si>
  <si>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</si>
  <si>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</si>
  <si>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</si>
  <si>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</si>
  <si>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</si>
  <si>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</si>
  <si>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</si>
  <si>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</si>
  <si>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</si>
  <si>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</si>
  <si>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</si>
  <si>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</si>
  <si>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</si>
  <si>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</si>
  <si>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</si>
  <si>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</si>
  <si>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</si>
  <si>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</si>
  <si>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</si>
  <si>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</si>
  <si>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</si>
  <si>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</si>
  <si>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</si>
  <si>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</si>
  <si>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</si>
  <si>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</si>
  <si>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</si>
  <si>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</si>
  <si>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</si>
  <si>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</si>
  <si>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</si>
  <si>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</si>
  <si>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</si>
  <si>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</si>
  <si>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</si>
  <si>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</si>
  <si>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</si>
  <si>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</si>
  <si>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</si>
  <si>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</si>
  <si>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</si>
  <si>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</si>
  <si>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</si>
  <si>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</si>
  <si>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</si>
  <si>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</si>
  <si>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</si>
  <si>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</si>
  <si>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</si>
  <si>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</si>
  <si>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</si>
  <si>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</si>
  <si>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</si>
  <si>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</si>
  <si>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</si>
  <si>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</si>
  <si>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</si>
  <si>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</si>
  <si>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</si>
  <si>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4.G Harvested wood products; thereof: Harvested wood products from afforested land</t>
  </si>
  <si>
    <t>4.G. Harvested wood products</t>
  </si>
  <si>
    <t>Harvested wood products from afforested land</t>
  </si>
  <si>
    <t>Harvested wood products</t>
  </si>
  <si>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</si>
  <si>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</si>
  <si>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</si>
  <si>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</si>
  <si>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</si>
  <si>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</si>
  <si>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</si>
  <si>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</si>
  <si>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</si>
  <si>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</si>
  <si>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</si>
  <si>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</si>
  <si>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</si>
  <si>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</si>
  <si>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</si>
  <si>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</si>
  <si>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</si>
  <si>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</si>
  <si>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</si>
  <si>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</si>
  <si>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</si>
  <si>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</si>
  <si>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</si>
  <si>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</si>
  <si>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</si>
  <si>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</si>
  <si>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</si>
  <si>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</si>
  <si>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</si>
  <si>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</si>
  <si>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</si>
  <si>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</si>
  <si>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</si>
  <si>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</si>
  <si>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</si>
  <si>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</si>
  <si>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</si>
  <si>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</si>
  <si>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</si>
  <si>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</si>
  <si>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</si>
  <si>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</si>
  <si>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</si>
  <si>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</si>
  <si>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</si>
  <si>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</si>
  <si>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</si>
  <si>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</si>
  <si>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</si>
  <si>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</si>
  <si>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</si>
  <si>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</si>
  <si>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</si>
  <si>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</si>
  <si>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</si>
  <si>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</si>
  <si>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</si>
  <si>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</si>
  <si>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</si>
  <si>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</si>
  <si>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</si>
  <si>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</si>
  <si>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</si>
  <si>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</si>
  <si>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</si>
  <si>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</si>
  <si>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</si>
  <si>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</si>
  <si>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</si>
  <si>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</si>
  <si>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</si>
  <si>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</si>
  <si>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</si>
  <si>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</si>
  <si>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</si>
  <si>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</si>
  <si>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</si>
  <si>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</si>
  <si>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</si>
  <si>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</si>
  <si>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</si>
  <si>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</si>
  <si>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</si>
  <si>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</si>
  <si>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</si>
  <si>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</si>
  <si>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</si>
  <si>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</si>
  <si>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</si>
  <si>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</si>
  <si>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</si>
  <si>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</si>
  <si>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</si>
  <si>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</si>
  <si>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</si>
  <si>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</si>
  <si>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</si>
  <si>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</si>
  <si>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</si>
  <si>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</si>
  <si>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</si>
  <si>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</si>
  <si>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</si>
  <si>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</si>
  <si>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</si>
  <si>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</si>
  <si>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</si>
  <si>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</si>
  <si>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</si>
  <si>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</si>
  <si>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</si>
  <si>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</si>
  <si>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</si>
  <si>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</si>
  <si>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</si>
  <si>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</si>
  <si>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</si>
  <si>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</si>
  <si>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</si>
  <si>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</si>
  <si>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</si>
  <si>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</si>
  <si>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</si>
  <si>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</si>
  <si>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</si>
  <si>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</si>
  <si>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</si>
  <si>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</si>
  <si>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</si>
  <si>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</si>
  <si>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</si>
  <si>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</si>
  <si>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</si>
  <si>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</si>
  <si>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</si>
  <si>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</si>
  <si>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</si>
  <si>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</si>
  <si>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</si>
  <si>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</si>
  <si>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</si>
  <si>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</si>
  <si>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</si>
  <si>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</si>
  <si>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</si>
  <si>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</si>
  <si>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</si>
  <si>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</si>
  <si>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</si>
  <si>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</si>
  <si>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</si>
  <si>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</si>
  <si>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</si>
  <si>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</si>
  <si>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</si>
  <si>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</si>
  <si>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</si>
  <si>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</si>
  <si>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</si>
  <si>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</si>
  <si>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</si>
  <si>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</si>
  <si>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</si>
  <si>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</si>
  <si>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</si>
  <si>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4.G Harvested wood products; thereof: Harvested wood products from deforested land</t>
  </si>
  <si>
    <t>4.G. Harvested wood products</t>
  </si>
  <si>
    <r>
      <rPr>
        <sz val="9"/>
        <color rgb="FFFFFFFF"/>
        <rFont val="Calibri"/>
        <family val="2"/>
        <scheme val="minor"/>
      </rPr>
      <t>not accounted for under Regulation (EU) 2018/841</t>
    </r>
  </si>
  <si>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</si>
  <si>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</si>
  <si>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</si>
  <si>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</si>
  <si>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</si>
  <si>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</si>
  <si>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</si>
  <si>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</si>
  <si>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</si>
  <si>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</si>
  <si>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</si>
  <si>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</si>
  <si>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</si>
  <si>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</si>
  <si>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</si>
  <si>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</si>
  <si>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</si>
  <si>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</si>
  <si>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</si>
  <si>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</si>
  <si>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</si>
  <si>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</si>
  <si>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</si>
  <si>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</si>
  <si>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</si>
  <si>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</si>
  <si>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</si>
  <si>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</si>
  <si>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</si>
  <si>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</si>
  <si>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</si>
  <si>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</si>
  <si>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</si>
  <si>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</si>
  <si>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</si>
  <si>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</si>
  <si>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</si>
  <si>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</si>
  <si>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</si>
  <si>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</si>
  <si>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</si>
  <si>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</si>
  <si>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</si>
  <si>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</si>
  <si>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</si>
  <si>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</si>
  <si>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</si>
  <si>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</si>
  <si>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</si>
  <si>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</si>
  <si>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</si>
  <si>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</si>
  <si>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</si>
  <si>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</si>
  <si>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</si>
  <si>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</si>
  <si>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</si>
  <si>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</si>
  <si>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</si>
  <si>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</si>
  <si>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</si>
  <si>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</si>
  <si>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</si>
  <si>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</si>
  <si>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</si>
  <si>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</si>
  <si>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</si>
  <si>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</si>
  <si>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</si>
  <si>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</si>
  <si>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</si>
  <si>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</si>
  <si>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</si>
  <si>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</si>
  <si>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</si>
  <si>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</si>
  <si>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</si>
  <si>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</si>
  <si>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</si>
  <si>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</si>
  <si>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</si>
  <si>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</si>
  <si>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</si>
  <si>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4.G Harvested wood products; thereof: Harvested wood products from other land</t>
  </si>
  <si>
    <t>4.G. Harvested wood products</t>
  </si>
  <si>
    <r>
      <rPr>
        <sz val="9"/>
        <color rgb="FFFFFFFF"/>
        <rFont val="Calibri"/>
        <family val="2"/>
        <scheme val="minor"/>
      </rPr>
      <t>not accounted for under Regulation (EU) 2018/841</t>
    </r>
  </si>
  <si>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</si>
  <si>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</si>
  <si>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</si>
  <si>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</si>
  <si>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</si>
  <si>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</si>
  <si>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</si>
  <si>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</si>
  <si>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</si>
  <si>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</si>
  <si>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</si>
  <si>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</si>
  <si>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</si>
  <si>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</si>
  <si>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</si>
  <si>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</si>
  <si>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</si>
  <si>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</si>
  <si>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</si>
  <si>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</si>
  <si>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</si>
  <si>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</si>
  <si>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</si>
  <si>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</si>
  <si>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</si>
  <si>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</si>
  <si>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</si>
  <si>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</si>
  <si>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</si>
  <si>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</si>
  <si>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</si>
  <si>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</si>
  <si>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</si>
  <si>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</si>
  <si>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</si>
  <si>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</si>
  <si>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</si>
  <si>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</si>
  <si>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</si>
  <si>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</si>
  <si>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</si>
  <si>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</si>
  <si>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</si>
  <si>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</si>
  <si>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</si>
  <si>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</si>
  <si>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</si>
  <si>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</si>
  <si>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</si>
  <si>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</si>
  <si>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</si>
  <si>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</si>
  <si>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</si>
  <si>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</si>
  <si>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</si>
  <si>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</si>
  <si>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</si>
  <si>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</si>
  <si>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</si>
  <si>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</si>
  <si>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</si>
  <si>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</si>
  <si>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</si>
  <si>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</si>
  <si>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</si>
  <si>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</si>
  <si>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</si>
  <si>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</si>
  <si>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</si>
  <si>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</si>
  <si>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</si>
  <si>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</si>
  <si>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</si>
  <si>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</si>
  <si>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</si>
  <si>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</si>
  <si>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</si>
  <si>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</si>
  <si>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</si>
  <si>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</si>
  <si>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</si>
  <si>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</si>
  <si>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</si>
  <si>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</si>
  <si>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</si>
  <si>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</si>
  <si>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</si>
  <si>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</si>
  <si>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</si>
  <si>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</si>
  <si>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</si>
  <si>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</si>
  <si>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</si>
  <si>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</si>
  <si>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</si>
  <si>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</si>
  <si>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</si>
  <si>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</si>
  <si>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</si>
  <si>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</si>
  <si>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</si>
  <si>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</si>
  <si>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</si>
  <si>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</si>
  <si>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</si>
  <si>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</si>
  <si>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</si>
  <si>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</si>
  <si>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</si>
  <si>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</si>
  <si>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</si>
  <si>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</si>
  <si>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</si>
  <si>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</si>
  <si>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</si>
  <si>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</si>
  <si>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</si>
  <si>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</si>
  <si>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</si>
  <si>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</si>
  <si>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</si>
  <si>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</si>
  <si>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</si>
  <si>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</si>
  <si>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</si>
  <si>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</si>
  <si>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</si>
  <si>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</si>
  <si>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</si>
  <si>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</si>
  <si>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</si>
  <si>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</si>
  <si>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</si>
  <si>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</si>
  <si>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</si>
  <si>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</si>
  <si>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</si>
  <si>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</si>
  <si>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</si>
  <si>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</si>
  <si>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</si>
  <si>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</si>
  <si>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</si>
  <si>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</si>
  <si>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</si>
  <si>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</si>
  <si>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</si>
  <si>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</si>
  <si>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</si>
  <si>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</si>
  <si>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</si>
  <si>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</si>
  <si>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</si>
  <si>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</si>
  <si>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</si>
  <si>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</si>
  <si>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</si>
  <si>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</si>
  <si>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</si>
  <si>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</si>
  <si>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</si>
  <si>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</si>
  <si>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</si>
  <si>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</si>
  <si>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</si>
  <si>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r>
      <rPr>
        <sz val="9"/>
        <rFont val="Calibri"/>
        <family val="2"/>
        <scheme val="minor"/>
      </rPr>
      <t xml:space="preserve">4.H. Other </t>
    </r>
    <r>
      <rPr>
        <i/>
        <sz val="9"/>
        <rFont val="Calibri"/>
        <family val="2"/>
        <scheme val="minor"/>
      </rPr>
      <t>(please specify)</t>
    </r>
  </si>
  <si>
    <t>4.H. Other</t>
  </si>
  <si>
    <r>
      <rPr>
        <sz val="9"/>
        <color rgb="FFFFFFFF"/>
        <rFont val="Calibri"/>
        <family val="2"/>
        <scheme val="minor"/>
      </rPr>
      <t>not accounted for under Regulation (EU) 2018/841</t>
    </r>
  </si>
  <si>
    <t>WEM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</si>
  <si>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</si>
  <si>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</si>
  <si>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</si>
  <si>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</si>
  <si>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</si>
  <si>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</si>
  <si>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</si>
  <si>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</si>
  <si>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</si>
  <si>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</si>
  <si>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</si>
  <si>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</si>
  <si>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</si>
  <si>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</si>
  <si>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</si>
  <si>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</si>
  <si>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</si>
  <si>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</si>
  <si>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</si>
  <si>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</si>
  <si>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</si>
  <si>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</si>
  <si>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</si>
  <si>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</si>
  <si>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</si>
  <si>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</si>
  <si>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</si>
  <si>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</si>
  <si>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</si>
  <si>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</si>
  <si>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</si>
  <si>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</si>
  <si>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</si>
  <si>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</si>
  <si>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</si>
  <si>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</si>
  <si>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</si>
  <si>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</si>
  <si>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</si>
  <si>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</si>
  <si>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</si>
  <si>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</si>
  <si>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</si>
  <si>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</si>
  <si>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</si>
  <si>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</si>
  <si>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</si>
  <si>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</si>
  <si>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</si>
  <si>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</si>
  <si>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</si>
  <si>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</si>
  <si>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</si>
  <si>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</si>
  <si>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</si>
  <si>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</si>
  <si>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</si>
  <si>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</si>
  <si>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</si>
  <si>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</si>
  <si>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</si>
  <si>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</si>
  <si>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</si>
  <si>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</si>
  <si>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</si>
  <si>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</si>
  <si>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</si>
  <si>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</si>
  <si>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</si>
  <si>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</si>
  <si>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</si>
  <si>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</si>
  <si>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</si>
  <si>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</si>
  <si>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</si>
  <si>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</si>
  <si>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</si>
  <si>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</si>
  <si>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</si>
  <si>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</si>
  <si>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</si>
  <si>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</si>
  <si>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</si>
  <si>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</si>
  <si>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</si>
  <si>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</si>
  <si>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</si>
  <si>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</si>
  <si>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</si>
  <si>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</si>
  <si>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</si>
  <si>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</si>
  <si>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</si>
  <si>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</si>
  <si>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</si>
  <si>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</si>
  <si>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</si>
  <si>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</si>
  <si>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</si>
  <si>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</si>
  <si>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</si>
  <si>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</si>
  <si>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</si>
  <si>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</si>
  <si>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</si>
  <si>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</si>
  <si>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</si>
  <si>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</si>
  <si>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</si>
  <si>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</si>
  <si>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</si>
  <si>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</si>
  <si>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</si>
  <si>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</si>
  <si>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</si>
  <si>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</si>
  <si>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</si>
  <si>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</si>
  <si>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</si>
  <si>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</si>
  <si>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</si>
  <si>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</si>
  <si>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</si>
  <si>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</si>
  <si>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</si>
  <si>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</si>
  <si>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</si>
  <si>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</si>
  <si>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</si>
  <si>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</si>
  <si>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</si>
  <si>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</si>
  <si>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</si>
  <si>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</si>
  <si>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</si>
  <si>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</si>
  <si>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</si>
  <si>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</si>
  <si>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</si>
  <si>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</si>
  <si>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</si>
  <si>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</si>
  <si>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</si>
  <si>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</si>
  <si>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</si>
  <si>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</si>
  <si>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</si>
  <si>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</si>
  <si>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</si>
  <si>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</si>
  <si>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</si>
  <si>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</si>
  <si>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</si>
  <si>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</si>
  <si>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</si>
  <si>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</si>
  <si>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</si>
  <si>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</si>
  <si>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</si>
  <si>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</si>
  <si>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</si>
  <si>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</si>
  <si>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</si>
  <si>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</si>
  <si>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4.A.1. Forest land remaining forest land</t>
  </si>
  <si>
    <t>4.A Forest land</t>
  </si>
  <si>
    <t>Forest land remaining forest land</t>
  </si>
  <si>
    <t>Managed forest land</t>
  </si>
  <si>
    <t>WAM</t>
  </si>
  <si>
    <t>4.A.2.1 Cropland converted to forest land</t>
  </si>
  <si>
    <t>4.A Forest land</t>
  </si>
  <si>
    <t>Ropland converted to forest land</t>
  </si>
  <si>
    <t>Afforested land</t>
  </si>
  <si>
    <t>WAM</t>
  </si>
  <si>
    <t>4.A.2.2 Grassland converted to forest land</t>
  </si>
  <si>
    <t>4.A Forest land</t>
  </si>
  <si>
    <t>Grassland converted to forest land</t>
  </si>
  <si>
    <t>Afforested land</t>
  </si>
  <si>
    <t>WAM</t>
  </si>
  <si>
    <t>4.A.2.3 Wetlands converted to forest land</t>
  </si>
  <si>
    <t>4.A Forest land</t>
  </si>
  <si>
    <t>Wetland converted to forest land</t>
  </si>
  <si>
    <t>Afforested land</t>
  </si>
  <si>
    <t>WAM</t>
  </si>
  <si>
    <t>4.A.2.4 Settlements converted to forest land</t>
  </si>
  <si>
    <t>4.A Forest land</t>
  </si>
  <si>
    <t>Settlements converted to forest land</t>
  </si>
  <si>
    <t>Afforested land</t>
  </si>
  <si>
    <t>WAM</t>
  </si>
  <si>
    <t>4.A.2.5 Other land converted to forest land</t>
  </si>
  <si>
    <t>4.A Forest land</t>
  </si>
  <si>
    <t>Other land converted to forest land</t>
  </si>
  <si>
    <t>Afforested land</t>
  </si>
  <si>
    <t>WAM</t>
  </si>
  <si>
    <t>4.B.1. Cropland remaining cropland</t>
  </si>
  <si>
    <t>4.B. Cropland</t>
  </si>
  <si>
    <t>Cropland remaining cropland</t>
  </si>
  <si>
    <t>Managed cropland</t>
  </si>
  <si>
    <t>WAM</t>
  </si>
  <si>
    <t>4.B.2.1 Forest land converted to cropland</t>
  </si>
  <si>
    <t>4.B. Cropland</t>
  </si>
  <si>
    <t>Forest land converted to cropland</t>
  </si>
  <si>
    <t>Deforested land</t>
  </si>
  <si>
    <t>WAM</t>
  </si>
  <si>
    <t>4.B.2.2 Grassland converted to cropland</t>
  </si>
  <si>
    <t>4.B. Cropland</t>
  </si>
  <si>
    <t>Grassland converted to cropland</t>
  </si>
  <si>
    <t>Managed cropland</t>
  </si>
  <si>
    <t>WAM</t>
  </si>
  <si>
    <t>4.B.2.3 Wetlands converted to cropland</t>
  </si>
  <si>
    <t>4.B. Cropland</t>
  </si>
  <si>
    <t>Wetland converted to cropland</t>
  </si>
  <si>
    <t>Managed cropland</t>
  </si>
  <si>
    <t>WAM</t>
  </si>
  <si>
    <t>4.B.2.4 Settlements converted to cropland</t>
  </si>
  <si>
    <t>4.B. Cropland</t>
  </si>
  <si>
    <t>Settlements converted to cropland</t>
  </si>
  <si>
    <t>Managed cropland</t>
  </si>
  <si>
    <t>WAM</t>
  </si>
  <si>
    <t>4.B.2.5 Other land converted to cropland</t>
  </si>
  <si>
    <t>4.B. Cropland</t>
  </si>
  <si>
    <t>Other land converted to cropland</t>
  </si>
  <si>
    <t>Managed cropland</t>
  </si>
  <si>
    <t>WAM</t>
  </si>
  <si>
    <t>4.C.1. Grassland remaining grassland</t>
  </si>
  <si>
    <t>4.C. Grassland</t>
  </si>
  <si>
    <t>Grassland remaining grassland</t>
  </si>
  <si>
    <t>Managed grassland</t>
  </si>
  <si>
    <t>WAM</t>
  </si>
  <si>
    <t>4.C.2.1 Forest land converted to grassland</t>
  </si>
  <si>
    <t>4.C. Grassland</t>
  </si>
  <si>
    <t>Forest land converted to grassland</t>
  </si>
  <si>
    <t>Deforested land</t>
  </si>
  <si>
    <t>WAM</t>
  </si>
  <si>
    <t>4.C.2.2 Cropland converted to grassland</t>
  </si>
  <si>
    <t>4.C. Grassland</t>
  </si>
  <si>
    <t>Ropland converted to grassland</t>
  </si>
  <si>
    <t>Managed grassland</t>
  </si>
  <si>
    <t>WAM</t>
  </si>
  <si>
    <t>4.C.2.3 Wetlands converted to grassland</t>
  </si>
  <si>
    <t>4.C. Grassland</t>
  </si>
  <si>
    <t>Wetland converted to grassland</t>
  </si>
  <si>
    <t>Managed grassland</t>
  </si>
  <si>
    <t>WAM</t>
  </si>
  <si>
    <t>4.C.2.4 Settlements converted to grassland</t>
  </si>
  <si>
    <t>4.C. Grassland</t>
  </si>
  <si>
    <t>Settlements converted to grassland</t>
  </si>
  <si>
    <t>Managed grassland</t>
  </si>
  <si>
    <t>WAM</t>
  </si>
  <si>
    <t>4.C.2.5 Other Land converted to grassland</t>
  </si>
  <si>
    <t>4.C. Grassland</t>
  </si>
  <si>
    <t>Other land converted to grassland</t>
  </si>
  <si>
    <t>Managed grassland</t>
  </si>
  <si>
    <t>WAM</t>
  </si>
  <si>
    <t>4.D.1. Wetlands remaining wetlands</t>
  </si>
  <si>
    <t>4.D. Wetlands</t>
  </si>
  <si>
    <t>Wetland remaining wetland</t>
  </si>
  <si>
    <t>Managed wetland</t>
  </si>
  <si>
    <t>WAM</t>
  </si>
  <si>
    <t>4.D.2.1.1 Forest land converted to peat extraction</t>
  </si>
  <si>
    <t>4.D. Wetlands</t>
  </si>
  <si>
    <t>Forest land converted to wetland</t>
  </si>
  <si>
    <t>Deforested land</t>
  </si>
  <si>
    <t>WAM</t>
  </si>
  <si>
    <t>4.D.2.1.2 Cropland converted to peat extraction</t>
  </si>
  <si>
    <t>4.D. Wetlands</t>
  </si>
  <si>
    <t>Cropland converted to wetland</t>
  </si>
  <si>
    <t>Managed cropland</t>
  </si>
  <si>
    <t>WAM</t>
  </si>
  <si>
    <t>4.D.2.1.3 Grassland converted to peat extraction</t>
  </si>
  <si>
    <t>4.D. Wetlands</t>
  </si>
  <si>
    <t>Grassland converted to wetland</t>
  </si>
  <si>
    <t>Managed grassland</t>
  </si>
  <si>
    <t>WAM</t>
  </si>
  <si>
    <t>4.D.2.1.4 Settlements converted to peat extraction</t>
  </si>
  <si>
    <t>4.D. Wetlands</t>
  </si>
  <si>
    <t>Settlement converted to wetland</t>
  </si>
  <si>
    <t>Managed wetland</t>
  </si>
  <si>
    <t>WAM</t>
  </si>
  <si>
    <t>4.D.2.1.5 Other land converted to peat extraction</t>
  </si>
  <si>
    <t>4.D. Wetlands</t>
  </si>
  <si>
    <t>Other land converted to wetland</t>
  </si>
  <si>
    <t>Managed wetland</t>
  </si>
  <si>
    <t>WAM</t>
  </si>
  <si>
    <t>4.D.2.2.1 Forest land converted to flooded land</t>
  </si>
  <si>
    <t>4.D. Wetlands</t>
  </si>
  <si>
    <t>Forest land converted to wetland</t>
  </si>
  <si>
    <t>Deforested land</t>
  </si>
  <si>
    <t>WAM</t>
  </si>
  <si>
    <t>4.D.2.2.2 Cropland converted to flooded land</t>
  </si>
  <si>
    <t>4.D. Wetlands</t>
  </si>
  <si>
    <t>Cropland converted to wetland</t>
  </si>
  <si>
    <t>Managed cropland</t>
  </si>
  <si>
    <t>WAM</t>
  </si>
  <si>
    <t>4.D.2.2.3 Grassland converted to flooded land</t>
  </si>
  <si>
    <t>4.D. Wetlands</t>
  </si>
  <si>
    <t>Grassland converted to wetland</t>
  </si>
  <si>
    <t>Managed grassland</t>
  </si>
  <si>
    <t>WAM</t>
  </si>
  <si>
    <t>4.D.2.2.4 Settlements converted to flooded land</t>
  </si>
  <si>
    <t>4.D. Wetlands</t>
  </si>
  <si>
    <t>Settlement converted to wetland</t>
  </si>
  <si>
    <t>Managed wetland</t>
  </si>
  <si>
    <t>WAM</t>
  </si>
  <si>
    <t>4.D.2.2.5 Other land converted to flooded land</t>
  </si>
  <si>
    <t>4.D. Wetlands</t>
  </si>
  <si>
    <t>Other land converted to wetland</t>
  </si>
  <si>
    <t>Managed wetland</t>
  </si>
  <si>
    <t>WAM</t>
  </si>
  <si>
    <t>4.D.2.3.1 Forest land converted to other wetlands</t>
  </si>
  <si>
    <t>4.D. Wetlands</t>
  </si>
  <si>
    <t>Forest land converted to wetland</t>
  </si>
  <si>
    <t>Deforested land</t>
  </si>
  <si>
    <t>WAM</t>
  </si>
  <si>
    <t>4.D.2.3.2 Cropland converted to other wetlands</t>
  </si>
  <si>
    <t>4.D. Wetlands</t>
  </si>
  <si>
    <t>Cropland converted to wetland</t>
  </si>
  <si>
    <t>Managed cropland</t>
  </si>
  <si>
    <t>WAM</t>
  </si>
  <si>
    <t>4.D.2.3.3 Grassland converted to other wetlands</t>
  </si>
  <si>
    <t>4.D. Wetlands</t>
  </si>
  <si>
    <t>Grassland converted to wetland</t>
  </si>
  <si>
    <t>Managed grassland</t>
  </si>
  <si>
    <t>WAM</t>
  </si>
  <si>
    <t>4.D.2.3.4 Settlements converted to other wetlands</t>
  </si>
  <si>
    <t>4.D. Wetlands</t>
  </si>
  <si>
    <t>Settlement converted to wetland</t>
  </si>
  <si>
    <t>Managed wetland</t>
  </si>
  <si>
    <t>WAM</t>
  </si>
  <si>
    <t>4.D.2.3.5 Other land converted to other wetlands</t>
  </si>
  <si>
    <t>4.D. Wetlands</t>
  </si>
  <si>
    <t>Other land converted to wetland</t>
  </si>
  <si>
    <t>Managed wetland</t>
  </si>
  <si>
    <t>WAM</t>
  </si>
  <si>
    <t>4.E.1. Settlements remaining settlements</t>
  </si>
  <si>
    <t>4.E. Settlements</t>
  </si>
  <si>
    <r>
      <rPr>
        <sz val="9"/>
        <color rgb="FFFFFFFF"/>
        <rFont val="Calibri"/>
        <family val="2"/>
        <scheme val="minor"/>
      </rPr>
      <t>not accounted for under Regulation (EU) 2018/841</t>
    </r>
  </si>
  <si>
    <t>WAM</t>
  </si>
  <si>
    <t>4.E.2.1 Forest land converted to settlements</t>
  </si>
  <si>
    <t>4.E. Settlements</t>
  </si>
  <si>
    <t>Forest land converted to settlements</t>
  </si>
  <si>
    <t>Deforested land</t>
  </si>
  <si>
    <t>WAM</t>
  </si>
  <si>
    <t>4.E.2.2 Cropland converted to settlements</t>
  </si>
  <si>
    <t>4.E. Settlements</t>
  </si>
  <si>
    <t>Cropland converted to settlements</t>
  </si>
  <si>
    <t>Managed cropland</t>
  </si>
  <si>
    <t>WAM</t>
  </si>
  <si>
    <t>4.E.2.3 Grassland converted to settlements</t>
  </si>
  <si>
    <t>4.E. Settlements</t>
  </si>
  <si>
    <t>Grassland converted to settlement</t>
  </si>
  <si>
    <t>Managed grassland</t>
  </si>
  <si>
    <t>WAM</t>
  </si>
  <si>
    <t>4.E.2.4 Wetlands converted to settlements</t>
  </si>
  <si>
    <t>4.E. Settlements</t>
  </si>
  <si>
    <t>Wetland converted to settlement</t>
  </si>
  <si>
    <t>Managed wetland</t>
  </si>
  <si>
    <t>WAM</t>
  </si>
  <si>
    <t>4.E.2.5 Other land converted to settlements</t>
  </si>
  <si>
    <t>4.E. Settlements</t>
  </si>
  <si>
    <r>
      <rPr>
        <sz val="9"/>
        <color rgb="FFFFFFFF"/>
        <rFont val="Calibri"/>
        <family val="2"/>
        <scheme val="minor"/>
      </rPr>
      <t>not accounted for under Regulation (EU) 2018/841</t>
    </r>
  </si>
  <si>
    <t>WAM</t>
  </si>
  <si>
    <t>4.F.1. Other land remaining other land</t>
  </si>
  <si>
    <t>4.F. Other land</t>
  </si>
  <si>
    <r>
      <rPr>
        <sz val="9"/>
        <color rgb="FFFFFFFF"/>
        <rFont val="Calibri"/>
        <family val="2"/>
        <scheme val="minor"/>
      </rPr>
      <t>not accounted for under Regulation (EU) 2018/841</t>
    </r>
  </si>
  <si>
    <t>WAM</t>
  </si>
  <si>
    <t>4.F.2.1 Forest land converted to other land</t>
  </si>
  <si>
    <t>4.F. Other land</t>
  </si>
  <si>
    <t>Forest land converted to other land</t>
  </si>
  <si>
    <t>Deforested land</t>
  </si>
  <si>
    <t>WAM</t>
  </si>
  <si>
    <t>4.F.2.2 Cropland converted to other land</t>
  </si>
  <si>
    <t>4.F. Other land</t>
  </si>
  <si>
    <t>Cropland converted to other land</t>
  </si>
  <si>
    <t>Managed cropland</t>
  </si>
  <si>
    <t>WAM</t>
  </si>
  <si>
    <t>4.F.2.3 Grassland converted to other land</t>
  </si>
  <si>
    <t>4.F. Other land</t>
  </si>
  <si>
    <t>Grassland converted to other land</t>
  </si>
  <si>
    <t>Managed grassland</t>
  </si>
  <si>
    <t>WAM</t>
  </si>
  <si>
    <t>4.F.2.4 Wetlands converted to other land</t>
  </si>
  <si>
    <t>4.F. Other land</t>
  </si>
  <si>
    <t>Wetland converted to other land</t>
  </si>
  <si>
    <t>Managed wetland</t>
  </si>
  <si>
    <t>WAM</t>
  </si>
  <si>
    <t>4.F.2.5 Settlements converted to other land</t>
  </si>
  <si>
    <t>4.F. Other land</t>
  </si>
  <si>
    <r>
      <rPr>
        <sz val="9"/>
        <color rgb="FFFFFFFF"/>
        <rFont val="Calibri"/>
        <family val="2"/>
        <scheme val="minor"/>
      </rPr>
      <t>not accounted for under Regulation (EU) 2018/841</t>
    </r>
  </si>
  <si>
    <t>WAM</t>
  </si>
  <si>
    <t>4.G Harvested wood products; thereof: Harvested wood products from managed forest land</t>
  </si>
  <si>
    <t>4.G. Harvested wood products</t>
  </si>
  <si>
    <t>Harvested wood products from managed forest land</t>
  </si>
  <si>
    <t>Harvested wood products</t>
  </si>
  <si>
    <t>WAM</t>
  </si>
  <si>
    <t>4.G Harvested wood products; thereof: Harvested wood products from afforested land</t>
  </si>
  <si>
    <t>4.G. Harvested wood products</t>
  </si>
  <si>
    <t>Harvested wood products from afforested land</t>
  </si>
  <si>
    <t>Harvested wood products</t>
  </si>
  <si>
    <t>WAM</t>
  </si>
  <si>
    <t>4.G Harvested wood products; thereof: Harvested wood products from deforested land</t>
  </si>
  <si>
    <t>4.G. Harvested wood products</t>
  </si>
  <si>
    <r>
      <rPr>
        <sz val="9"/>
        <color rgb="FFFFFFFF"/>
        <rFont val="Calibri"/>
        <family val="2"/>
        <scheme val="minor"/>
      </rPr>
      <t>not accounted for under Regulation (EU) 2018/841</t>
    </r>
  </si>
  <si>
    <t>WAM</t>
  </si>
  <si>
    <t>4.G Harvested wood products; thereof: Harvested wood products from other land</t>
  </si>
  <si>
    <t>4.G. Harvested wood products</t>
  </si>
  <si>
    <r>
      <rPr>
        <sz val="9"/>
        <color rgb="FFFFFFFF"/>
        <rFont val="Calibri"/>
        <family val="2"/>
        <scheme val="minor"/>
      </rPr>
      <t>not accounted for under Regulation (EU) 2018/841</t>
    </r>
  </si>
  <si>
    <t>WAM</t>
  </si>
  <si>
    <r>
      <rPr>
        <sz val="9"/>
        <rFont val="Calibri"/>
        <family val="2"/>
        <scheme val="minor"/>
      </rPr>
      <t xml:space="preserve">4.H. Other </t>
    </r>
    <r>
      <rPr>
        <i/>
        <sz val="9"/>
        <rFont val="Calibri"/>
        <family val="2"/>
        <scheme val="minor"/>
      </rPr>
      <t>(please specify)</t>
    </r>
  </si>
  <si>
    <t>4.H. Other</t>
  </si>
  <si>
    <r>
      <rPr>
        <sz val="9"/>
        <color rgb="FFFFFFFF"/>
        <rFont val="Calibri"/>
        <family val="2"/>
        <scheme val="minor"/>
      </rPr>
      <t>not accounted for under Regulation (EU) 2018/841</t>
    </r>
  </si>
  <si>
    <t>WAM</t>
  </si>
  <si>
    <t>4.A.1. Forest land remaining forest land</t>
  </si>
  <si>
    <t>4.A Forest land</t>
  </si>
  <si>
    <t>Forest land remaining forest land</t>
  </si>
  <si>
    <t>Managed forest land</t>
  </si>
  <si>
    <t>WOM</t>
  </si>
  <si>
    <t>4.A.2.1 Cropland converted to forest land</t>
  </si>
  <si>
    <t>4.A Forest land</t>
  </si>
  <si>
    <t>Ropland converted to forest land</t>
  </si>
  <si>
    <t>Afforested land</t>
  </si>
  <si>
    <t>WOM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</si>
  <si>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</si>
  <si>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</si>
  <si>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</si>
  <si>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</si>
  <si>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</si>
  <si>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</si>
  <si>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</si>
  <si>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</si>
  <si>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</si>
  <si>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</si>
  <si>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</si>
  <si>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</si>
  <si>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</si>
  <si>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</si>
  <si>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</si>
  <si>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</si>
  <si>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</si>
  <si>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</si>
  <si>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</si>
  <si>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</si>
  <si>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</si>
  <si>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</si>
  <si>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</si>
  <si>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</si>
  <si>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</si>
  <si>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</si>
  <si>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</si>
  <si>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</si>
  <si>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</si>
  <si>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</si>
  <si>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</si>
  <si>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</si>
  <si>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</si>
  <si>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</si>
  <si>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</si>
  <si>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</si>
  <si>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</si>
  <si>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</si>
  <si>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</si>
  <si>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</si>
  <si>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</si>
  <si>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</si>
  <si>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</si>
  <si>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</si>
  <si>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</si>
  <si>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</si>
  <si>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</si>
  <si>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</si>
  <si>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</si>
  <si>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</si>
  <si>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</si>
  <si>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</si>
  <si>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</si>
  <si>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</si>
  <si>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</si>
  <si>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</si>
  <si>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</si>
  <si>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</si>
  <si>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</si>
  <si>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</si>
  <si>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</si>
  <si>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</si>
  <si>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</si>
  <si>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</si>
  <si>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</si>
  <si>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</si>
  <si>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</si>
  <si>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</si>
  <si>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</si>
  <si>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</si>
  <si>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</si>
  <si>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</si>
  <si>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</si>
  <si>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</si>
  <si>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</si>
  <si>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</si>
  <si>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</si>
  <si>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</si>
  <si>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</si>
  <si>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</si>
  <si>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</si>
  <si>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</si>
  <si>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4.A.2.2 Grassland converted to forest land</t>
  </si>
  <si>
    <t>4.A Forest land</t>
  </si>
  <si>
    <t>Grassland converted to forest land</t>
  </si>
  <si>
    <t>Afforested land</t>
  </si>
  <si>
    <t>WOM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</si>
  <si>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</si>
  <si>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</si>
  <si>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</si>
  <si>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</si>
  <si>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</si>
  <si>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</si>
  <si>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</si>
  <si>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</si>
  <si>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</si>
  <si>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</si>
  <si>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</si>
  <si>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</si>
  <si>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</si>
  <si>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</si>
  <si>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</si>
  <si>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</si>
  <si>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</si>
  <si>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</si>
  <si>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</si>
  <si>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</si>
  <si>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</si>
  <si>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</si>
  <si>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</si>
  <si>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</si>
  <si>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</si>
  <si>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</si>
  <si>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</si>
  <si>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</si>
  <si>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</si>
  <si>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</si>
  <si>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</si>
  <si>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</si>
  <si>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</si>
  <si>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</si>
  <si>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</si>
  <si>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</si>
  <si>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</si>
  <si>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</si>
  <si>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</si>
  <si>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</si>
  <si>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</si>
  <si>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4.A.2.3 Wetlands converted to forest land</t>
  </si>
  <si>
    <t>4.A Forest land</t>
  </si>
  <si>
    <t>Wetland converted to forest land</t>
  </si>
  <si>
    <t>Afforested land</t>
  </si>
  <si>
    <t>WOM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</si>
  <si>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</si>
  <si>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</si>
  <si>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</si>
  <si>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</si>
  <si>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</si>
  <si>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</si>
  <si>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</si>
  <si>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</si>
  <si>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</si>
  <si>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</si>
  <si>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</si>
  <si>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</si>
  <si>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</si>
  <si>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</si>
  <si>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</si>
  <si>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</si>
  <si>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</si>
  <si>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</si>
  <si>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</si>
  <si>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</si>
  <si>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</si>
  <si>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</si>
  <si>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</si>
  <si>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</si>
  <si>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</si>
  <si>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</si>
  <si>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</si>
  <si>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</si>
  <si>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</si>
  <si>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</si>
  <si>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</si>
  <si>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</si>
  <si>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</si>
  <si>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</si>
  <si>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</si>
  <si>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</si>
  <si>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</si>
  <si>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</si>
  <si>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</si>
  <si>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</si>
  <si>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</si>
  <si>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</si>
  <si>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</si>
  <si>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</si>
  <si>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</si>
  <si>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</si>
  <si>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</si>
  <si>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</si>
  <si>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</si>
  <si>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</si>
  <si>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</si>
  <si>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</si>
  <si>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</si>
  <si>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</si>
  <si>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</si>
  <si>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</si>
  <si>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</si>
  <si>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</si>
  <si>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</si>
  <si>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</si>
  <si>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</si>
  <si>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</si>
  <si>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</si>
  <si>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</si>
  <si>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</si>
  <si>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</si>
  <si>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</si>
  <si>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</si>
  <si>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</si>
  <si>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</si>
  <si>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</si>
  <si>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</si>
  <si>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</si>
  <si>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</si>
  <si>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</si>
  <si>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</si>
  <si>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</si>
  <si>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</si>
  <si>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</si>
  <si>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</si>
  <si>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</si>
  <si>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</si>
  <si>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4.A.2.4 Settlements converted to forest land</t>
  </si>
  <si>
    <t>4.A Forest land</t>
  </si>
  <si>
    <t>Settlements converted to forest land</t>
  </si>
  <si>
    <t>Afforested land</t>
  </si>
  <si>
    <t>WOM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</si>
  <si>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</si>
  <si>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</si>
  <si>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</si>
  <si>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</si>
  <si>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</si>
  <si>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</si>
  <si>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</si>
  <si>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</si>
  <si>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</si>
  <si>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</si>
  <si>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</si>
  <si>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</si>
  <si>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</si>
  <si>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</si>
  <si>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</si>
  <si>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</si>
  <si>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</si>
  <si>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</si>
  <si>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</si>
  <si>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</si>
  <si>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</si>
  <si>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</si>
  <si>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</si>
  <si>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</si>
  <si>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</si>
  <si>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</si>
  <si>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</si>
  <si>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</si>
  <si>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</si>
  <si>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</si>
  <si>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</si>
  <si>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</si>
  <si>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</si>
  <si>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</si>
  <si>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</si>
  <si>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</si>
  <si>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</si>
  <si>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</si>
  <si>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</si>
  <si>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</si>
  <si>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</si>
  <si>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</si>
  <si>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</si>
  <si>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</si>
  <si>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</si>
  <si>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</si>
  <si>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</si>
  <si>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</si>
  <si>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</si>
  <si>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</si>
  <si>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</si>
  <si>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</si>
  <si>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</si>
  <si>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</si>
  <si>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</si>
  <si>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</si>
  <si>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</si>
  <si>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</si>
  <si>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</si>
  <si>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</si>
  <si>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</si>
  <si>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</si>
  <si>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</si>
  <si>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</si>
  <si>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</si>
  <si>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</si>
  <si>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</si>
  <si>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</si>
  <si>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</si>
  <si>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</si>
  <si>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</si>
  <si>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</si>
  <si>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</si>
  <si>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</si>
  <si>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</si>
  <si>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</si>
  <si>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</si>
  <si>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</si>
  <si>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</si>
  <si>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</si>
  <si>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</si>
  <si>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</si>
  <si>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4.A.2.5 Other land converted to forest land</t>
  </si>
  <si>
    <t>4.A Forest land</t>
  </si>
  <si>
    <t>Other land converted to forest land</t>
  </si>
  <si>
    <t>Afforested land</t>
  </si>
  <si>
    <t>WOM</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</si>
  <si>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</si>
  <si>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</si>
  <si>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</si>
  <si>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</si>
  <si>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</si>
  <si>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</si>
  <si>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</si>
  <si>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</si>
  <si>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</si>
  <si>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</si>
  <si>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</si>
  <si>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</si>
  <si>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</si>
  <si>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</si>
  <si>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</si>
  <si>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</si>
  <si>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</si>
  <si>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</si>
  <si>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</si>
  <si>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</si>
  <si>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</si>
  <si>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</si>
  <si>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</si>
  <si>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</si>
  <si>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</si>
  <si>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</si>
  <si>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</si>
  <si>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</si>
  <si>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</si>
  <si>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</si>
  <si>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</si>
  <si>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</si>
  <si>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</si>
  <si>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</si>
  <si>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</si>
  <si>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</si>
  <si>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</si>
  <si>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</si>
  <si>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</si>
  <si>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</si>
  <si>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</si>
  <si>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</si>
  <si>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</si>
  <si>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</si>
  <si>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</si>
  <si>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</si>
  <si>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</si>
  <si>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</si>
  <si>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</si>
  <si>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</si>
  <si>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</si>
  <si>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</si>
  <si>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</si>
  <si>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</si>
  <si>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</si>
  <si>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</si>
  <si>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</si>
  <si>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</si>
  <si>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</si>
  <si>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</si>
  <si>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</si>
  <si>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</si>
  <si>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</si>
  <si>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</si>
  <si>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</si>
  <si>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</si>
  <si>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</si>
  <si>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</si>
  <si>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</si>
  <si>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</si>
  <si>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</si>
  <si>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</si>
  <si>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</si>
  <si>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</si>
  <si>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</si>
  <si>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</si>
  <si>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</si>
  <si>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</si>
  <si>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</si>
  <si>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</si>
  <si>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</si>
  <si>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IE</t>
  </si>
  <si>
    <t>4.B.1. Cropland remaining cropland</t>
  </si>
  <si>
    <t>4.B. Cropland</t>
  </si>
  <si>
    <t>Cropland remaining cropland</t>
  </si>
  <si>
    <t>Managed cropland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</si>
  <si>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</si>
  <si>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</si>
  <si>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</si>
  <si>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</si>
  <si>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</si>
  <si>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</si>
  <si>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</si>
  <si>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</si>
  <si>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</si>
  <si>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</si>
  <si>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</si>
  <si>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</si>
  <si>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</si>
  <si>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</si>
  <si>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</si>
  <si>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</si>
  <si>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</si>
  <si>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</si>
  <si>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</si>
  <si>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</si>
  <si>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</si>
  <si>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</si>
  <si>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</si>
  <si>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</si>
  <si>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</si>
  <si>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</si>
  <si>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</si>
  <si>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</si>
  <si>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</si>
  <si>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</si>
  <si>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</si>
  <si>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</si>
  <si>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</si>
  <si>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</si>
  <si>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</si>
  <si>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</si>
  <si>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</si>
  <si>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</si>
  <si>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</si>
  <si>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</si>
  <si>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</si>
  <si>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</si>
  <si>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</si>
  <si>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</si>
  <si>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</si>
  <si>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</si>
  <si>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</si>
  <si>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</si>
  <si>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</si>
  <si>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</si>
  <si>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</si>
  <si>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</si>
  <si>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</si>
  <si>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</si>
  <si>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</si>
  <si>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</si>
  <si>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</si>
  <si>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</si>
  <si>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</si>
  <si>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</si>
  <si>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</si>
  <si>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</si>
  <si>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</si>
  <si>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</si>
  <si>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</si>
  <si>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</si>
  <si>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</si>
  <si>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</si>
  <si>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</si>
  <si>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</si>
  <si>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</si>
  <si>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</si>
  <si>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</si>
  <si>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</si>
  <si>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</si>
  <si>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</si>
  <si>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</si>
  <si>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</si>
  <si>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</si>
  <si>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</si>
  <si>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</si>
  <si>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</si>
  <si>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</si>
  <si>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4.B.2.1 Forest land converted to cropland</t>
  </si>
  <si>
    <t>4.B. Cropland</t>
  </si>
  <si>
    <t>Forest land converted to cropland</t>
  </si>
  <si>
    <t>Deforested 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</si>
  <si>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</si>
  <si>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</si>
  <si>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</si>
  <si>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</si>
  <si>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</si>
  <si>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</si>
  <si>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</si>
  <si>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</si>
  <si>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</si>
  <si>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</si>
  <si>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</si>
  <si>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</si>
  <si>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</si>
  <si>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</si>
  <si>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</si>
  <si>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</si>
  <si>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</si>
  <si>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</si>
  <si>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</si>
  <si>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</si>
  <si>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</si>
  <si>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</si>
  <si>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</si>
  <si>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</si>
  <si>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</si>
  <si>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</si>
  <si>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</si>
  <si>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</si>
  <si>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</si>
  <si>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</si>
  <si>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</si>
  <si>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</si>
  <si>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</si>
  <si>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</si>
  <si>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</si>
  <si>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</si>
  <si>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</si>
  <si>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</si>
  <si>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</si>
  <si>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</si>
  <si>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</si>
  <si>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</si>
  <si>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4.B.2.2 Grassland converted to cropland</t>
  </si>
  <si>
    <t>4.B. Cropland</t>
  </si>
  <si>
    <t>Grassland converted to cropland</t>
  </si>
  <si>
    <t>Managed cropland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</si>
  <si>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</si>
  <si>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</si>
  <si>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</si>
  <si>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</si>
  <si>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</si>
  <si>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</si>
  <si>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</si>
  <si>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</si>
  <si>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</si>
  <si>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</si>
  <si>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</si>
  <si>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</si>
  <si>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</si>
  <si>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</si>
  <si>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</si>
  <si>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</si>
  <si>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</si>
  <si>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</si>
  <si>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</si>
  <si>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</si>
  <si>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</si>
  <si>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</si>
  <si>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</si>
  <si>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</si>
  <si>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</si>
  <si>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</si>
  <si>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</si>
  <si>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</si>
  <si>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</si>
  <si>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</si>
  <si>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</si>
  <si>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</si>
  <si>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</si>
  <si>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</si>
  <si>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</si>
  <si>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</si>
  <si>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</si>
  <si>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</si>
  <si>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</si>
  <si>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</si>
  <si>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</si>
  <si>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</si>
  <si>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4.B.2.3 Wetlands converted to cropland</t>
  </si>
  <si>
    <t>4.B. Cropland</t>
  </si>
  <si>
    <t>Wetland converted to cropland</t>
  </si>
  <si>
    <t>Managed cropland</t>
  </si>
  <si>
    <t>WOM</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</si>
  <si>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</si>
  <si>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</si>
  <si>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</si>
  <si>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</si>
  <si>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</si>
  <si>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</si>
  <si>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</si>
  <si>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</si>
  <si>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</si>
  <si>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</si>
  <si>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</si>
  <si>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</si>
  <si>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</si>
  <si>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</si>
  <si>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</si>
  <si>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</si>
  <si>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</si>
  <si>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</si>
  <si>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</si>
  <si>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</si>
  <si>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</si>
  <si>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</si>
  <si>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</si>
  <si>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</si>
  <si>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</si>
  <si>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</si>
  <si>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</si>
  <si>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</si>
  <si>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</si>
  <si>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</si>
  <si>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</si>
  <si>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</si>
  <si>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</si>
  <si>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</si>
  <si>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</si>
  <si>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</si>
  <si>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</si>
  <si>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</si>
  <si>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NE</t>
  </si>
  <si>
    <t>NE</t>
  </si>
  <si>
    <t>NE</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</si>
  <si>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</si>
  <si>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</si>
  <si>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</si>
  <si>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</si>
  <si>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</si>
  <si>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</si>
  <si>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</si>
  <si>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</si>
  <si>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</si>
  <si>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</si>
  <si>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</si>
  <si>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</si>
  <si>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</si>
  <si>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</si>
  <si>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</si>
  <si>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</si>
  <si>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</si>
  <si>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</si>
  <si>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</si>
  <si>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</si>
  <si>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</si>
  <si>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</si>
  <si>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</si>
  <si>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</si>
  <si>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</si>
  <si>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</si>
  <si>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</si>
  <si>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</si>
  <si>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</si>
  <si>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</si>
  <si>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</si>
  <si>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</si>
  <si>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</si>
  <si>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</si>
  <si>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</si>
  <si>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</si>
  <si>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</si>
  <si>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</si>
  <si>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</si>
  <si>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NE</t>
  </si>
  <si>
    <t>NE</t>
  </si>
  <si>
    <t>NE</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</si>
  <si>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</si>
  <si>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</si>
  <si>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</si>
  <si>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</si>
  <si>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</si>
  <si>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</si>
  <si>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</si>
  <si>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</si>
  <si>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</si>
  <si>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</si>
  <si>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</si>
  <si>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</si>
  <si>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</si>
  <si>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</si>
  <si>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</si>
  <si>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</si>
  <si>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</si>
  <si>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</si>
  <si>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</si>
  <si>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</si>
  <si>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</si>
  <si>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</si>
  <si>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</si>
  <si>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</si>
  <si>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</si>
  <si>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</si>
  <si>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</si>
  <si>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</si>
  <si>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</si>
  <si>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</si>
  <si>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</si>
  <si>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</si>
  <si>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</si>
  <si>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</si>
  <si>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</si>
  <si>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</si>
  <si>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</si>
  <si>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</si>
  <si>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</si>
  <si>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</si>
  <si>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</si>
  <si>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</si>
  <si>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</si>
  <si>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</si>
  <si>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</si>
  <si>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</si>
  <si>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</si>
  <si>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</si>
  <si>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</si>
  <si>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</si>
  <si>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</si>
  <si>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</si>
  <si>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</si>
  <si>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</si>
  <si>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</si>
  <si>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</si>
  <si>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</si>
  <si>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</si>
  <si>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</si>
  <si>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</si>
  <si>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</si>
  <si>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</si>
  <si>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</si>
  <si>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</si>
  <si>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</si>
  <si>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</si>
  <si>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</si>
  <si>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</si>
  <si>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</si>
  <si>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</si>
  <si>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</si>
  <si>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</si>
  <si>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</si>
  <si>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</si>
  <si>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</si>
  <si>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4.B.2.4 Settlements converted to cropland</t>
  </si>
  <si>
    <t>4.B. Cropland</t>
  </si>
  <si>
    <t>Settlements converted to cropland</t>
  </si>
  <si>
    <t>Managed cropland</t>
  </si>
  <si>
    <t>WOM</t>
  </si>
  <si>
    <t>WELL</t>
  </si>
  <si>
    <t>WELL</t>
  </si>
  <si>
    <t>WELL</t>
  </si>
  <si>
    <t>WELL</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</si>
  <si>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</si>
  <si>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</si>
  <si>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</si>
  <si>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</si>
  <si>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</si>
  <si>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</si>
  <si>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</si>
  <si>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</si>
  <si>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</si>
  <si>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</si>
  <si>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</si>
  <si>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</si>
  <si>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</si>
  <si>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</si>
  <si>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</si>
  <si>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</si>
  <si>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</si>
  <si>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</si>
  <si>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</si>
  <si>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</si>
  <si>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</si>
  <si>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</si>
  <si>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</si>
  <si>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</si>
  <si>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</si>
  <si>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</si>
  <si>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</si>
  <si>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</si>
  <si>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</si>
  <si>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</si>
  <si>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</si>
  <si>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</si>
  <si>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</si>
  <si>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</si>
  <si>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</si>
  <si>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</si>
  <si>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</si>
  <si>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</si>
  <si>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</si>
  <si>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</si>
  <si>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</si>
  <si>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</si>
  <si>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</si>
  <si>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</si>
  <si>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</si>
  <si>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</si>
  <si>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</si>
  <si>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</si>
  <si>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</si>
  <si>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</si>
  <si>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</si>
  <si>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</si>
  <si>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</si>
  <si>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</si>
  <si>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</si>
  <si>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</si>
  <si>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</si>
  <si>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</si>
  <si>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</si>
  <si>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</si>
  <si>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</si>
  <si>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</si>
  <si>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</si>
  <si>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</si>
  <si>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</si>
  <si>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</si>
  <si>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</si>
  <si>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</si>
  <si>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</si>
  <si>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</si>
  <si>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</si>
  <si>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</si>
  <si>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</si>
  <si>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</si>
  <si>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</si>
  <si>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</si>
  <si>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</si>
  <si>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</si>
  <si>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</si>
  <si>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</si>
  <si>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</si>
  <si>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</si>
  <si>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</si>
  <si>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</si>
  <si>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</si>
  <si>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</si>
  <si>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</si>
  <si>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</si>
  <si>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</si>
  <si>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</si>
  <si>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</si>
  <si>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</si>
  <si>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</si>
  <si>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</si>
  <si>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</si>
  <si>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</si>
  <si>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</si>
  <si>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</si>
  <si>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</si>
  <si>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</si>
  <si>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</si>
  <si>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NO</t>
  </si>
  <si>
    <t>NO</t>
  </si>
  <si>
    <t>WELL</t>
  </si>
  <si>
    <t>NO</t>
  </si>
  <si>
    <t>NO</t>
  </si>
  <si>
    <t>NO</t>
  </si>
  <si>
    <t>NO</t>
  </si>
  <si>
    <t>WELL</t>
  </si>
  <si>
    <t>NO</t>
  </si>
  <si>
    <t>NO</t>
  </si>
  <si>
    <t>NO</t>
  </si>
  <si>
    <t>NO</t>
  </si>
  <si>
    <t>WELL</t>
  </si>
  <si>
    <t>4.B.2.5 Other land converted to cropland</t>
  </si>
  <si>
    <t>4.B. Cropland</t>
  </si>
  <si>
    <t>Other land converted to cropland</t>
  </si>
  <si>
    <t>Managed cropland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</si>
  <si>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</si>
  <si>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</si>
  <si>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</si>
  <si>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</si>
  <si>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</si>
  <si>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</si>
  <si>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</si>
  <si>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</si>
  <si>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</si>
  <si>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</si>
  <si>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</si>
  <si>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</si>
  <si>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</si>
  <si>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</si>
  <si>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</si>
  <si>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</si>
  <si>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</si>
  <si>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</si>
  <si>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</si>
  <si>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</si>
  <si>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</si>
  <si>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</si>
  <si>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</si>
  <si>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</si>
  <si>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</si>
  <si>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</si>
  <si>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</si>
  <si>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</si>
  <si>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</si>
  <si>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</si>
  <si>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</si>
  <si>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</si>
  <si>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</si>
  <si>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</si>
  <si>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</si>
  <si>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</si>
  <si>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</si>
  <si>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</si>
  <si>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</si>
  <si>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</si>
  <si>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</si>
  <si>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</si>
  <si>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</si>
  <si>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</si>
  <si>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</si>
  <si>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</si>
  <si>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</si>
  <si>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</si>
  <si>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</si>
  <si>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</si>
  <si>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</si>
  <si>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</si>
  <si>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</si>
  <si>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</si>
  <si>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</si>
  <si>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</si>
  <si>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</si>
  <si>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</si>
  <si>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</si>
  <si>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</si>
  <si>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</si>
  <si>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</si>
  <si>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</si>
  <si>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</si>
  <si>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</si>
  <si>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</si>
  <si>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</si>
  <si>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</si>
  <si>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</si>
  <si>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</si>
  <si>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</si>
  <si>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</si>
  <si>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</si>
  <si>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</si>
  <si>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</si>
  <si>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</si>
  <si>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</si>
  <si>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</si>
  <si>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</si>
  <si>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</si>
  <si>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</si>
  <si>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</si>
  <si>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</si>
  <si>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</si>
  <si>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</si>
  <si>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</si>
  <si>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</si>
  <si>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</si>
  <si>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</si>
  <si>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</si>
  <si>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</si>
  <si>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</si>
  <si>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</si>
  <si>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</si>
  <si>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</si>
  <si>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</si>
  <si>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</si>
  <si>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</si>
  <si>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</si>
  <si>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</si>
  <si>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</si>
  <si>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</si>
  <si>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</si>
  <si>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</si>
  <si>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</si>
  <si>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</si>
  <si>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</si>
  <si>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</si>
  <si>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</si>
  <si>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</si>
  <si>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</si>
  <si>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</si>
  <si>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</si>
  <si>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</si>
  <si>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</si>
  <si>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</si>
  <si>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</si>
  <si>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</si>
  <si>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</si>
  <si>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</si>
  <si>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</si>
  <si>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</si>
  <si>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</si>
  <si>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</si>
  <si>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</si>
  <si>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</si>
  <si>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</si>
  <si>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</si>
  <si>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</si>
  <si>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</si>
  <si>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</si>
  <si>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</si>
  <si>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</si>
  <si>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</si>
  <si>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</si>
  <si>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</si>
  <si>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</si>
  <si>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</si>
  <si>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</si>
  <si>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</si>
  <si>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</si>
  <si>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</si>
  <si>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</si>
  <si>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</si>
  <si>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</si>
  <si>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</si>
  <si>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</si>
  <si>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</si>
  <si>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</si>
  <si>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</si>
  <si>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</si>
  <si>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</si>
  <si>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</si>
  <si>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</si>
  <si>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</si>
  <si>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</si>
  <si>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</si>
  <si>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</si>
  <si>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</si>
  <si>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</si>
  <si>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</si>
  <si>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</si>
  <si>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</si>
  <si>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</si>
  <si>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</si>
  <si>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4.C.1. Grassland remaining grassland</t>
  </si>
  <si>
    <t>4.C. Grassland</t>
  </si>
  <si>
    <t>Grassland remaining grassland</t>
  </si>
  <si>
    <t>Managed grassland</t>
  </si>
  <si>
    <t>WOM</t>
  </si>
  <si>
    <t>4.C.2.1 Forest land converted to grassland</t>
  </si>
  <si>
    <t>4.C. Grassland</t>
  </si>
  <si>
    <t>Forest land converted to grassland</t>
  </si>
  <si>
    <t>Deforested 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</si>
  <si>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</si>
  <si>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</si>
  <si>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</si>
  <si>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</si>
  <si>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</si>
  <si>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</si>
  <si>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</si>
  <si>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</si>
  <si>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</si>
  <si>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</si>
  <si>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</si>
  <si>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</si>
  <si>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</si>
  <si>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</si>
  <si>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</si>
  <si>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</si>
  <si>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</si>
  <si>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</si>
  <si>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</si>
  <si>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</si>
  <si>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</si>
  <si>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</si>
  <si>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</si>
  <si>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</si>
  <si>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</si>
  <si>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</si>
  <si>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</si>
  <si>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</si>
  <si>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</si>
  <si>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</si>
  <si>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</si>
  <si>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</si>
  <si>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</si>
  <si>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</si>
  <si>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</si>
  <si>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</si>
  <si>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</si>
  <si>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</si>
  <si>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</si>
  <si>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</si>
  <si>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</si>
  <si>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</si>
  <si>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</si>
  <si>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</si>
  <si>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</si>
  <si>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</si>
  <si>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</si>
  <si>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</si>
  <si>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</si>
  <si>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</si>
  <si>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</si>
  <si>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</si>
  <si>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</si>
  <si>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</si>
  <si>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</si>
  <si>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</si>
  <si>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</si>
  <si>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</si>
  <si>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</si>
  <si>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</si>
  <si>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</si>
  <si>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</si>
  <si>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</si>
  <si>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</si>
  <si>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</si>
  <si>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</si>
  <si>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</si>
  <si>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</si>
  <si>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</si>
  <si>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</si>
  <si>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</si>
  <si>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</si>
  <si>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</si>
  <si>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</si>
  <si>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</si>
  <si>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</si>
  <si>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</si>
  <si>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</si>
  <si>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</si>
  <si>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</si>
  <si>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</si>
  <si>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</si>
  <si>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</si>
  <si>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4.C.2.2 Cropland converted to grassland</t>
  </si>
  <si>
    <t>4.C. Grassland</t>
  </si>
  <si>
    <t>Ropland converted to grassland</t>
  </si>
  <si>
    <t>Managed grassland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</si>
  <si>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</si>
  <si>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</si>
  <si>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</si>
  <si>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</si>
  <si>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</si>
  <si>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</si>
  <si>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</si>
  <si>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</si>
  <si>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</si>
  <si>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</si>
  <si>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</si>
  <si>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</si>
  <si>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</si>
  <si>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</si>
  <si>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</si>
  <si>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</si>
  <si>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</si>
  <si>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</si>
  <si>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</si>
  <si>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</si>
  <si>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</si>
  <si>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</si>
  <si>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</si>
  <si>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</si>
  <si>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</si>
  <si>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</si>
  <si>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</si>
  <si>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</si>
  <si>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</si>
  <si>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</si>
  <si>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</si>
  <si>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</si>
  <si>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</si>
  <si>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</si>
  <si>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</si>
  <si>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</si>
  <si>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</si>
  <si>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</si>
  <si>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</si>
  <si>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</si>
  <si>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</si>
  <si>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</si>
  <si>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</si>
  <si>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</si>
  <si>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</si>
  <si>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</si>
  <si>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</si>
  <si>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</si>
  <si>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</si>
  <si>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</si>
  <si>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</si>
  <si>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</si>
  <si>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</si>
  <si>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</si>
  <si>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</si>
  <si>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</si>
  <si>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</si>
  <si>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</si>
  <si>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</si>
  <si>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</si>
  <si>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</si>
  <si>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</si>
  <si>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</si>
  <si>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</si>
  <si>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</si>
  <si>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</si>
  <si>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</si>
  <si>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</si>
  <si>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</si>
  <si>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</si>
  <si>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</si>
  <si>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</si>
  <si>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</si>
  <si>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</si>
  <si>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</si>
  <si>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</si>
  <si>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</si>
  <si>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</si>
  <si>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</si>
  <si>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</si>
  <si>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</si>
  <si>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</si>
  <si>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</si>
  <si>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4.C.2.3 Wetlands converted to grassland</t>
  </si>
  <si>
    <t>4.C. Grassland</t>
  </si>
  <si>
    <t>Wetland converted to grassland</t>
  </si>
  <si>
    <t>Managed grassland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</si>
  <si>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</si>
  <si>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</si>
  <si>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</si>
  <si>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</si>
  <si>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</si>
  <si>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</si>
  <si>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</si>
  <si>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</si>
  <si>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</si>
  <si>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</si>
  <si>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</si>
  <si>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</si>
  <si>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</si>
  <si>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</si>
  <si>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</si>
  <si>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</si>
  <si>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</si>
  <si>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</si>
  <si>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</si>
  <si>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</si>
  <si>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</si>
  <si>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</si>
  <si>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</si>
  <si>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</si>
  <si>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</si>
  <si>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</si>
  <si>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</si>
  <si>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</si>
  <si>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</si>
  <si>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</si>
  <si>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</si>
  <si>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</si>
  <si>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</si>
  <si>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</si>
  <si>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</si>
  <si>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</si>
  <si>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</si>
  <si>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</si>
  <si>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</si>
  <si>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</si>
  <si>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</si>
  <si>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</si>
  <si>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</si>
  <si>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</si>
  <si>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</si>
  <si>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</si>
  <si>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</si>
  <si>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</si>
  <si>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</si>
  <si>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</si>
  <si>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</si>
  <si>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</si>
  <si>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</si>
  <si>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</si>
  <si>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</si>
  <si>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</si>
  <si>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</si>
  <si>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</si>
  <si>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</si>
  <si>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</si>
  <si>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</si>
  <si>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</si>
  <si>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</si>
  <si>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</si>
  <si>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</si>
  <si>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</si>
  <si>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</si>
  <si>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</si>
  <si>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</si>
  <si>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</si>
  <si>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</si>
  <si>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</si>
  <si>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</si>
  <si>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</si>
  <si>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</si>
  <si>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</si>
  <si>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</si>
  <si>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</si>
  <si>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</si>
  <si>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</si>
  <si>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</si>
  <si>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</si>
  <si>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</si>
  <si>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4.C.2.4 Settlements converted to grassland</t>
  </si>
  <si>
    <t>4.C. Grassland</t>
  </si>
  <si>
    <t>Settlements converted to grassland</t>
  </si>
  <si>
    <t>Managed grassland</t>
  </si>
  <si>
    <t>WOM</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</si>
  <si>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</si>
  <si>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</si>
  <si>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</si>
  <si>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</si>
  <si>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</si>
  <si>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</si>
  <si>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</si>
  <si>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</si>
  <si>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</si>
  <si>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</si>
  <si>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</si>
  <si>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</si>
  <si>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</si>
  <si>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</si>
  <si>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</si>
  <si>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</si>
  <si>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</si>
  <si>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</si>
  <si>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</si>
  <si>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</si>
  <si>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</si>
  <si>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</si>
  <si>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</si>
  <si>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</si>
  <si>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</si>
  <si>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</si>
  <si>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</si>
  <si>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NK</t>
  </si>
  <si>
    <t>NK</t>
  </si>
  <si>
    <t>NK</t>
  </si>
  <si>
    <t>NK</t>
  </si>
  <si>
    <t>NK</t>
  </si>
  <si>
    <t>NK</t>
  </si>
  <si>
    <t>NK</t>
  </si>
  <si>
    <t>NK</t>
  </si>
  <si>
    <t>NK</t>
  </si>
  <si>
    <t>NK</t>
  </si>
  <si>
    <t>NK</t>
  </si>
  <si>
    <t>NK</t>
  </si>
  <si>
    <t>NK</t>
  </si>
  <si>
    <t>NK</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</si>
  <si>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</si>
  <si>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</si>
  <si>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</si>
  <si>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</si>
  <si>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</si>
  <si>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</si>
  <si>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</si>
  <si>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</si>
  <si>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</si>
  <si>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</si>
  <si>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</si>
  <si>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</si>
  <si>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</si>
  <si>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</si>
  <si>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</si>
  <si>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</si>
  <si>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</si>
  <si>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</si>
  <si>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</si>
  <si>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</si>
  <si>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</si>
  <si>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</si>
  <si>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</si>
  <si>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</si>
  <si>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</si>
  <si>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</si>
  <si>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</si>
  <si>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NK</t>
  </si>
  <si>
    <t>NK</t>
  </si>
  <si>
    <t>NK</t>
  </si>
  <si>
    <t>NK</t>
  </si>
  <si>
    <t>NK</t>
  </si>
  <si>
    <t>NK</t>
  </si>
  <si>
    <t>NK</t>
  </si>
  <si>
    <t>NK</t>
  </si>
  <si>
    <t>NK</t>
  </si>
  <si>
    <t>NK</t>
  </si>
  <si>
    <t>NK</t>
  </si>
  <si>
    <t>NK</t>
  </si>
  <si>
    <t>NK</t>
  </si>
  <si>
    <t>NK</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</si>
  <si>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</si>
  <si>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</si>
  <si>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</si>
  <si>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</si>
  <si>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</si>
  <si>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</si>
  <si>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</si>
  <si>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</si>
  <si>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</si>
  <si>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</si>
  <si>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</si>
  <si>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</si>
  <si>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</si>
  <si>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</si>
  <si>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</si>
  <si>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</si>
  <si>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</si>
  <si>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</si>
  <si>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</si>
  <si>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</si>
  <si>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</si>
  <si>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</si>
  <si>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</si>
  <si>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</si>
  <si>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</si>
  <si>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</si>
  <si>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</si>
  <si>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</si>
  <si>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</si>
  <si>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</si>
  <si>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</si>
  <si>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</si>
  <si>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</si>
  <si>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</si>
  <si>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</si>
  <si>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</si>
  <si>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</si>
  <si>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</si>
  <si>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</si>
  <si>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</si>
  <si>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</si>
  <si>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</si>
  <si>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</si>
  <si>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</si>
  <si>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</si>
  <si>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</si>
  <si>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</si>
  <si>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</si>
  <si>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</si>
  <si>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</si>
  <si>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</si>
  <si>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</si>
  <si>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</si>
  <si>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</si>
  <si>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4.C.2.5 Other Land converted to grassland</t>
  </si>
  <si>
    <t>4.C. Grassland</t>
  </si>
  <si>
    <t>Other land converted to grassland</t>
  </si>
  <si>
    <t>Managed grassland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</si>
  <si>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</si>
  <si>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</si>
  <si>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</si>
  <si>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</si>
  <si>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</si>
  <si>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</si>
  <si>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</si>
  <si>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</si>
  <si>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</si>
  <si>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</si>
  <si>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</si>
  <si>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</si>
  <si>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</si>
  <si>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</si>
  <si>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</si>
  <si>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</si>
  <si>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</si>
  <si>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</si>
  <si>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</si>
  <si>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</si>
  <si>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</si>
  <si>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</si>
  <si>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</si>
  <si>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</si>
  <si>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</si>
  <si>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</si>
  <si>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</si>
  <si>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</si>
  <si>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</si>
  <si>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</si>
  <si>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</si>
  <si>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</si>
  <si>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</si>
  <si>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</si>
  <si>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</si>
  <si>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</si>
  <si>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</si>
  <si>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</si>
  <si>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</si>
  <si>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</si>
  <si>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</si>
  <si>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</si>
  <si>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</si>
  <si>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</si>
  <si>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</si>
  <si>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</si>
  <si>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</si>
  <si>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</si>
  <si>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</si>
  <si>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</si>
  <si>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</si>
  <si>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</si>
  <si>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</si>
  <si>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</si>
  <si>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</si>
  <si>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</si>
  <si>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</si>
  <si>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</si>
  <si>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</si>
  <si>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</si>
  <si>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</si>
  <si>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</si>
  <si>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</si>
  <si>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</si>
  <si>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</si>
  <si>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</si>
  <si>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</si>
  <si>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</si>
  <si>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</si>
  <si>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</si>
  <si>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</si>
  <si>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</si>
  <si>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</si>
  <si>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</si>
  <si>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</si>
  <si>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</si>
  <si>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</si>
  <si>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</si>
  <si>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</si>
  <si>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</si>
  <si>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</si>
  <si>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</si>
  <si>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</si>
  <si>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4.D.1. Wetlands remaining wetlands</t>
  </si>
  <si>
    <t>4.D. Wetlands</t>
  </si>
  <si>
    <t>Wetland remaining wetland</t>
  </si>
  <si>
    <t>Managed wetland</t>
  </si>
  <si>
    <t>WOM</t>
  </si>
  <si>
    <t>4.D.2.1.1 Forest land converted to peat extraction</t>
  </si>
  <si>
    <t>4.D. Wetlands</t>
  </si>
  <si>
    <t>Forest land converted to wetland</t>
  </si>
  <si>
    <t>Deforested land</t>
  </si>
  <si>
    <t>WOM</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</si>
  <si>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</si>
  <si>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</si>
  <si>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</si>
  <si>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</si>
  <si>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</si>
  <si>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</si>
  <si>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</si>
  <si>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</si>
  <si>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</si>
  <si>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</si>
  <si>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</si>
  <si>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</si>
  <si>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</si>
  <si>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</si>
  <si>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</si>
  <si>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</si>
  <si>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</si>
  <si>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</si>
  <si>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</si>
  <si>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</si>
  <si>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</si>
  <si>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</si>
  <si>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</si>
  <si>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</si>
  <si>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</si>
  <si>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</si>
  <si>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</si>
  <si>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</si>
  <si>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</si>
  <si>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</si>
  <si>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</si>
  <si>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</si>
  <si>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</si>
  <si>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</si>
  <si>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</si>
  <si>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</si>
  <si>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</si>
  <si>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</si>
  <si>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</si>
  <si>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</si>
  <si>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</si>
  <si>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</si>
  <si>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</si>
  <si>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</si>
  <si>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</si>
  <si>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</si>
  <si>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</si>
  <si>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</si>
  <si>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</si>
  <si>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</si>
  <si>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</si>
  <si>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</si>
  <si>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</si>
  <si>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</si>
  <si>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</si>
  <si>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</si>
  <si>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</si>
  <si>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</si>
  <si>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</si>
  <si>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</si>
  <si>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</si>
  <si>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</si>
  <si>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</si>
  <si>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</si>
  <si>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</si>
  <si>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</si>
  <si>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</si>
  <si>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</si>
  <si>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</si>
  <si>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</si>
  <si>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</si>
  <si>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</si>
  <si>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</si>
  <si>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</si>
  <si>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</si>
  <si>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</si>
  <si>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</si>
  <si>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</si>
  <si>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</si>
  <si>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</si>
  <si>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</si>
  <si>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</si>
  <si>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</si>
  <si>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</si>
  <si>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</si>
  <si>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</si>
  <si>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</si>
  <si>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</si>
  <si>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</si>
  <si>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</si>
  <si>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</si>
  <si>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</si>
  <si>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</si>
  <si>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</si>
  <si>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</si>
  <si>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</si>
  <si>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</si>
  <si>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</si>
  <si>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</si>
  <si>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</si>
  <si>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</si>
  <si>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</si>
  <si>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</si>
  <si>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</si>
  <si>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</si>
  <si>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</si>
  <si>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</si>
  <si>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</si>
  <si>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</si>
  <si>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</si>
  <si>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</si>
  <si>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</si>
  <si>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</si>
  <si>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</si>
  <si>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</si>
  <si>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</si>
  <si>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</si>
  <si>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</si>
  <si>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</si>
  <si>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</si>
  <si>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</si>
  <si>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</si>
  <si>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</si>
  <si>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</si>
  <si>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</si>
  <si>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</si>
  <si>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</si>
  <si>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</si>
  <si>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</si>
  <si>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</si>
  <si>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</si>
  <si>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</si>
  <si>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</si>
  <si>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</si>
  <si>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</si>
  <si>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</si>
  <si>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</si>
  <si>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</si>
  <si>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</si>
  <si>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</si>
  <si>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</si>
  <si>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</si>
  <si>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</si>
  <si>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</si>
  <si>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</si>
  <si>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</si>
  <si>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</si>
  <si>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</si>
  <si>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</si>
  <si>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</si>
  <si>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</si>
  <si>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</si>
  <si>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4.D.2.1.2 Cropland converted to peat extraction</t>
  </si>
  <si>
    <t>4.D. Wetlands</t>
  </si>
  <si>
    <t>Cropland converted to wetland</t>
  </si>
  <si>
    <t>Managed cropland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</si>
  <si>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</si>
  <si>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</si>
  <si>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</si>
  <si>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</si>
  <si>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</si>
  <si>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</si>
  <si>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</si>
  <si>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</si>
  <si>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</si>
  <si>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</si>
  <si>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</si>
  <si>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</si>
  <si>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</si>
  <si>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</si>
  <si>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</si>
  <si>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</si>
  <si>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</si>
  <si>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</si>
  <si>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</si>
  <si>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</si>
  <si>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</si>
  <si>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</si>
  <si>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</si>
  <si>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</si>
  <si>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</si>
  <si>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</si>
  <si>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</si>
  <si>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</si>
  <si>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</si>
  <si>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</si>
  <si>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</si>
  <si>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</si>
  <si>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</si>
  <si>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</si>
  <si>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</si>
  <si>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</si>
  <si>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</si>
  <si>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</si>
  <si>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</si>
  <si>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</si>
  <si>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</si>
  <si>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</si>
  <si>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</si>
  <si>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</si>
  <si>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</si>
  <si>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</si>
  <si>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</si>
  <si>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</si>
  <si>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</si>
  <si>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</si>
  <si>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</si>
  <si>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</si>
  <si>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</si>
  <si>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</si>
  <si>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</si>
  <si>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</si>
  <si>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</si>
  <si>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</si>
  <si>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</si>
  <si>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</si>
  <si>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</si>
  <si>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</si>
  <si>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</si>
  <si>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</si>
  <si>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</si>
  <si>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</si>
  <si>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</si>
  <si>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</si>
  <si>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</si>
  <si>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</si>
  <si>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</si>
  <si>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</si>
  <si>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</si>
  <si>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</si>
  <si>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</si>
  <si>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</si>
  <si>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</si>
  <si>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</si>
  <si>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</si>
  <si>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</si>
  <si>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</si>
  <si>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</si>
  <si>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</si>
  <si>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</si>
  <si>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</si>
  <si>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</si>
  <si>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</si>
  <si>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</si>
  <si>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</si>
  <si>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</si>
  <si>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</si>
  <si>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</si>
  <si>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</si>
  <si>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</si>
  <si>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</si>
  <si>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</si>
  <si>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</si>
  <si>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</si>
  <si>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</si>
  <si>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</si>
  <si>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</si>
  <si>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</si>
  <si>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</si>
  <si>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</si>
  <si>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</si>
  <si>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</si>
  <si>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</si>
  <si>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</si>
  <si>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</si>
  <si>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</si>
  <si>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</si>
  <si>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</si>
  <si>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</si>
  <si>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</si>
  <si>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</si>
  <si>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</si>
  <si>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</si>
  <si>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</si>
  <si>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</si>
  <si>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</si>
  <si>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</si>
  <si>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</si>
  <si>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</si>
  <si>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</si>
  <si>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</si>
  <si>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</si>
  <si>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</si>
  <si>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</si>
  <si>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</si>
  <si>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</si>
  <si>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</si>
  <si>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</si>
  <si>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</si>
  <si>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</si>
  <si>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</si>
  <si>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</si>
  <si>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</si>
  <si>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</si>
  <si>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</si>
  <si>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</si>
  <si>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</si>
  <si>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</si>
  <si>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</si>
  <si>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</si>
  <si>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</si>
  <si>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</si>
  <si>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</si>
  <si>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</si>
  <si>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</si>
  <si>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</si>
  <si>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</si>
  <si>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</si>
  <si>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</si>
  <si>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</si>
  <si>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</si>
  <si>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</si>
  <si>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</si>
  <si>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</si>
  <si>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</si>
  <si>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</si>
  <si>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</si>
  <si>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</si>
  <si>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</si>
  <si>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</si>
  <si>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</si>
  <si>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4.D.2.1.3 Grassland converted to peat extraction</t>
  </si>
  <si>
    <t>4.D. Wetlands</t>
  </si>
  <si>
    <t>Grassland converted to wetland</t>
  </si>
  <si>
    <t>Managed grassland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</si>
  <si>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</si>
  <si>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</si>
  <si>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</si>
  <si>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</si>
  <si>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</si>
  <si>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</si>
  <si>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</si>
  <si>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</si>
  <si>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</si>
  <si>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</si>
  <si>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</si>
  <si>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</si>
  <si>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</si>
  <si>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</si>
  <si>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</si>
  <si>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</si>
  <si>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</si>
  <si>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</si>
  <si>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</si>
  <si>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</si>
  <si>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</si>
  <si>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</si>
  <si>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</si>
  <si>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</si>
  <si>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</si>
  <si>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</si>
  <si>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</si>
  <si>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</si>
  <si>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</si>
  <si>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</si>
  <si>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</si>
  <si>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</si>
  <si>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</si>
  <si>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</si>
  <si>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</si>
  <si>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</si>
  <si>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</si>
  <si>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</si>
  <si>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</si>
  <si>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</si>
  <si>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</si>
  <si>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</si>
  <si>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</si>
  <si>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</si>
  <si>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</si>
  <si>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</si>
  <si>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</si>
  <si>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</si>
  <si>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</si>
  <si>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</si>
  <si>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</si>
  <si>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</si>
  <si>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</si>
  <si>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</si>
  <si>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</si>
  <si>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</si>
  <si>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</si>
  <si>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</si>
  <si>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</si>
  <si>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</si>
  <si>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</si>
  <si>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</si>
  <si>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</si>
  <si>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</si>
  <si>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</si>
  <si>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</si>
  <si>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</si>
  <si>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</si>
  <si>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</si>
  <si>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</si>
  <si>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</si>
  <si>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</si>
  <si>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</si>
  <si>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</si>
  <si>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</si>
  <si>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</si>
  <si>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</si>
  <si>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</si>
  <si>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</si>
  <si>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</si>
  <si>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</si>
  <si>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</si>
  <si>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</si>
  <si>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</si>
  <si>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</si>
  <si>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</si>
  <si>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</si>
  <si>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</si>
  <si>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</si>
  <si>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</si>
  <si>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</si>
  <si>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</si>
  <si>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</si>
  <si>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</si>
  <si>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</si>
  <si>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</si>
  <si>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</si>
  <si>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</si>
  <si>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</si>
  <si>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</si>
  <si>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</si>
  <si>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</si>
  <si>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</si>
  <si>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</si>
  <si>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</si>
  <si>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</si>
  <si>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</si>
  <si>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</si>
  <si>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</si>
  <si>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</si>
  <si>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</si>
  <si>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</si>
  <si>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</si>
  <si>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</si>
  <si>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</si>
  <si>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</si>
  <si>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</si>
  <si>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</si>
  <si>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</si>
  <si>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</si>
  <si>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</si>
  <si>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</si>
  <si>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</si>
  <si>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</si>
  <si>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</si>
  <si>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</si>
  <si>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</si>
  <si>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</si>
  <si>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</si>
  <si>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</si>
  <si>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</si>
  <si>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</si>
  <si>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</si>
  <si>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</si>
  <si>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</si>
  <si>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</si>
  <si>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</si>
  <si>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</si>
  <si>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</si>
  <si>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</si>
  <si>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</si>
  <si>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</si>
  <si>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</si>
  <si>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</si>
  <si>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</si>
  <si>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</si>
  <si>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</si>
  <si>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</si>
  <si>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</si>
  <si>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</si>
  <si>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</si>
  <si>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</si>
  <si>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</si>
  <si>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</si>
  <si>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</si>
  <si>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</si>
  <si>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</si>
  <si>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</si>
  <si>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</si>
  <si>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</si>
  <si>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</si>
  <si>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</si>
  <si>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</si>
  <si>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</si>
  <si>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</si>
  <si>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4.D.2.1.4 Settlements converted to peat extraction</t>
  </si>
  <si>
    <t>4.D. Wetlands</t>
  </si>
  <si>
    <t>Settlement converted to wetland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</si>
  <si>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</si>
  <si>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</si>
  <si>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</si>
  <si>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</si>
  <si>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</si>
  <si>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</si>
  <si>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</si>
  <si>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</si>
  <si>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</si>
  <si>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</si>
  <si>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</si>
  <si>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</si>
  <si>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</si>
  <si>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</si>
  <si>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</si>
  <si>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</si>
  <si>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</si>
  <si>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</si>
  <si>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</si>
  <si>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</si>
  <si>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</si>
  <si>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</si>
  <si>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</si>
  <si>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</si>
  <si>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</si>
  <si>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</si>
  <si>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</si>
  <si>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</si>
  <si>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</si>
  <si>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</si>
  <si>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</si>
  <si>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</si>
  <si>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</si>
  <si>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</si>
  <si>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</si>
  <si>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</si>
  <si>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</si>
  <si>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</si>
  <si>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</si>
  <si>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</si>
  <si>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</si>
  <si>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</si>
  <si>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</si>
  <si>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</si>
  <si>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</si>
  <si>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</si>
  <si>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</si>
  <si>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</si>
  <si>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</si>
  <si>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</si>
  <si>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</si>
  <si>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</si>
  <si>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</si>
  <si>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</si>
  <si>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</si>
  <si>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</si>
  <si>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</si>
  <si>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</si>
  <si>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</si>
  <si>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</si>
  <si>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</si>
  <si>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</si>
  <si>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</si>
  <si>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</si>
  <si>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</si>
  <si>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</si>
  <si>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</si>
  <si>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</si>
  <si>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</si>
  <si>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</si>
  <si>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</si>
  <si>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</si>
  <si>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</si>
  <si>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</si>
  <si>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</si>
  <si>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</si>
  <si>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</si>
  <si>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</si>
  <si>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</si>
  <si>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</si>
  <si>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</si>
  <si>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</si>
  <si>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</si>
  <si>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</si>
  <si>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</si>
  <si>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</si>
  <si>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</si>
  <si>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</si>
  <si>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</si>
  <si>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</si>
  <si>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</si>
  <si>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</si>
  <si>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</si>
  <si>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</si>
  <si>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</si>
  <si>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</si>
  <si>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</si>
  <si>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</si>
  <si>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</si>
  <si>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</si>
  <si>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</si>
  <si>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</si>
  <si>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</si>
  <si>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</si>
  <si>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</si>
  <si>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</si>
  <si>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</si>
  <si>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</si>
  <si>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</si>
  <si>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</si>
  <si>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</si>
  <si>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</si>
  <si>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</si>
  <si>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</si>
  <si>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</si>
  <si>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</si>
  <si>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</si>
  <si>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</si>
  <si>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</si>
  <si>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</si>
  <si>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</si>
  <si>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</si>
  <si>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</si>
  <si>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</si>
  <si>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</si>
  <si>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</si>
  <si>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</si>
  <si>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</si>
  <si>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</si>
  <si>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</si>
  <si>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</si>
  <si>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</si>
  <si>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</si>
  <si>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</si>
  <si>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</si>
  <si>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</si>
  <si>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</si>
  <si>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</si>
  <si>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</si>
  <si>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</si>
  <si>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</si>
  <si>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</si>
  <si>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</si>
  <si>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</si>
  <si>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</si>
  <si>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</si>
  <si>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</si>
  <si>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</si>
  <si>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</si>
  <si>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</si>
  <si>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</si>
  <si>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</si>
  <si>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</si>
  <si>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</si>
  <si>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</si>
  <si>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</si>
  <si>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</si>
  <si>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</si>
  <si>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</si>
  <si>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</si>
  <si>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</si>
  <si>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</si>
  <si>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</si>
  <si>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</si>
  <si>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</si>
  <si>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</si>
  <si>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4.D.2.1.5 Other land converted to peat extraction</t>
  </si>
  <si>
    <t>4.D. Wetlands</t>
  </si>
  <si>
    <t>Other land converted to wetland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</si>
  <si>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</si>
  <si>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</si>
  <si>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</si>
  <si>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</si>
  <si>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</si>
  <si>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</si>
  <si>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</si>
  <si>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</si>
  <si>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</si>
  <si>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</si>
  <si>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</si>
  <si>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</si>
  <si>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</si>
  <si>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</si>
  <si>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</si>
  <si>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</si>
  <si>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</si>
  <si>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</si>
  <si>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</si>
  <si>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</si>
  <si>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</si>
  <si>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</si>
  <si>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</si>
  <si>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</si>
  <si>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</si>
  <si>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</si>
  <si>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</si>
  <si>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</si>
  <si>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</si>
  <si>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</si>
  <si>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</si>
  <si>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</si>
  <si>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</si>
  <si>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</si>
  <si>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</si>
  <si>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</si>
  <si>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</si>
  <si>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</si>
  <si>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</si>
  <si>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</si>
  <si>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</si>
  <si>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</si>
  <si>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</si>
  <si>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</si>
  <si>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</si>
  <si>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</si>
  <si>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</si>
  <si>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</si>
  <si>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</si>
  <si>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</si>
  <si>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</si>
  <si>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</si>
  <si>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</si>
  <si>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</si>
  <si>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</si>
  <si>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</si>
  <si>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</si>
  <si>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</si>
  <si>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</si>
  <si>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</si>
  <si>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</si>
  <si>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</si>
  <si>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</si>
  <si>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</si>
  <si>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</si>
  <si>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</si>
  <si>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</si>
  <si>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</si>
  <si>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</si>
  <si>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</si>
  <si>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</si>
  <si>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</si>
  <si>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</si>
  <si>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</si>
  <si>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</si>
  <si>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</si>
  <si>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</si>
  <si>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</si>
  <si>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</si>
  <si>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</si>
  <si>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</si>
  <si>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</si>
  <si>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</si>
  <si>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</si>
  <si>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</si>
  <si>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</si>
  <si>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</si>
  <si>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</si>
  <si>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</si>
  <si>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</si>
  <si>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</si>
  <si>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</si>
  <si>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</si>
  <si>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</si>
  <si>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</si>
  <si>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</si>
  <si>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</si>
  <si>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</si>
  <si>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</si>
  <si>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</si>
  <si>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</si>
  <si>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</si>
  <si>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</si>
  <si>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</si>
  <si>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</si>
  <si>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</si>
  <si>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</si>
  <si>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</si>
  <si>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</si>
  <si>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</si>
  <si>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</si>
  <si>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</si>
  <si>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</si>
  <si>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</si>
  <si>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</si>
  <si>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</si>
  <si>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</si>
  <si>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</si>
  <si>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</si>
  <si>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</si>
  <si>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</si>
  <si>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</si>
  <si>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</si>
  <si>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</si>
  <si>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</si>
  <si>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</si>
  <si>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</si>
  <si>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</si>
  <si>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</si>
  <si>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</si>
  <si>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</si>
  <si>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</si>
  <si>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</si>
  <si>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</si>
  <si>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</si>
  <si>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</si>
  <si>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</si>
  <si>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</si>
  <si>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</si>
  <si>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</si>
  <si>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</si>
  <si>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</si>
  <si>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</si>
  <si>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</si>
  <si>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</si>
  <si>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</si>
  <si>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</si>
  <si>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</si>
  <si>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</si>
  <si>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</si>
  <si>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</si>
  <si>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</si>
  <si>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</si>
  <si>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</si>
  <si>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</si>
  <si>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</si>
  <si>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</si>
  <si>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</si>
  <si>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</si>
  <si>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</si>
  <si>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</si>
  <si>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</si>
  <si>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</si>
  <si>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</si>
  <si>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</si>
  <si>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</si>
  <si>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4.D.2.2.1 Forest land converted to flooded land</t>
  </si>
  <si>
    <t>4.D. Wetlands</t>
  </si>
  <si>
    <t>Forest land converted to wetland</t>
  </si>
  <si>
    <t>Deforested 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</si>
  <si>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</si>
  <si>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</si>
  <si>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</si>
  <si>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</si>
  <si>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</si>
  <si>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</si>
  <si>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</si>
  <si>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</si>
  <si>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</si>
  <si>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</si>
  <si>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</si>
  <si>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</si>
  <si>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</si>
  <si>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</si>
  <si>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</si>
  <si>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</si>
  <si>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</si>
  <si>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</si>
  <si>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</si>
  <si>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</si>
  <si>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</si>
  <si>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</si>
  <si>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</si>
  <si>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</si>
  <si>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</si>
  <si>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</si>
  <si>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</si>
  <si>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</si>
  <si>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</si>
  <si>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</si>
  <si>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</si>
  <si>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</si>
  <si>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</si>
  <si>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</si>
  <si>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</si>
  <si>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</si>
  <si>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</si>
  <si>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</si>
  <si>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</si>
  <si>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</si>
  <si>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</si>
  <si>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</si>
  <si>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</si>
  <si>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</si>
  <si>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</si>
  <si>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</si>
  <si>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</si>
  <si>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</si>
  <si>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</si>
  <si>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</si>
  <si>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</si>
  <si>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</si>
  <si>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</si>
  <si>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</si>
  <si>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</si>
  <si>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</si>
  <si>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</si>
  <si>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</si>
  <si>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</si>
  <si>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</si>
  <si>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</si>
  <si>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</si>
  <si>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</si>
  <si>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</si>
  <si>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</si>
  <si>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</si>
  <si>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</si>
  <si>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</si>
  <si>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</si>
  <si>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</si>
  <si>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</si>
  <si>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</si>
  <si>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</si>
  <si>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</si>
  <si>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</si>
  <si>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</si>
  <si>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</si>
  <si>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</si>
  <si>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</si>
  <si>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</si>
  <si>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</si>
  <si>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</si>
  <si>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</si>
  <si>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</si>
  <si>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</si>
  <si>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</si>
  <si>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</si>
  <si>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</si>
  <si>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</si>
  <si>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</si>
  <si>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</si>
  <si>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</si>
  <si>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</si>
  <si>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</si>
  <si>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</si>
  <si>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</si>
  <si>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</si>
  <si>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</si>
  <si>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</si>
  <si>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</si>
  <si>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</si>
  <si>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</si>
  <si>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</si>
  <si>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</si>
  <si>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</si>
  <si>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</si>
  <si>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</si>
  <si>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</si>
  <si>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</si>
  <si>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</si>
  <si>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</si>
  <si>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</si>
  <si>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</si>
  <si>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</si>
  <si>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</si>
  <si>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</si>
  <si>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</si>
  <si>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</si>
  <si>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</si>
  <si>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</si>
  <si>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</si>
  <si>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</si>
  <si>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</si>
  <si>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</si>
  <si>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</si>
  <si>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</si>
  <si>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</si>
  <si>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</si>
  <si>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</si>
  <si>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</si>
  <si>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</si>
  <si>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</si>
  <si>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</si>
  <si>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</si>
  <si>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</si>
  <si>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</si>
  <si>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</si>
  <si>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</si>
  <si>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</si>
  <si>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</si>
  <si>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</si>
  <si>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</si>
  <si>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</si>
  <si>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</si>
  <si>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</si>
  <si>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</si>
  <si>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</si>
  <si>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</si>
  <si>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</si>
  <si>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</si>
  <si>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</si>
  <si>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</si>
  <si>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</si>
  <si>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</si>
  <si>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</si>
  <si>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</si>
  <si>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</si>
  <si>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</si>
  <si>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</si>
  <si>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</si>
  <si>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</si>
  <si>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</si>
  <si>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</si>
  <si>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</si>
  <si>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</si>
  <si>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4.D.2.2.2 Cropland converted to flooded land</t>
  </si>
  <si>
    <t>4.D. Wetlands</t>
  </si>
  <si>
    <t>Cropland converted to wetland</t>
  </si>
  <si>
    <t>Managed cropland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</si>
  <si>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</si>
  <si>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</si>
  <si>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</si>
  <si>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</si>
  <si>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</si>
  <si>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</si>
  <si>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</si>
  <si>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</si>
  <si>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</si>
  <si>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</si>
  <si>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</si>
  <si>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</si>
  <si>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</si>
  <si>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</si>
  <si>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</si>
  <si>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</si>
  <si>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</si>
  <si>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</si>
  <si>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</si>
  <si>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</si>
  <si>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</si>
  <si>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</si>
  <si>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</si>
  <si>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</si>
  <si>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</si>
  <si>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</si>
  <si>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</si>
  <si>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</si>
  <si>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</si>
  <si>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</si>
  <si>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</si>
  <si>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</si>
  <si>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</si>
  <si>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</si>
  <si>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</si>
  <si>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</si>
  <si>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</si>
  <si>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</si>
  <si>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</si>
  <si>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</si>
  <si>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</si>
  <si>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</si>
  <si>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</si>
  <si>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</si>
  <si>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</si>
  <si>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</si>
  <si>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</si>
  <si>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</si>
  <si>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</si>
  <si>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</si>
  <si>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</si>
  <si>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</si>
  <si>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</si>
  <si>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</si>
  <si>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</si>
  <si>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</si>
  <si>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</si>
  <si>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</si>
  <si>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</si>
  <si>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</si>
  <si>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</si>
  <si>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</si>
  <si>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</si>
  <si>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</si>
  <si>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</si>
  <si>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</si>
  <si>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</si>
  <si>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</si>
  <si>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</si>
  <si>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</si>
  <si>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</si>
  <si>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</si>
  <si>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</si>
  <si>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</si>
  <si>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</si>
  <si>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</si>
  <si>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</si>
  <si>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</si>
  <si>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</si>
  <si>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</si>
  <si>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</si>
  <si>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</si>
  <si>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</si>
  <si>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</si>
  <si>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</si>
  <si>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</si>
  <si>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</si>
  <si>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</si>
  <si>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</si>
  <si>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</si>
  <si>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</si>
  <si>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</si>
  <si>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</si>
  <si>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</si>
  <si>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</si>
  <si>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</si>
  <si>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</si>
  <si>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</si>
  <si>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</si>
  <si>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</si>
  <si>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</si>
  <si>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</si>
  <si>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</si>
  <si>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</si>
  <si>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</si>
  <si>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</si>
  <si>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</si>
  <si>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</si>
  <si>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</si>
  <si>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</si>
  <si>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</si>
  <si>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</si>
  <si>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</si>
  <si>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</si>
  <si>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</si>
  <si>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</si>
  <si>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</si>
  <si>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</si>
  <si>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</si>
  <si>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</si>
  <si>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</si>
  <si>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</si>
  <si>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</si>
  <si>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</si>
  <si>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</si>
  <si>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</si>
  <si>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</si>
  <si>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</si>
  <si>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</si>
  <si>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</si>
  <si>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</si>
  <si>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</si>
  <si>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</si>
  <si>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</si>
  <si>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</si>
  <si>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</si>
  <si>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</si>
  <si>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</si>
  <si>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</si>
  <si>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</si>
  <si>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</si>
  <si>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</si>
  <si>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</si>
  <si>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</si>
  <si>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</si>
  <si>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</si>
  <si>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</si>
  <si>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</si>
  <si>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</si>
  <si>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</si>
  <si>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</si>
  <si>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</si>
  <si>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</si>
  <si>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</si>
  <si>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</si>
  <si>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</si>
  <si>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</si>
  <si>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</si>
  <si>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</si>
  <si>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</si>
  <si>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</si>
  <si>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</si>
  <si>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</si>
  <si>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</si>
  <si>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</si>
  <si>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4.D.2.2.3 Grassland converted to flooded land</t>
  </si>
  <si>
    <t>4.D. Wetlands</t>
  </si>
  <si>
    <t>Grassland converted to wetland</t>
  </si>
  <si>
    <t>Managed grassland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</si>
  <si>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</si>
  <si>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</si>
  <si>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</si>
  <si>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</si>
  <si>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</si>
  <si>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</si>
  <si>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</si>
  <si>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</si>
  <si>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</si>
  <si>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</si>
  <si>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</si>
  <si>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</si>
  <si>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</si>
  <si>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</si>
  <si>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</si>
  <si>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</si>
  <si>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</si>
  <si>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</si>
  <si>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</si>
  <si>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</si>
  <si>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</si>
  <si>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</si>
  <si>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</si>
  <si>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</si>
  <si>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</si>
  <si>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</si>
  <si>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</si>
  <si>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</si>
  <si>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</si>
  <si>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</si>
  <si>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</si>
  <si>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</si>
  <si>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</si>
  <si>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</si>
  <si>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</si>
  <si>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</si>
  <si>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</si>
  <si>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</si>
  <si>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</si>
  <si>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</si>
  <si>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</si>
  <si>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</si>
  <si>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</si>
  <si>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</si>
  <si>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</si>
  <si>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</si>
  <si>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</si>
  <si>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</si>
  <si>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</si>
  <si>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</si>
  <si>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</si>
  <si>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</si>
  <si>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</si>
  <si>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</si>
  <si>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</si>
  <si>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</si>
  <si>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</si>
  <si>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</si>
  <si>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</si>
  <si>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</si>
  <si>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</si>
  <si>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</si>
  <si>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</si>
  <si>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</si>
  <si>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</si>
  <si>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</si>
  <si>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</si>
  <si>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</si>
  <si>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</si>
  <si>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</si>
  <si>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</si>
  <si>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</si>
  <si>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</si>
  <si>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</si>
  <si>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</si>
  <si>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</si>
  <si>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</si>
  <si>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</si>
  <si>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</si>
  <si>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</si>
  <si>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</si>
  <si>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</si>
  <si>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</si>
  <si>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</si>
  <si>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</si>
  <si>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</si>
  <si>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</si>
  <si>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</si>
  <si>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</si>
  <si>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</si>
  <si>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</si>
  <si>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</si>
  <si>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</si>
  <si>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</si>
  <si>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</si>
  <si>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</si>
  <si>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</si>
  <si>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</si>
  <si>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</si>
  <si>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</si>
  <si>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</si>
  <si>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</si>
  <si>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</si>
  <si>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</si>
  <si>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</si>
  <si>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</si>
  <si>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</si>
  <si>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</si>
  <si>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</si>
  <si>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</si>
  <si>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</si>
  <si>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</si>
  <si>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</si>
  <si>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</si>
  <si>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</si>
  <si>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</si>
  <si>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</si>
  <si>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</si>
  <si>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</si>
  <si>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</si>
  <si>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</si>
  <si>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</si>
  <si>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</si>
  <si>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</si>
  <si>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</si>
  <si>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</si>
  <si>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</si>
  <si>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</si>
  <si>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</si>
  <si>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</si>
  <si>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</si>
  <si>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</si>
  <si>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</si>
  <si>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</si>
  <si>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</si>
  <si>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</si>
  <si>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</si>
  <si>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</si>
  <si>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</si>
  <si>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</si>
  <si>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</si>
  <si>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</si>
  <si>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</si>
  <si>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</si>
  <si>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</si>
  <si>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</si>
  <si>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</si>
  <si>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</si>
  <si>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</si>
  <si>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</si>
  <si>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</si>
  <si>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</si>
  <si>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</si>
  <si>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</si>
  <si>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</si>
  <si>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</si>
  <si>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</si>
  <si>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</si>
  <si>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</si>
  <si>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</si>
  <si>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</si>
  <si>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</si>
  <si>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</si>
  <si>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</si>
  <si>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</si>
  <si>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4.D.2.2.4 Settlements converted to flooded land</t>
  </si>
  <si>
    <t>4.D. Wetlands</t>
  </si>
  <si>
    <t>Settlement converted to wetland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</si>
  <si>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</si>
  <si>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</si>
  <si>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</si>
  <si>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</si>
  <si>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</si>
  <si>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</si>
  <si>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</si>
  <si>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</si>
  <si>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</si>
  <si>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</si>
  <si>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</si>
  <si>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</si>
  <si>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</si>
  <si>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</si>
  <si>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</si>
  <si>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</si>
  <si>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</si>
  <si>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</si>
  <si>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</si>
  <si>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</si>
  <si>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</si>
  <si>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</si>
  <si>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</si>
  <si>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</si>
  <si>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</si>
  <si>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</si>
  <si>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</si>
  <si>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</si>
  <si>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</si>
  <si>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</si>
  <si>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</si>
  <si>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</si>
  <si>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</si>
  <si>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</si>
  <si>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</si>
  <si>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</si>
  <si>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</si>
  <si>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</si>
  <si>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</si>
  <si>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</si>
  <si>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</si>
  <si>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</si>
  <si>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</si>
  <si>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</si>
  <si>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</si>
  <si>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</si>
  <si>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</si>
  <si>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</si>
  <si>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</si>
  <si>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</si>
  <si>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</si>
  <si>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</si>
  <si>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</si>
  <si>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</si>
  <si>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</si>
  <si>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</si>
  <si>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</si>
  <si>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</si>
  <si>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</si>
  <si>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</si>
  <si>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</si>
  <si>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</si>
  <si>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</si>
  <si>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</si>
  <si>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</si>
  <si>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</si>
  <si>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</si>
  <si>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</si>
  <si>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</si>
  <si>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</si>
  <si>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</si>
  <si>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</si>
  <si>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</si>
  <si>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</si>
  <si>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</si>
  <si>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</si>
  <si>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</si>
  <si>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</si>
  <si>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</si>
  <si>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</si>
  <si>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</si>
  <si>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</si>
  <si>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</si>
  <si>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</si>
  <si>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</si>
  <si>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</si>
  <si>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</si>
  <si>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</si>
  <si>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</si>
  <si>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</si>
  <si>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</si>
  <si>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</si>
  <si>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</si>
  <si>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</si>
  <si>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</si>
  <si>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</si>
  <si>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</si>
  <si>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</si>
  <si>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</si>
  <si>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</si>
  <si>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</si>
  <si>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</si>
  <si>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</si>
  <si>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</si>
  <si>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</si>
  <si>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</si>
  <si>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</si>
  <si>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</si>
  <si>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</si>
  <si>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</si>
  <si>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</si>
  <si>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</si>
  <si>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</si>
  <si>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</si>
  <si>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</si>
  <si>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</si>
  <si>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</si>
  <si>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</si>
  <si>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</si>
  <si>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</si>
  <si>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</si>
  <si>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</si>
  <si>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</si>
  <si>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</si>
  <si>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</si>
  <si>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</si>
  <si>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</si>
  <si>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</si>
  <si>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</si>
  <si>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</si>
  <si>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</si>
  <si>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</si>
  <si>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</si>
  <si>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</si>
  <si>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</si>
  <si>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</si>
  <si>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</si>
  <si>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</si>
  <si>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</si>
  <si>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</si>
  <si>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</si>
  <si>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</si>
  <si>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</si>
  <si>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</si>
  <si>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</si>
  <si>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</si>
  <si>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</si>
  <si>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</si>
  <si>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</si>
  <si>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</si>
  <si>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</si>
  <si>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</si>
  <si>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</si>
  <si>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</si>
  <si>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</si>
  <si>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</si>
  <si>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</si>
  <si>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</si>
  <si>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</si>
  <si>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</si>
  <si>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</si>
  <si>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</si>
  <si>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</si>
  <si>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</si>
  <si>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</si>
  <si>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</si>
  <si>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4.D.2.2.5 Other land converted to flooded land</t>
  </si>
  <si>
    <t>4.D. Wetlands</t>
  </si>
  <si>
    <t>Other land converted to wetland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</si>
  <si>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</si>
  <si>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</si>
  <si>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</si>
  <si>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</si>
  <si>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</si>
  <si>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</si>
  <si>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</si>
  <si>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</si>
  <si>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</si>
  <si>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</si>
  <si>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</si>
  <si>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</si>
  <si>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</si>
  <si>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</si>
  <si>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</si>
  <si>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</si>
  <si>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</si>
  <si>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</si>
  <si>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</si>
  <si>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</si>
  <si>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</si>
  <si>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</si>
  <si>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</si>
  <si>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</si>
  <si>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</si>
  <si>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</si>
  <si>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</si>
  <si>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</si>
  <si>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</si>
  <si>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</si>
  <si>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</si>
  <si>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</si>
  <si>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</si>
  <si>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</si>
  <si>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</si>
  <si>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</si>
  <si>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</si>
  <si>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</si>
  <si>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</si>
  <si>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</si>
  <si>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</si>
  <si>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</si>
  <si>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</si>
  <si>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</si>
  <si>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</si>
  <si>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</si>
  <si>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</si>
  <si>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</si>
  <si>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</si>
  <si>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</si>
  <si>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</si>
  <si>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</si>
  <si>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</si>
  <si>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</si>
  <si>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</si>
  <si>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</si>
  <si>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</si>
  <si>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</si>
  <si>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</si>
  <si>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</si>
  <si>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</si>
  <si>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</si>
  <si>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</si>
  <si>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</si>
  <si>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</si>
  <si>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</si>
  <si>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</si>
  <si>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</si>
  <si>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</si>
  <si>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</si>
  <si>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</si>
  <si>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</si>
  <si>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</si>
  <si>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</si>
  <si>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</si>
  <si>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</si>
  <si>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</si>
  <si>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</si>
  <si>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</si>
  <si>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</si>
  <si>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</si>
  <si>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</si>
  <si>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</si>
  <si>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</si>
  <si>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</si>
  <si>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</si>
  <si>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</si>
  <si>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</si>
  <si>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</si>
  <si>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</si>
  <si>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</si>
  <si>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</si>
  <si>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</si>
  <si>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</si>
  <si>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</si>
  <si>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</si>
  <si>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</si>
  <si>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</si>
  <si>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</si>
  <si>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</si>
  <si>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</si>
  <si>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</si>
  <si>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</si>
  <si>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</si>
  <si>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</si>
  <si>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</si>
  <si>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</si>
  <si>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</si>
  <si>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</si>
  <si>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</si>
  <si>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</si>
  <si>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</si>
  <si>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</si>
  <si>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</si>
  <si>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</si>
  <si>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</si>
  <si>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</si>
  <si>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</si>
  <si>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</si>
  <si>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</si>
  <si>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</si>
  <si>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</si>
  <si>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</si>
  <si>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</si>
  <si>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</si>
  <si>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</si>
  <si>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</si>
  <si>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</si>
  <si>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</si>
  <si>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</si>
  <si>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</si>
  <si>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</si>
  <si>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</si>
  <si>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</si>
  <si>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</si>
  <si>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</si>
  <si>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</si>
  <si>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</si>
  <si>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</si>
  <si>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</si>
  <si>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</si>
  <si>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</si>
  <si>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</si>
  <si>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</si>
  <si>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</si>
  <si>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</si>
  <si>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</si>
  <si>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</si>
  <si>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</si>
  <si>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</si>
  <si>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</si>
  <si>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</si>
  <si>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</si>
  <si>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</si>
  <si>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</si>
  <si>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</si>
  <si>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</si>
  <si>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</si>
  <si>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</si>
  <si>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</si>
  <si>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</si>
  <si>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</si>
  <si>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</si>
  <si>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</si>
  <si>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</si>
  <si>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</si>
  <si>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4.D.2.3.1 Forest land converted to other wetlands</t>
  </si>
  <si>
    <t>4.D. Wetlands</t>
  </si>
  <si>
    <t>Forest land converted to wetland</t>
  </si>
  <si>
    <t>Deforested 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</si>
  <si>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</si>
  <si>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</si>
  <si>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</si>
  <si>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</si>
  <si>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</si>
  <si>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</si>
  <si>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</si>
  <si>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</si>
  <si>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</si>
  <si>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</si>
  <si>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</si>
  <si>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</si>
  <si>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</si>
  <si>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</si>
  <si>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</si>
  <si>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</si>
  <si>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</si>
  <si>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</si>
  <si>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</si>
  <si>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</si>
  <si>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</si>
  <si>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</si>
  <si>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</si>
  <si>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</si>
  <si>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</si>
  <si>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</si>
  <si>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</si>
  <si>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</si>
  <si>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</si>
  <si>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</si>
  <si>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</si>
  <si>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</si>
  <si>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</si>
  <si>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</si>
  <si>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</si>
  <si>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</si>
  <si>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</si>
  <si>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</si>
  <si>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</si>
  <si>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</si>
  <si>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</si>
  <si>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</si>
  <si>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</si>
  <si>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</si>
  <si>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</si>
  <si>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</si>
  <si>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</si>
  <si>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</si>
  <si>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</si>
  <si>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</si>
  <si>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</si>
  <si>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</si>
  <si>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</si>
  <si>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</si>
  <si>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</si>
  <si>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</si>
  <si>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</si>
  <si>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</si>
  <si>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</si>
  <si>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</si>
  <si>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</si>
  <si>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</si>
  <si>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</si>
  <si>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</si>
  <si>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</si>
  <si>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</si>
  <si>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</si>
  <si>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</si>
  <si>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</si>
  <si>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</si>
  <si>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</si>
  <si>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</si>
  <si>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</si>
  <si>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</si>
  <si>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</si>
  <si>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</si>
  <si>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</si>
  <si>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</si>
  <si>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</si>
  <si>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</si>
  <si>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</si>
  <si>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</si>
  <si>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</si>
  <si>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4.D.2.3.2 Cropland converted to other wetlands</t>
  </si>
  <si>
    <t>4.D. Wetlands</t>
  </si>
  <si>
    <t>Cropland converted to wetland</t>
  </si>
  <si>
    <t>Managed cropland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</si>
  <si>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</si>
  <si>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</si>
  <si>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</si>
  <si>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</si>
  <si>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</si>
  <si>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</si>
  <si>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</si>
  <si>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</si>
  <si>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</si>
  <si>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</si>
  <si>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</si>
  <si>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</si>
  <si>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</si>
  <si>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</si>
  <si>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</si>
  <si>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</si>
  <si>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</si>
  <si>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</si>
  <si>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</si>
  <si>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</si>
  <si>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</si>
  <si>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</si>
  <si>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</si>
  <si>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</si>
  <si>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</si>
  <si>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</si>
  <si>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</si>
  <si>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</si>
  <si>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</si>
  <si>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</si>
  <si>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</si>
  <si>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</si>
  <si>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</si>
  <si>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</si>
  <si>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</si>
  <si>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</si>
  <si>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</si>
  <si>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</si>
  <si>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</si>
  <si>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</si>
  <si>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</si>
  <si>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</si>
  <si>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</si>
  <si>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</si>
  <si>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</si>
  <si>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</si>
  <si>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</si>
  <si>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</si>
  <si>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</si>
  <si>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</si>
  <si>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</si>
  <si>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</si>
  <si>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</si>
  <si>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</si>
  <si>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</si>
  <si>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</si>
  <si>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</si>
  <si>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</si>
  <si>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</si>
  <si>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</si>
  <si>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</si>
  <si>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</si>
  <si>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</si>
  <si>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</si>
  <si>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</si>
  <si>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</si>
  <si>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</si>
  <si>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</si>
  <si>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</si>
  <si>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</si>
  <si>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</si>
  <si>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</si>
  <si>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</si>
  <si>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</si>
  <si>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</si>
  <si>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</si>
  <si>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</si>
  <si>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</si>
  <si>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</si>
  <si>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</si>
  <si>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</si>
  <si>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</si>
  <si>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</si>
  <si>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</si>
  <si>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</si>
  <si>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</si>
  <si>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</si>
  <si>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</si>
  <si>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</si>
  <si>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</si>
  <si>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</si>
  <si>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</si>
  <si>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</si>
  <si>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</si>
  <si>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</si>
  <si>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</si>
  <si>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</si>
  <si>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</si>
  <si>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</si>
  <si>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</si>
  <si>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</si>
  <si>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</si>
  <si>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</si>
  <si>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</si>
  <si>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</si>
  <si>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</si>
  <si>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</si>
  <si>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</si>
  <si>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</si>
  <si>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</si>
  <si>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</si>
  <si>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</si>
  <si>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</si>
  <si>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</si>
  <si>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</si>
  <si>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</si>
  <si>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</si>
  <si>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</si>
  <si>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</si>
  <si>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</si>
  <si>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</si>
  <si>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</si>
  <si>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</si>
  <si>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</si>
  <si>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</si>
  <si>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</si>
  <si>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</si>
  <si>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</si>
  <si>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</si>
  <si>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</si>
  <si>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</si>
  <si>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</si>
  <si>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</si>
  <si>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</si>
  <si>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</si>
  <si>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</si>
  <si>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</si>
  <si>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</si>
  <si>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</si>
  <si>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</si>
  <si>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</si>
  <si>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</si>
  <si>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</si>
  <si>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</si>
  <si>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</si>
  <si>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</si>
  <si>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</si>
  <si>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</si>
  <si>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</si>
  <si>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</si>
  <si>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</si>
  <si>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</si>
  <si>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</si>
  <si>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</si>
  <si>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</si>
  <si>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</si>
  <si>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</si>
  <si>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</si>
  <si>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</si>
  <si>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</si>
  <si>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</si>
  <si>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</si>
  <si>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</si>
  <si>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</si>
  <si>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</si>
  <si>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4.D.2.3.3 Grassland converted to other wetlands</t>
  </si>
  <si>
    <t>4.D. Wetlands</t>
  </si>
  <si>
    <t>Grassland converted to wetland</t>
  </si>
  <si>
    <t>Managed grassland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</si>
  <si>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</si>
  <si>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</si>
  <si>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</si>
  <si>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</si>
  <si>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</si>
  <si>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</si>
  <si>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</si>
  <si>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</si>
  <si>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</si>
  <si>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</si>
  <si>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</si>
  <si>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</si>
  <si>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</si>
  <si>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</si>
  <si>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</si>
  <si>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</si>
  <si>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</si>
  <si>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</si>
  <si>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</si>
  <si>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</si>
  <si>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</si>
  <si>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</si>
  <si>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</si>
  <si>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</si>
  <si>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</si>
  <si>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</si>
  <si>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</si>
  <si>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</si>
  <si>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</si>
  <si>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</si>
  <si>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</si>
  <si>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</si>
  <si>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</si>
  <si>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</si>
  <si>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</si>
  <si>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</si>
  <si>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</si>
  <si>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</si>
  <si>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</si>
  <si>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</si>
  <si>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</si>
  <si>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</si>
  <si>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</si>
  <si>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</si>
  <si>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</si>
  <si>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</si>
  <si>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</si>
  <si>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</si>
  <si>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</si>
  <si>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</si>
  <si>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</si>
  <si>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</si>
  <si>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</si>
  <si>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</si>
  <si>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</si>
  <si>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</si>
  <si>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</si>
  <si>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</si>
  <si>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</si>
  <si>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</si>
  <si>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</si>
  <si>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</si>
  <si>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</si>
  <si>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</si>
  <si>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</si>
  <si>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</si>
  <si>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</si>
  <si>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</si>
  <si>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</si>
  <si>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</si>
  <si>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</si>
  <si>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</si>
  <si>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</si>
  <si>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</si>
  <si>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</si>
  <si>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</si>
  <si>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</si>
  <si>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</si>
  <si>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</si>
  <si>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</si>
  <si>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</si>
  <si>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</si>
  <si>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</si>
  <si>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</si>
  <si>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</si>
  <si>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</si>
  <si>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</si>
  <si>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</si>
  <si>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</si>
  <si>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</si>
  <si>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</si>
  <si>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</si>
  <si>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</si>
  <si>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</si>
  <si>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</si>
  <si>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</si>
  <si>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</si>
  <si>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</si>
  <si>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</si>
  <si>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</si>
  <si>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</si>
  <si>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</si>
  <si>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</si>
  <si>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</si>
  <si>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</si>
  <si>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</si>
  <si>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</si>
  <si>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</si>
  <si>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</si>
  <si>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</si>
  <si>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</si>
  <si>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</si>
  <si>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</si>
  <si>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</si>
  <si>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</si>
  <si>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</si>
  <si>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</si>
  <si>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</si>
  <si>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</si>
  <si>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</si>
  <si>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</si>
  <si>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</si>
  <si>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</si>
  <si>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</si>
  <si>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</si>
  <si>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</si>
  <si>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</si>
  <si>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</si>
  <si>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</si>
  <si>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</si>
  <si>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</si>
  <si>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</si>
  <si>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</si>
  <si>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</si>
  <si>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</si>
  <si>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</si>
  <si>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</si>
  <si>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</si>
  <si>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</si>
  <si>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</si>
  <si>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</si>
  <si>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</si>
  <si>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</si>
  <si>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</si>
  <si>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</si>
  <si>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</si>
  <si>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</si>
  <si>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</si>
  <si>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</si>
  <si>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</si>
  <si>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</si>
  <si>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</si>
  <si>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</si>
  <si>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</si>
  <si>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</si>
  <si>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</si>
  <si>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</si>
  <si>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</si>
  <si>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</si>
  <si>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</si>
  <si>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</si>
  <si>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</si>
  <si>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</si>
  <si>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</si>
  <si>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</si>
  <si>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4.D.2.3.4 Settlements converted to other wetlands</t>
  </si>
  <si>
    <t>4.D. Wetlands</t>
  </si>
  <si>
    <t>Settlement converted to wetland</t>
  </si>
  <si>
    <t>Managed wetland</t>
  </si>
  <si>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</si>
  <si>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</si>
  <si>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</si>
  <si>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</si>
  <si>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</si>
  <si>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</si>
  <si>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</si>
  <si>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</si>
  <si>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</si>
  <si>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</si>
  <si>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</si>
  <si>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</si>
  <si>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</si>
  <si>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</si>
  <si>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</si>
  <si>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</si>
  <si>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</si>
  <si>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</si>
  <si>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</si>
  <si>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</si>
  <si>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</si>
  <si>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</si>
  <si>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</si>
  <si>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</si>
  <si>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</si>
  <si>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</si>
  <si>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</si>
  <si>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</si>
  <si>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</si>
  <si>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</si>
  <si>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</si>
  <si>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</si>
  <si>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</si>
  <si>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</si>
  <si>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</si>
  <si>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</si>
  <si>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</si>
  <si>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</si>
  <si>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</si>
  <si>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</si>
  <si>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</si>
  <si>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</si>
  <si>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</si>
  <si>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</si>
  <si>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</si>
  <si>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</si>
  <si>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</si>
  <si>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</si>
  <si>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</si>
  <si>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</si>
  <si>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</si>
  <si>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</si>
  <si>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</si>
  <si>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</si>
  <si>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</si>
  <si>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</si>
  <si>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</si>
  <si>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</si>
  <si>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</si>
  <si>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</si>
  <si>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</si>
  <si>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</si>
  <si>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</si>
  <si>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</si>
  <si>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</si>
  <si>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</si>
  <si>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</si>
  <si>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</si>
  <si>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</si>
  <si>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</si>
  <si>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</si>
  <si>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</si>
  <si>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</si>
  <si>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</si>
  <si>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</si>
  <si>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</si>
  <si>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</si>
  <si>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</si>
  <si>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</si>
  <si>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</si>
  <si>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</si>
  <si>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</si>
  <si>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</si>
  <si>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</si>
  <si>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</si>
  <si>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</si>
  <si>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</si>
  <si>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</si>
  <si>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</si>
  <si>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</si>
  <si>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</si>
  <si>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</si>
  <si>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</si>
  <si>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</si>
  <si>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</si>
  <si>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</si>
  <si>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</si>
  <si>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</si>
  <si>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</si>
  <si>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</si>
  <si>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</si>
  <si>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</si>
  <si>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</si>
  <si>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</si>
  <si>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</si>
  <si>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</si>
  <si>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</si>
  <si>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</si>
  <si>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</si>
  <si>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</si>
  <si>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</si>
  <si>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</si>
  <si>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</si>
  <si>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</si>
  <si>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</si>
  <si>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</si>
  <si>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</si>
  <si>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</si>
  <si>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</si>
  <si>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</si>
  <si>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</si>
  <si>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</si>
  <si>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</si>
  <si>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</si>
  <si>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</si>
  <si>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</si>
  <si>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</si>
  <si>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</si>
  <si>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</si>
  <si>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</si>
  <si>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</si>
  <si>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</si>
  <si>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</si>
  <si>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</si>
  <si>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</si>
  <si>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</si>
  <si>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</si>
  <si>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</si>
  <si>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</si>
  <si>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</si>
  <si>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</si>
  <si>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</si>
  <si>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</si>
  <si>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</si>
  <si>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</si>
  <si>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</si>
  <si>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</si>
  <si>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</si>
  <si>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</si>
  <si>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</si>
  <si>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</si>
  <si>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</si>
  <si>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</si>
  <si>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</si>
  <si>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</si>
  <si>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</si>
  <si>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</si>
  <si>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</si>
  <si>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</si>
  <si>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</si>
  <si>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</si>
  <si>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</si>
  <si>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</si>
  <si>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</si>
  <si>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</si>
  <si>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4.D.2.3.5 Other land converted to other wetlands</t>
  </si>
  <si>
    <t>4.D. Wetlands</t>
  </si>
  <si>
    <t>Other land converted to wetland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</si>
  <si>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</si>
  <si>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</si>
  <si>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</si>
  <si>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</si>
  <si>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</si>
  <si>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</si>
  <si>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</si>
  <si>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</si>
  <si>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</si>
  <si>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</si>
  <si>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</si>
  <si>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</si>
  <si>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</si>
  <si>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</si>
  <si>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</si>
  <si>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</si>
  <si>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</si>
  <si>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</si>
  <si>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</si>
  <si>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</si>
  <si>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</si>
  <si>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</si>
  <si>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</si>
  <si>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</si>
  <si>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</si>
  <si>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</si>
  <si>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</si>
  <si>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</si>
  <si>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</si>
  <si>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</si>
  <si>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</si>
  <si>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</si>
  <si>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</si>
  <si>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</si>
  <si>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</si>
  <si>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</si>
  <si>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</si>
  <si>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</si>
  <si>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</si>
  <si>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</si>
  <si>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</si>
  <si>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</si>
  <si>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</si>
  <si>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</si>
  <si>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</si>
  <si>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</si>
  <si>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</si>
  <si>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</si>
  <si>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</si>
  <si>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</si>
  <si>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</si>
  <si>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</si>
  <si>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</si>
  <si>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</si>
  <si>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</si>
  <si>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</si>
  <si>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</si>
  <si>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</si>
  <si>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</si>
  <si>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</si>
  <si>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</si>
  <si>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</si>
  <si>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</si>
  <si>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</si>
  <si>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</si>
  <si>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</si>
  <si>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</si>
  <si>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</si>
  <si>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</si>
  <si>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</si>
  <si>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</si>
  <si>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</si>
  <si>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</si>
  <si>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</si>
  <si>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</si>
  <si>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</si>
  <si>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</si>
  <si>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</si>
  <si>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</si>
  <si>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</si>
  <si>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</si>
  <si>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</si>
  <si>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</si>
  <si>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</si>
  <si>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</si>
  <si>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</si>
  <si>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</si>
  <si>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</si>
  <si>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</si>
  <si>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</si>
  <si>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</si>
  <si>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</si>
  <si>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</si>
  <si>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</si>
  <si>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</si>
  <si>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</si>
  <si>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</si>
  <si>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</si>
  <si>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</si>
  <si>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</si>
  <si>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</si>
  <si>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</si>
  <si>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</si>
  <si>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</si>
  <si>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</si>
  <si>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</si>
  <si>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</si>
  <si>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</si>
  <si>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</si>
  <si>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</si>
  <si>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</si>
  <si>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</si>
  <si>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</si>
  <si>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</si>
  <si>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</si>
  <si>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</si>
  <si>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</si>
  <si>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</si>
  <si>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</si>
  <si>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</si>
  <si>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</si>
  <si>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</si>
  <si>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</si>
  <si>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</si>
  <si>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</si>
  <si>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</si>
  <si>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</si>
  <si>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</si>
  <si>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</si>
  <si>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</si>
  <si>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</si>
  <si>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</si>
  <si>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</si>
  <si>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</si>
  <si>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</si>
  <si>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</si>
  <si>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</si>
  <si>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</si>
  <si>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</si>
  <si>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</si>
  <si>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</si>
  <si>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</si>
  <si>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</si>
  <si>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</si>
  <si>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</si>
  <si>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</si>
  <si>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</si>
  <si>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</si>
  <si>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</si>
  <si>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</si>
  <si>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</si>
  <si>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</si>
  <si>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</si>
  <si>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</si>
  <si>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</si>
  <si>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</si>
  <si>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</si>
  <si>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</si>
  <si>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</si>
  <si>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</si>
  <si>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</si>
  <si>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</si>
  <si>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</si>
  <si>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</si>
  <si>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</si>
  <si>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</si>
  <si>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4.E.1. Settlements remaining settlements</t>
  </si>
  <si>
    <t>4.E. Settlements</t>
  </si>
  <si>
    <r>
      <rPr>
        <sz val="9"/>
        <color rgb="FFFFFFFF"/>
        <rFont val="Calibri"/>
        <family val="2"/>
        <scheme val="minor"/>
      </rPr>
      <t>not accounted for under Regulation (EU) 2018/841</t>
    </r>
  </si>
  <si>
    <t>WOM</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</si>
  <si>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</si>
  <si>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</si>
  <si>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</si>
  <si>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</si>
  <si>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</si>
  <si>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</si>
  <si>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</si>
  <si>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</si>
  <si>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</si>
  <si>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</si>
  <si>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</si>
  <si>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</si>
  <si>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</si>
  <si>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</si>
  <si>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</si>
  <si>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</si>
  <si>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</si>
  <si>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</si>
  <si>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</si>
  <si>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</si>
  <si>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</si>
  <si>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</si>
  <si>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</si>
  <si>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</si>
  <si>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</si>
  <si>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</si>
  <si>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</si>
  <si>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</si>
  <si>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</si>
  <si>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</si>
  <si>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</si>
  <si>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</si>
  <si>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</si>
  <si>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</si>
  <si>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</si>
  <si>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</si>
  <si>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</si>
  <si>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</si>
  <si>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</si>
  <si>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</si>
  <si>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</si>
  <si>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</si>
  <si>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</si>
  <si>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</si>
  <si>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</si>
  <si>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</si>
  <si>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</si>
  <si>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</si>
  <si>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</si>
  <si>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</si>
  <si>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</si>
  <si>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</si>
  <si>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</si>
  <si>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</si>
  <si>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</si>
  <si>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</si>
  <si>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</si>
  <si>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</si>
  <si>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</si>
  <si>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</si>
  <si>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</si>
  <si>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</si>
  <si>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</si>
  <si>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</si>
  <si>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</si>
  <si>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</si>
  <si>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</si>
  <si>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</si>
  <si>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</si>
  <si>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</si>
  <si>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</si>
  <si>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</si>
  <si>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</si>
  <si>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</si>
  <si>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</si>
  <si>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</si>
  <si>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</si>
  <si>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</si>
  <si>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</si>
  <si>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</si>
  <si>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</si>
  <si>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</si>
  <si>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</si>
  <si>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</si>
  <si>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</si>
  <si>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</si>
  <si>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</si>
  <si>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</si>
  <si>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</si>
  <si>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</si>
  <si>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</si>
  <si>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</si>
  <si>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</si>
  <si>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</si>
  <si>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</si>
  <si>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</si>
  <si>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</si>
  <si>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</si>
  <si>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</si>
  <si>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</si>
  <si>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</si>
  <si>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</si>
  <si>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</si>
  <si>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</si>
  <si>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</si>
  <si>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</si>
  <si>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</si>
  <si>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</si>
  <si>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</si>
  <si>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</si>
  <si>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</si>
  <si>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</si>
  <si>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</si>
  <si>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</si>
  <si>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</si>
  <si>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</si>
  <si>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</si>
  <si>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</si>
  <si>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</si>
  <si>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</si>
  <si>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</si>
  <si>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</si>
  <si>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</si>
  <si>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</si>
  <si>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</si>
  <si>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</si>
  <si>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</si>
  <si>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</si>
  <si>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</si>
  <si>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</si>
  <si>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</si>
  <si>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</si>
  <si>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</si>
  <si>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</si>
  <si>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</si>
  <si>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</si>
  <si>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</si>
  <si>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</si>
  <si>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</si>
  <si>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</si>
  <si>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</si>
  <si>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</si>
  <si>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</si>
  <si>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</si>
  <si>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</si>
  <si>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</si>
  <si>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</si>
  <si>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</si>
  <si>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</si>
  <si>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</si>
  <si>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</si>
  <si>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</si>
  <si>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</si>
  <si>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</si>
  <si>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</si>
  <si>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</si>
  <si>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</si>
  <si>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</si>
  <si>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</si>
  <si>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</si>
  <si>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</si>
  <si>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</si>
  <si>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</si>
  <si>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</si>
  <si>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4.E.2.1 Forest land converted to settlements</t>
  </si>
  <si>
    <t>4.E. Settlements</t>
  </si>
  <si>
    <t>Forest land converted to settlements</t>
  </si>
  <si>
    <t>Deforested 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</si>
  <si>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</si>
  <si>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</si>
  <si>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</si>
  <si>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</si>
  <si>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</si>
  <si>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</si>
  <si>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</si>
  <si>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</si>
  <si>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</si>
  <si>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</si>
  <si>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</si>
  <si>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</si>
  <si>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</si>
  <si>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</si>
  <si>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</si>
  <si>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</si>
  <si>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</si>
  <si>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</si>
  <si>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</si>
  <si>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</si>
  <si>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</si>
  <si>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</si>
  <si>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</si>
  <si>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</si>
  <si>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</si>
  <si>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</si>
  <si>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</si>
  <si>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</si>
  <si>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</si>
  <si>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</si>
  <si>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</si>
  <si>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</si>
  <si>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</si>
  <si>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</si>
  <si>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</si>
  <si>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</si>
  <si>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</si>
  <si>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</si>
  <si>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</si>
  <si>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</si>
  <si>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</si>
  <si>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</si>
  <si>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4.E.2.2 Cropland converted to settlements</t>
  </si>
  <si>
    <t>4.E. Settlements</t>
  </si>
  <si>
    <t>Cropland converted to settlements</t>
  </si>
  <si>
    <t>Managed cropland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</si>
  <si>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</si>
  <si>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</si>
  <si>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</si>
  <si>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</si>
  <si>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</si>
  <si>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</si>
  <si>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</si>
  <si>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</si>
  <si>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</si>
  <si>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</si>
  <si>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</si>
  <si>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</si>
  <si>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</si>
  <si>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</si>
  <si>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</si>
  <si>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</si>
  <si>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</si>
  <si>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</si>
  <si>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</si>
  <si>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</si>
  <si>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</si>
  <si>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</si>
  <si>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</si>
  <si>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</si>
  <si>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</si>
  <si>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</si>
  <si>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</si>
  <si>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</si>
  <si>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</si>
  <si>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</si>
  <si>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</si>
  <si>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</si>
  <si>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</si>
  <si>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</si>
  <si>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</si>
  <si>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</si>
  <si>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</si>
  <si>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</si>
  <si>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</si>
  <si>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</si>
  <si>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</si>
  <si>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</si>
  <si>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4.E.2.3 Grassland converted to settlements</t>
  </si>
  <si>
    <t>4.E. Settlements</t>
  </si>
  <si>
    <t>Grassland converted to settlement</t>
  </si>
  <si>
    <t>Managed grassland</t>
  </si>
  <si>
    <t>WOM</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</si>
  <si>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</si>
  <si>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</si>
  <si>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</si>
  <si>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</si>
  <si>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</si>
  <si>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</si>
  <si>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</si>
  <si>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</si>
  <si>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</si>
  <si>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</si>
  <si>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</si>
  <si>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</si>
  <si>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</si>
  <si>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</si>
  <si>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</si>
  <si>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</si>
  <si>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</si>
  <si>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</si>
  <si>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</si>
  <si>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</si>
  <si>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</si>
  <si>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</si>
  <si>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</si>
  <si>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</si>
  <si>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</si>
  <si>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</si>
  <si>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</si>
  <si>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</si>
  <si>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</si>
  <si>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</si>
  <si>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</si>
  <si>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</si>
  <si>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</si>
  <si>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</si>
  <si>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</si>
  <si>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</si>
  <si>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</si>
  <si>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</si>
  <si>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</si>
  <si>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</si>
  <si>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</si>
  <si>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4.E.2.4 Wetlands converted to settlements</t>
  </si>
  <si>
    <t>4.E. Settlements</t>
  </si>
  <si>
    <t>Wetland converted to settlement</t>
  </si>
  <si>
    <t>Managed wetland</t>
  </si>
  <si>
    <t>WOM</t>
  </si>
  <si>
    <t>WELL</t>
  </si>
  <si>
    <t>NE</t>
  </si>
  <si>
    <t>WELL</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</si>
  <si>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</si>
  <si>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</si>
  <si>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</si>
  <si>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</si>
  <si>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</si>
  <si>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</si>
  <si>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</si>
  <si>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</si>
  <si>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</si>
  <si>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</si>
  <si>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</si>
  <si>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</si>
  <si>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</si>
  <si>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</si>
  <si>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</si>
  <si>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</si>
  <si>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</si>
  <si>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</si>
  <si>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</si>
  <si>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</si>
  <si>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</si>
  <si>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</si>
  <si>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</si>
  <si>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</si>
  <si>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</si>
  <si>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</si>
  <si>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</si>
  <si>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</si>
  <si>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</si>
  <si>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</si>
  <si>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</si>
  <si>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</si>
  <si>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</si>
  <si>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</si>
  <si>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</si>
  <si>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</si>
  <si>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</si>
  <si>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</si>
  <si>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NE</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</si>
  <si>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</si>
  <si>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</si>
  <si>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</si>
  <si>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</si>
  <si>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</si>
  <si>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</si>
  <si>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</si>
  <si>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</si>
  <si>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</si>
  <si>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</si>
  <si>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</si>
  <si>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</si>
  <si>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</si>
  <si>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</si>
  <si>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</si>
  <si>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</si>
  <si>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</si>
  <si>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</si>
  <si>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</si>
  <si>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</si>
  <si>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</si>
  <si>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</si>
  <si>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</si>
  <si>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</si>
  <si>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</si>
  <si>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</si>
  <si>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</si>
  <si>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</si>
  <si>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</si>
  <si>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</si>
  <si>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</si>
  <si>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</si>
  <si>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</si>
  <si>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</si>
  <si>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</si>
  <si>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</si>
  <si>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</si>
  <si>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</si>
  <si>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</si>
  <si>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</si>
  <si>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NK</t>
  </si>
  <si>
    <t>WELL</t>
  </si>
  <si>
    <t>4.E.2.5 Other land converted to settlements</t>
  </si>
  <si>
    <t>4.E. Settlements</t>
  </si>
  <si>
    <r>
      <rPr>
        <sz val="9"/>
        <color rgb="FFFFFFFF"/>
        <rFont val="Calibri"/>
        <family val="2"/>
        <scheme val="minor"/>
      </rPr>
      <t>not accounted for under Regulation (EU) 2018/841</t>
    </r>
  </si>
  <si>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</si>
  <si>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</si>
  <si>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</si>
  <si>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</si>
  <si>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</si>
  <si>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</si>
  <si>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</si>
  <si>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</si>
  <si>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</si>
  <si>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</si>
  <si>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</si>
  <si>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</si>
  <si>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</si>
  <si>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</si>
  <si>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</si>
  <si>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</si>
  <si>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</si>
  <si>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</si>
  <si>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</si>
  <si>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</si>
  <si>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</si>
  <si>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</si>
  <si>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</si>
  <si>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</si>
  <si>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</si>
  <si>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</si>
  <si>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</si>
  <si>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</si>
  <si>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</si>
  <si>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</si>
  <si>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</si>
  <si>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</si>
  <si>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</si>
  <si>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</si>
  <si>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</si>
  <si>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</si>
  <si>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</si>
  <si>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</si>
  <si>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</si>
  <si>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</si>
  <si>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</si>
  <si>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</si>
  <si>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</si>
  <si>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</si>
  <si>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</si>
  <si>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</si>
  <si>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</si>
  <si>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</si>
  <si>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</si>
  <si>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</si>
  <si>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</si>
  <si>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</si>
  <si>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</si>
  <si>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</si>
  <si>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</si>
  <si>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</si>
  <si>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</si>
  <si>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</si>
  <si>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</si>
  <si>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</si>
  <si>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</si>
  <si>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</si>
  <si>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</si>
  <si>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</si>
  <si>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</si>
  <si>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</si>
  <si>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</si>
  <si>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</si>
  <si>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</si>
  <si>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</si>
  <si>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</si>
  <si>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</si>
  <si>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</si>
  <si>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</si>
  <si>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</si>
  <si>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</si>
  <si>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</si>
  <si>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</si>
  <si>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</si>
  <si>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</si>
  <si>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</si>
  <si>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</si>
  <si>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</si>
  <si>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</si>
  <si>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</si>
  <si>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</si>
  <si>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</si>
  <si>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</si>
  <si>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</si>
  <si>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</si>
  <si>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</si>
  <si>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</si>
  <si>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</si>
  <si>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</si>
  <si>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</si>
  <si>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</si>
  <si>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</si>
  <si>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</si>
  <si>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</si>
  <si>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</si>
  <si>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</si>
  <si>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</si>
  <si>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</si>
  <si>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</si>
  <si>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</si>
  <si>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</si>
  <si>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</si>
  <si>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</si>
  <si>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</si>
  <si>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</si>
  <si>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</si>
  <si>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</si>
  <si>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</si>
  <si>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</si>
  <si>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</si>
  <si>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</si>
  <si>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</si>
  <si>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</si>
  <si>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</si>
  <si>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</si>
  <si>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</si>
  <si>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</si>
  <si>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</si>
  <si>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</si>
  <si>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</si>
  <si>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</si>
  <si>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</si>
  <si>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</si>
  <si>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</si>
  <si>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</si>
  <si>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</si>
  <si>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</si>
  <si>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</si>
  <si>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</si>
  <si>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</si>
  <si>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</si>
  <si>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</si>
  <si>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</si>
  <si>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</si>
  <si>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</si>
  <si>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</si>
  <si>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</si>
  <si>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</si>
  <si>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</si>
  <si>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</si>
  <si>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</si>
  <si>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</si>
  <si>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</si>
  <si>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</si>
  <si>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</si>
  <si>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</si>
  <si>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</si>
  <si>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</si>
  <si>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</si>
  <si>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</si>
  <si>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</si>
  <si>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</si>
  <si>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</si>
  <si>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</si>
  <si>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</si>
  <si>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</si>
  <si>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</si>
  <si>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</si>
  <si>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</si>
  <si>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</si>
  <si>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4.F.1. Other land remaining other land</t>
  </si>
  <si>
    <t>4.F. Other land</t>
  </si>
  <si>
    <r>
      <rPr>
        <sz val="9"/>
        <color rgb="FFFFFFFF"/>
        <rFont val="Calibri"/>
        <family val="2"/>
        <scheme val="minor"/>
      </rPr>
      <t>not accounted for under Regulation (EU) 2018/841</t>
    </r>
  </si>
  <si>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</si>
  <si>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</si>
  <si>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</si>
  <si>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</si>
  <si>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</si>
  <si>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</si>
  <si>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</si>
  <si>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</si>
  <si>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</si>
  <si>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</si>
  <si>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</si>
  <si>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</si>
  <si>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</si>
  <si>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</si>
  <si>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</si>
  <si>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</si>
  <si>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</si>
  <si>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</si>
  <si>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</si>
  <si>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</si>
  <si>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</si>
  <si>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</si>
  <si>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</si>
  <si>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</si>
  <si>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</si>
  <si>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</si>
  <si>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</si>
  <si>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</si>
  <si>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</si>
  <si>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</si>
  <si>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</si>
  <si>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</si>
  <si>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</si>
  <si>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</si>
  <si>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</si>
  <si>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</si>
  <si>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</si>
  <si>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</si>
  <si>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</si>
  <si>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</si>
  <si>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</si>
  <si>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</si>
  <si>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</si>
  <si>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</si>
  <si>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</si>
  <si>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</si>
  <si>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</si>
  <si>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</si>
  <si>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</si>
  <si>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</si>
  <si>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</si>
  <si>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</si>
  <si>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</si>
  <si>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</si>
  <si>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</si>
  <si>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</si>
  <si>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</si>
  <si>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</si>
  <si>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</si>
  <si>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</si>
  <si>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</si>
  <si>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</si>
  <si>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</si>
  <si>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</si>
  <si>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</si>
  <si>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</si>
  <si>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</si>
  <si>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</si>
  <si>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</si>
  <si>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</si>
  <si>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</si>
  <si>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</si>
  <si>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</si>
  <si>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</si>
  <si>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</si>
  <si>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</si>
  <si>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</si>
  <si>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</si>
  <si>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</si>
  <si>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</si>
  <si>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</si>
  <si>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</si>
  <si>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</si>
  <si>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</si>
  <si>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</si>
  <si>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</si>
  <si>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</si>
  <si>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</si>
  <si>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</si>
  <si>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</si>
  <si>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</si>
  <si>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</si>
  <si>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</si>
  <si>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</si>
  <si>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</si>
  <si>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</si>
  <si>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</si>
  <si>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</si>
  <si>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</si>
  <si>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</si>
  <si>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</si>
  <si>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</si>
  <si>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</si>
  <si>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</si>
  <si>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</si>
  <si>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</si>
  <si>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</si>
  <si>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</si>
  <si>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</si>
  <si>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</si>
  <si>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</si>
  <si>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</si>
  <si>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</si>
  <si>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</si>
  <si>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</si>
  <si>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</si>
  <si>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</si>
  <si>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</si>
  <si>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</si>
  <si>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</si>
  <si>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</si>
  <si>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</si>
  <si>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</si>
  <si>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</si>
  <si>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</si>
  <si>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</si>
  <si>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</si>
  <si>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</si>
  <si>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</si>
  <si>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</si>
  <si>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</si>
  <si>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</si>
  <si>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</si>
  <si>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</si>
  <si>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</si>
  <si>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</si>
  <si>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</si>
  <si>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</si>
  <si>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</si>
  <si>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</si>
  <si>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</si>
  <si>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</si>
  <si>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</si>
  <si>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</si>
  <si>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</si>
  <si>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</si>
  <si>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</si>
  <si>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</si>
  <si>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</si>
  <si>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</si>
  <si>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</si>
  <si>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</si>
  <si>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</si>
  <si>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</si>
  <si>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</si>
  <si>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</si>
  <si>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</si>
  <si>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</si>
  <si>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</si>
  <si>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</si>
  <si>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</si>
  <si>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</si>
  <si>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</si>
  <si>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</si>
  <si>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</si>
  <si>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4.F.2.1 Forest land converted to other land</t>
  </si>
  <si>
    <t>4.F. Other land</t>
  </si>
  <si>
    <t>Forest land converted to other land</t>
  </si>
  <si>
    <t>Deforested land</t>
  </si>
  <si>
    <t>WOM</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</si>
  <si>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</si>
  <si>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</si>
  <si>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</si>
  <si>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</si>
  <si>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</si>
  <si>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</si>
  <si>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</si>
  <si>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</si>
  <si>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</si>
  <si>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</si>
  <si>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</si>
  <si>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</si>
  <si>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</si>
  <si>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</si>
  <si>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</si>
  <si>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</si>
  <si>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</si>
  <si>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</si>
  <si>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</si>
  <si>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</si>
  <si>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</si>
  <si>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</si>
  <si>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</si>
  <si>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</si>
  <si>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</si>
  <si>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</si>
  <si>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</si>
  <si>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</si>
  <si>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</si>
  <si>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</si>
  <si>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</si>
  <si>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</si>
  <si>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</si>
  <si>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</si>
  <si>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</si>
  <si>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</si>
  <si>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</si>
  <si>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</si>
  <si>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</si>
  <si>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</si>
  <si>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</si>
  <si>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4.F.2.2 Cropland converted to other land</t>
  </si>
  <si>
    <t>4.F. Other land</t>
  </si>
  <si>
    <t>Cropland converted to other land</t>
  </si>
  <si>
    <t>Managed cropland</t>
  </si>
  <si>
    <t>WOM</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</si>
  <si>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</si>
  <si>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</si>
  <si>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</si>
  <si>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</si>
  <si>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</si>
  <si>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</si>
  <si>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</si>
  <si>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</si>
  <si>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</si>
  <si>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</si>
  <si>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</si>
  <si>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</si>
  <si>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</si>
  <si>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</si>
  <si>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</si>
  <si>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</si>
  <si>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</si>
  <si>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</si>
  <si>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</si>
  <si>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</si>
  <si>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</si>
  <si>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</si>
  <si>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</si>
  <si>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</si>
  <si>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</si>
  <si>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</si>
  <si>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</si>
  <si>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</si>
  <si>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</si>
  <si>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</si>
  <si>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</si>
  <si>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</si>
  <si>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</si>
  <si>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</si>
  <si>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</si>
  <si>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</si>
  <si>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</si>
  <si>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</si>
  <si>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</si>
  <si>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</si>
  <si>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</si>
  <si>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4.F.2.3 Grassland converted to other land</t>
  </si>
  <si>
    <t>4.F. Other land</t>
  </si>
  <si>
    <t>Grassland converted to other land</t>
  </si>
  <si>
    <t>Managed grassland</t>
  </si>
  <si>
    <t>WOM</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</si>
  <si>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</si>
  <si>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</si>
  <si>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</si>
  <si>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</si>
  <si>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</si>
  <si>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</si>
  <si>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</si>
  <si>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</si>
  <si>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</si>
  <si>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</si>
  <si>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</si>
  <si>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</si>
  <si>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</si>
  <si>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</si>
  <si>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</si>
  <si>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</si>
  <si>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</si>
  <si>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</si>
  <si>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</si>
  <si>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</si>
  <si>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</si>
  <si>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</si>
  <si>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</si>
  <si>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</si>
  <si>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</si>
  <si>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</si>
  <si>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</si>
  <si>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</si>
  <si>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</si>
  <si>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</si>
  <si>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</si>
  <si>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</si>
  <si>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</si>
  <si>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</si>
  <si>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</si>
  <si>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</si>
  <si>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</si>
  <si>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</si>
  <si>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</si>
  <si>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</si>
  <si>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</si>
  <si>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</si>
  <si>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</si>
  <si>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</si>
  <si>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</si>
  <si>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</si>
  <si>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</si>
  <si>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</si>
  <si>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</si>
  <si>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</si>
  <si>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</si>
  <si>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</si>
  <si>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</si>
  <si>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</si>
  <si>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</si>
  <si>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</si>
  <si>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</si>
  <si>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</si>
  <si>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</si>
  <si>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</si>
  <si>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</si>
  <si>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</si>
  <si>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</si>
  <si>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</si>
  <si>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</si>
  <si>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</si>
  <si>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</si>
  <si>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</si>
  <si>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</si>
  <si>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</si>
  <si>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</si>
  <si>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</si>
  <si>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</si>
  <si>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</si>
  <si>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</si>
  <si>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</si>
  <si>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</si>
  <si>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</si>
  <si>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</si>
  <si>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</si>
  <si>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</si>
  <si>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</si>
  <si>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</si>
  <si>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</si>
  <si>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</si>
  <si>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</si>
  <si>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</si>
  <si>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</si>
  <si>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</si>
  <si>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</si>
  <si>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</si>
  <si>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</si>
  <si>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</si>
  <si>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</si>
  <si>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</si>
  <si>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</si>
  <si>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</si>
  <si>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</si>
  <si>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</si>
  <si>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</si>
  <si>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</si>
  <si>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</si>
  <si>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</si>
  <si>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</si>
  <si>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</si>
  <si>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</si>
  <si>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</si>
  <si>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</si>
  <si>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</si>
  <si>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</si>
  <si>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</si>
  <si>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</si>
  <si>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</si>
  <si>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</si>
  <si>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</si>
  <si>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</si>
  <si>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</si>
  <si>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</si>
  <si>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</si>
  <si>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4.F.2.4 Wetlands converted to other land</t>
  </si>
  <si>
    <t>4.F. Other land</t>
  </si>
  <si>
    <t>Wetland converted to other land</t>
  </si>
  <si>
    <t>Managed wetland</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</si>
  <si>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</si>
  <si>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</si>
  <si>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</si>
  <si>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</si>
  <si>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</si>
  <si>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</si>
  <si>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</si>
  <si>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</si>
  <si>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</si>
  <si>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</si>
  <si>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</si>
  <si>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</si>
  <si>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</si>
  <si>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</si>
  <si>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</si>
  <si>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</si>
  <si>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</si>
  <si>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</si>
  <si>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</si>
  <si>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</si>
  <si>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</si>
  <si>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</si>
  <si>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</si>
  <si>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</si>
  <si>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</si>
  <si>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</si>
  <si>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</si>
  <si>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</si>
  <si>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</si>
  <si>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</si>
  <si>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</si>
  <si>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</si>
  <si>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</si>
  <si>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</si>
  <si>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</si>
  <si>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</si>
  <si>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</si>
  <si>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</si>
  <si>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</si>
  <si>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</si>
  <si>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</si>
  <si>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</si>
  <si>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</si>
  <si>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</si>
  <si>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</si>
  <si>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</si>
  <si>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</si>
  <si>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</si>
  <si>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</si>
  <si>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</si>
  <si>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</si>
  <si>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</si>
  <si>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</si>
  <si>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</si>
  <si>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</si>
  <si>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</si>
  <si>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</si>
  <si>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</si>
  <si>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</si>
  <si>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</si>
  <si>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</si>
  <si>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</si>
  <si>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</si>
  <si>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</si>
  <si>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</si>
  <si>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</si>
  <si>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</si>
  <si>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</si>
  <si>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</si>
  <si>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</si>
  <si>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</si>
  <si>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</si>
  <si>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</si>
  <si>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</si>
  <si>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</si>
  <si>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</si>
  <si>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</si>
  <si>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</si>
  <si>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</si>
  <si>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</si>
  <si>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</si>
  <si>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</si>
  <si>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</si>
  <si>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</si>
  <si>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</si>
  <si>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</si>
  <si>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</si>
  <si>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</si>
  <si>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</si>
  <si>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</si>
  <si>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</si>
  <si>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</si>
  <si>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</si>
  <si>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</si>
  <si>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</si>
  <si>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</si>
  <si>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</si>
  <si>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</si>
  <si>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</si>
  <si>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</si>
  <si>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</si>
  <si>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</si>
  <si>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</si>
  <si>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</si>
  <si>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</si>
  <si>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</si>
  <si>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</si>
  <si>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</si>
  <si>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</si>
  <si>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</si>
  <si>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</si>
  <si>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</si>
  <si>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</si>
  <si>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</si>
  <si>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</si>
  <si>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</si>
  <si>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</si>
  <si>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</si>
  <si>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</si>
  <si>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</si>
  <si>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</si>
  <si>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</si>
  <si>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</si>
  <si>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</si>
  <si>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</si>
  <si>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</si>
  <si>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</si>
  <si>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</si>
  <si>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</si>
  <si>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</si>
  <si>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</si>
  <si>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</si>
  <si>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</si>
  <si>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</si>
  <si>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</si>
  <si>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</si>
  <si>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</si>
  <si>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</si>
  <si>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</si>
  <si>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</si>
  <si>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</si>
  <si>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</si>
  <si>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</si>
  <si>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</si>
  <si>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</si>
  <si>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</si>
  <si>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</si>
  <si>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</si>
  <si>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</si>
  <si>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</si>
  <si>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</si>
  <si>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</si>
  <si>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</si>
  <si>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</si>
  <si>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</si>
  <si>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</si>
  <si>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</si>
  <si>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</si>
  <si>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</si>
  <si>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</si>
  <si>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</si>
  <si>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</si>
  <si>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</si>
  <si>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</si>
  <si>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</si>
  <si>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4.F.2.5 Settlements converted to other land</t>
  </si>
  <si>
    <t>4.F. Other land</t>
  </si>
  <si>
    <r>
      <rPr>
        <sz val="9"/>
        <color rgb="FFFFFFFF"/>
        <rFont val="Calibri"/>
        <family val="2"/>
        <scheme val="minor"/>
      </rPr>
      <t>not accounted for under Regulation (EU) 2018/841</t>
    </r>
  </si>
  <si>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</si>
  <si>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</si>
  <si>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</si>
  <si>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</si>
  <si>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</si>
  <si>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</si>
  <si>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</si>
  <si>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</si>
  <si>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</si>
  <si>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</si>
  <si>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</si>
  <si>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</si>
  <si>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</si>
  <si>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</si>
  <si>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</si>
  <si>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</si>
  <si>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</si>
  <si>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</si>
  <si>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</si>
  <si>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</si>
  <si>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</si>
  <si>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</si>
  <si>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</si>
  <si>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</si>
  <si>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</si>
  <si>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</si>
  <si>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</si>
  <si>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</si>
  <si>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</si>
  <si>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</si>
  <si>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</si>
  <si>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</si>
  <si>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</si>
  <si>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</si>
  <si>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</si>
  <si>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</si>
  <si>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</si>
  <si>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</si>
  <si>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</si>
  <si>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</si>
  <si>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</si>
  <si>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</si>
  <si>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</si>
  <si>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</si>
  <si>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</si>
  <si>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</si>
  <si>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</si>
  <si>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</si>
  <si>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</si>
  <si>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</si>
  <si>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</si>
  <si>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</si>
  <si>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</si>
  <si>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</si>
  <si>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</si>
  <si>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</si>
  <si>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</si>
  <si>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</si>
  <si>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</si>
  <si>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</si>
  <si>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</si>
  <si>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</si>
  <si>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</si>
  <si>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</si>
  <si>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</si>
  <si>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</si>
  <si>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</si>
  <si>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</si>
  <si>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</si>
  <si>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</si>
  <si>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</si>
  <si>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</si>
  <si>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</si>
  <si>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</si>
  <si>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</si>
  <si>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</si>
  <si>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</si>
  <si>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</si>
  <si>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</si>
  <si>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</si>
  <si>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</si>
  <si>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</si>
  <si>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</si>
  <si>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</si>
  <si>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</si>
  <si>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</si>
  <si>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</si>
  <si>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</si>
  <si>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</si>
  <si>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</si>
  <si>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</si>
  <si>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</si>
  <si>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</si>
  <si>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</si>
  <si>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</si>
  <si>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</si>
  <si>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</si>
  <si>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</si>
  <si>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</si>
  <si>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</si>
  <si>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</si>
  <si>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</si>
  <si>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</si>
  <si>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</si>
  <si>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</si>
  <si>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</si>
  <si>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</si>
  <si>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</si>
  <si>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</si>
  <si>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</si>
  <si>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</si>
  <si>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</si>
  <si>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</si>
  <si>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</si>
  <si>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</si>
  <si>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</si>
  <si>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</si>
  <si>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</si>
  <si>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</si>
  <si>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</si>
  <si>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</si>
  <si>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</si>
  <si>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</si>
  <si>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</si>
  <si>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</si>
  <si>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</si>
  <si>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</si>
  <si>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</si>
  <si>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</si>
  <si>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</si>
  <si>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</si>
  <si>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</si>
  <si>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</si>
  <si>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</si>
  <si>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</si>
  <si>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</si>
  <si>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</si>
  <si>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</si>
  <si>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</si>
  <si>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</si>
  <si>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</si>
  <si>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</si>
  <si>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</si>
  <si>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</si>
  <si>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</si>
  <si>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</si>
  <si>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</si>
  <si>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</si>
  <si>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</si>
  <si>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</si>
  <si>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</si>
  <si>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</si>
  <si>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</si>
  <si>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</si>
  <si>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</si>
  <si>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</si>
  <si>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</si>
  <si>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</si>
  <si>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</si>
  <si>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</si>
  <si>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</si>
  <si>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</si>
  <si>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</si>
  <si>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</si>
  <si>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</si>
  <si>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4.G Harvested wood products; thereof: Harvested wood products from managed forest land</t>
  </si>
  <si>
    <t>4.G. Harvested wood products</t>
  </si>
  <si>
    <t>Harvested wood products from managed forest land</t>
  </si>
  <si>
    <t>Harvested wood products</t>
  </si>
  <si>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</si>
  <si>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</si>
  <si>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</si>
  <si>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</si>
  <si>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</si>
  <si>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</si>
  <si>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</si>
  <si>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</si>
  <si>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</si>
  <si>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</si>
  <si>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</si>
  <si>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</si>
  <si>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</si>
  <si>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</si>
  <si>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</si>
  <si>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</si>
  <si>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</si>
  <si>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</si>
  <si>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</si>
  <si>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</si>
  <si>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</si>
  <si>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</si>
  <si>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</si>
  <si>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</si>
  <si>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</si>
  <si>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</si>
  <si>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</si>
  <si>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</si>
  <si>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</si>
  <si>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</si>
  <si>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</si>
  <si>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</si>
  <si>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</si>
  <si>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</si>
  <si>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</si>
  <si>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</si>
  <si>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</si>
  <si>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</si>
  <si>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</si>
  <si>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</si>
  <si>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</si>
  <si>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</si>
  <si>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</si>
  <si>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</si>
  <si>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</si>
  <si>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</si>
  <si>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</si>
  <si>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</si>
  <si>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</si>
  <si>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</si>
  <si>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</si>
  <si>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</si>
  <si>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</si>
  <si>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</si>
  <si>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</si>
  <si>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</si>
  <si>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</si>
  <si>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</si>
  <si>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</si>
  <si>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</si>
  <si>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</si>
  <si>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</si>
  <si>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</si>
  <si>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</si>
  <si>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</si>
  <si>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</si>
  <si>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</si>
  <si>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</si>
  <si>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</si>
  <si>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</si>
  <si>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</si>
  <si>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</si>
  <si>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</si>
  <si>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</si>
  <si>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</si>
  <si>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</si>
  <si>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</si>
  <si>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</si>
  <si>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</si>
  <si>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</si>
  <si>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</si>
  <si>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</si>
  <si>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</si>
  <si>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4.G Harvested wood products; thereof: Harvested wood products from afforested land</t>
  </si>
  <si>
    <t>4.G. Harvested wood products</t>
  </si>
  <si>
    <t>Harvested wood products from afforested land</t>
  </si>
  <si>
    <t>Harvested wood products</t>
  </si>
  <si>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</si>
  <si>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</si>
  <si>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</si>
  <si>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</si>
  <si>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</si>
  <si>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</si>
  <si>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</si>
  <si>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</si>
  <si>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</si>
  <si>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</si>
  <si>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</si>
  <si>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</si>
  <si>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</si>
  <si>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</si>
  <si>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</si>
  <si>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</si>
  <si>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</si>
  <si>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</si>
  <si>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</si>
  <si>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</si>
  <si>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</si>
  <si>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</si>
  <si>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</si>
  <si>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</si>
  <si>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</si>
  <si>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</si>
  <si>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</si>
  <si>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</si>
  <si>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</si>
  <si>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</si>
  <si>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</si>
  <si>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</si>
  <si>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</si>
  <si>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</si>
  <si>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</si>
  <si>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</si>
  <si>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</si>
  <si>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</si>
  <si>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</si>
  <si>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</si>
  <si>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</si>
  <si>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</si>
  <si>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</si>
  <si>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</si>
  <si>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</si>
  <si>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</si>
  <si>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</si>
  <si>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</si>
  <si>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</si>
  <si>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</si>
  <si>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</si>
  <si>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</si>
  <si>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</si>
  <si>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</si>
  <si>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</si>
  <si>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</si>
  <si>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</si>
  <si>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</si>
  <si>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</si>
  <si>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</si>
  <si>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</si>
  <si>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</si>
  <si>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</si>
  <si>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</si>
  <si>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</si>
  <si>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</si>
  <si>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</si>
  <si>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</si>
  <si>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</si>
  <si>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</si>
  <si>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</si>
  <si>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</si>
  <si>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</si>
  <si>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</si>
  <si>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</si>
  <si>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</si>
  <si>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</si>
  <si>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</si>
  <si>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</si>
  <si>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</si>
  <si>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</si>
  <si>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</si>
  <si>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</si>
  <si>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</si>
  <si>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</si>
  <si>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</si>
  <si>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</si>
  <si>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</si>
  <si>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</si>
  <si>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</si>
  <si>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</si>
  <si>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</si>
  <si>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</si>
  <si>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</si>
  <si>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</si>
  <si>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</si>
  <si>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</si>
  <si>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</si>
  <si>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</si>
  <si>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</si>
  <si>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</si>
  <si>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</si>
  <si>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</si>
  <si>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</si>
  <si>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</si>
  <si>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</si>
  <si>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</si>
  <si>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</si>
  <si>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</si>
  <si>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</si>
  <si>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</si>
  <si>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</si>
  <si>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</si>
  <si>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</si>
  <si>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</si>
  <si>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</si>
  <si>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</si>
  <si>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</si>
  <si>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</si>
  <si>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</si>
  <si>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</si>
  <si>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</si>
  <si>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</si>
  <si>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</si>
  <si>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</si>
  <si>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</si>
  <si>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</si>
  <si>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</si>
  <si>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</si>
  <si>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</si>
  <si>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</si>
  <si>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</si>
  <si>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</si>
  <si>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</si>
  <si>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</si>
  <si>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</si>
  <si>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</si>
  <si>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</si>
  <si>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</si>
  <si>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</si>
  <si>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</si>
  <si>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</si>
  <si>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</si>
  <si>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</si>
  <si>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</si>
  <si>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</si>
  <si>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</si>
  <si>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</si>
  <si>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</si>
  <si>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</si>
  <si>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</si>
  <si>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</si>
  <si>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</si>
  <si>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</si>
  <si>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</si>
  <si>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</si>
  <si>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</si>
  <si>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</si>
  <si>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</si>
  <si>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</si>
  <si>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</si>
  <si>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</si>
  <si>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</si>
  <si>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</si>
  <si>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</si>
  <si>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4.G Harvested wood products; thereof: Harvested wood products from deforested land</t>
  </si>
  <si>
    <t>4.G. Harvested wood products</t>
  </si>
  <si>
    <r>
      <rPr>
        <sz val="9"/>
        <color rgb="FFFFFFFF"/>
        <rFont val="Calibri"/>
        <family val="2"/>
        <scheme val="minor"/>
      </rPr>
      <t>not accounted for under Regulation (EU) 2018/841</t>
    </r>
  </si>
  <si>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</si>
  <si>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</si>
  <si>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</si>
  <si>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</si>
  <si>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</si>
  <si>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</si>
  <si>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</si>
  <si>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</si>
  <si>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</si>
  <si>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</si>
  <si>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</si>
  <si>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</si>
  <si>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</si>
  <si>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</si>
  <si>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</si>
  <si>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</si>
  <si>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</si>
  <si>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</si>
  <si>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</si>
  <si>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</si>
  <si>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</si>
  <si>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</si>
  <si>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</si>
  <si>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</si>
  <si>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</si>
  <si>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</si>
  <si>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</si>
  <si>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</si>
  <si>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</si>
  <si>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</si>
  <si>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</si>
  <si>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</si>
  <si>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</si>
  <si>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</si>
  <si>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</si>
  <si>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</si>
  <si>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</si>
  <si>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</si>
  <si>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</si>
  <si>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</si>
  <si>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</si>
  <si>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</si>
  <si>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</si>
  <si>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</si>
  <si>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</si>
  <si>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</si>
  <si>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</si>
  <si>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</si>
  <si>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</si>
  <si>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</si>
  <si>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</si>
  <si>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</si>
  <si>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</si>
  <si>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</si>
  <si>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</si>
  <si>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</si>
  <si>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</si>
  <si>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</si>
  <si>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</si>
  <si>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</si>
  <si>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</si>
  <si>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</si>
  <si>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</si>
  <si>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</si>
  <si>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</si>
  <si>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</si>
  <si>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</si>
  <si>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</si>
  <si>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</si>
  <si>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</si>
  <si>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</si>
  <si>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</si>
  <si>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</si>
  <si>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</si>
  <si>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</si>
  <si>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</si>
  <si>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</si>
  <si>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</si>
  <si>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</si>
  <si>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</si>
  <si>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</si>
  <si>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</si>
  <si>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</si>
  <si>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4.G Harvested wood products; thereof: Harvested wood products from other land</t>
  </si>
  <si>
    <t>4.G. Harvested wood products</t>
  </si>
  <si>
    <r>
      <rPr>
        <sz val="9"/>
        <color rgb="FFFFFFFF"/>
        <rFont val="Calibri"/>
        <family val="2"/>
        <scheme val="minor"/>
      </rPr>
      <t>not accounted for under Regulation (EU) 2018/841</t>
    </r>
  </si>
  <si>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</si>
  <si>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</si>
  <si>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</si>
  <si>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</si>
  <si>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</si>
  <si>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</si>
  <si>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</si>
  <si>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</si>
  <si>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</si>
  <si>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</si>
  <si>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</si>
  <si>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</si>
  <si>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</si>
  <si>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</si>
  <si>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</si>
  <si>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</si>
  <si>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</si>
  <si>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</si>
  <si>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</si>
  <si>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</si>
  <si>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</si>
  <si>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</si>
  <si>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</si>
  <si>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</si>
  <si>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</si>
  <si>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</si>
  <si>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</si>
  <si>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</si>
  <si>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</si>
  <si>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</si>
  <si>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</si>
  <si>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</si>
  <si>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</si>
  <si>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</si>
  <si>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</si>
  <si>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</si>
  <si>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</si>
  <si>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</si>
  <si>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</si>
  <si>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</si>
  <si>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</si>
  <si>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</si>
  <si>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</si>
  <si>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</si>
  <si>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</si>
  <si>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</si>
  <si>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</si>
  <si>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</si>
  <si>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</si>
  <si>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</si>
  <si>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</si>
  <si>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</si>
  <si>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</si>
  <si>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</si>
  <si>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</si>
  <si>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</si>
  <si>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</si>
  <si>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</si>
  <si>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</si>
  <si>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</si>
  <si>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</si>
  <si>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</si>
  <si>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</si>
  <si>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</si>
  <si>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</si>
  <si>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</si>
  <si>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</si>
  <si>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</si>
  <si>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</si>
  <si>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</si>
  <si>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</si>
  <si>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</si>
  <si>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</si>
  <si>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</si>
  <si>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</si>
  <si>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</si>
  <si>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</si>
  <si>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</si>
  <si>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</si>
  <si>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</si>
  <si>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</si>
  <si>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</si>
  <si>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</si>
  <si>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</si>
  <si>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</si>
  <si>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</si>
  <si>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</si>
  <si>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</si>
  <si>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</si>
  <si>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</si>
  <si>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</si>
  <si>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</si>
  <si>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</si>
  <si>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</si>
  <si>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</si>
  <si>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</si>
  <si>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</si>
  <si>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</si>
  <si>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</si>
  <si>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</si>
  <si>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</si>
  <si>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</si>
  <si>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</si>
  <si>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</si>
  <si>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</si>
  <si>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</si>
  <si>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</si>
  <si>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</si>
  <si>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</si>
  <si>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</si>
  <si>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</si>
  <si>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</si>
  <si>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</si>
  <si>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</si>
  <si>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</si>
  <si>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</si>
  <si>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</si>
  <si>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</si>
  <si>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</si>
  <si>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</si>
  <si>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</si>
  <si>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</si>
  <si>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</si>
  <si>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</si>
  <si>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</si>
  <si>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</si>
  <si>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</si>
  <si>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</si>
  <si>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</si>
  <si>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</si>
  <si>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</si>
  <si>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</si>
  <si>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</si>
  <si>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</si>
  <si>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</si>
  <si>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</si>
  <si>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</si>
  <si>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</si>
  <si>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</si>
  <si>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</si>
  <si>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</si>
  <si>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</si>
  <si>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</si>
  <si>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</si>
  <si>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</si>
  <si>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</si>
  <si>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</si>
  <si>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</si>
  <si>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</si>
  <si>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</si>
  <si>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</si>
  <si>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</si>
  <si>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</si>
  <si>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</si>
  <si>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</si>
  <si>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</si>
  <si>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</si>
  <si>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</si>
  <si>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</si>
  <si>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</si>
  <si>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</si>
  <si>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</si>
  <si>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</si>
  <si>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</si>
  <si>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</si>
  <si>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r>
      <rPr>
        <sz val="9"/>
        <rFont val="Calibri"/>
        <family val="2"/>
        <scheme val="minor"/>
      </rPr>
      <t xml:space="preserve">4.H. Other </t>
    </r>
    <r>
      <rPr>
        <i/>
        <sz val="9"/>
        <rFont val="Calibri"/>
        <family val="2"/>
        <scheme val="minor"/>
      </rPr>
      <t>(please specify)</t>
    </r>
  </si>
  <si>
    <t>4.H. Other</t>
  </si>
  <si>
    <r>
      <rPr>
        <sz val="9"/>
        <color rgb="FFFFFFFF"/>
        <rFont val="Calibri"/>
        <family val="2"/>
        <scheme val="minor"/>
      </rPr>
      <t>not accounted for under Regulation (EU) 2018/841</t>
    </r>
  </si>
  <si>
    <t>WOM</t>
  </si>
  <si>
    <t>WELL</t>
  </si>
  <si>
    <t>WELL</t>
  </si>
  <si>
    <t>WELL</t>
  </si>
  <si>
    <t>WELL</t>
  </si>
  <si>
    <t>WELL</t>
  </si>
  <si>
    <t>WELL</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</si>
  <si>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</si>
  <si>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</si>
  <si>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</si>
  <si>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</si>
  <si>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</si>
  <si>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</si>
  <si>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</si>
  <si>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</si>
  <si>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</si>
  <si>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</si>
  <si>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</si>
  <si>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</si>
  <si>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</si>
  <si>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</si>
  <si>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</si>
  <si>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</si>
  <si>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</si>
  <si>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</si>
  <si>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</si>
  <si>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</si>
  <si>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</si>
  <si>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</si>
  <si>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</si>
  <si>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</si>
  <si>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</si>
  <si>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</si>
  <si>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</si>
  <si>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</si>
  <si>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</si>
  <si>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</si>
  <si>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</si>
  <si>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</si>
  <si>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</si>
  <si>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</si>
  <si>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</si>
  <si>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</si>
  <si>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</si>
  <si>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</si>
  <si>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</si>
  <si>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</si>
  <si>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</si>
  <si>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</si>
  <si>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</si>
  <si>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</si>
  <si>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</si>
  <si>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</si>
  <si>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</si>
  <si>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</si>
  <si>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</si>
  <si>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</si>
  <si>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</si>
  <si>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</si>
  <si>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</si>
  <si>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</si>
  <si>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</si>
  <si>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</si>
  <si>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</si>
  <si>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</si>
  <si>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</si>
  <si>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</si>
  <si>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</si>
  <si>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</si>
  <si>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</si>
  <si>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</si>
  <si>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</si>
  <si>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</si>
  <si>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</si>
  <si>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</si>
  <si>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</si>
  <si>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</si>
  <si>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</si>
  <si>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</si>
  <si>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</si>
  <si>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</si>
  <si>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</si>
  <si>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</si>
  <si>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</si>
  <si>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</si>
  <si>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</si>
  <si>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</si>
  <si>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</si>
  <si>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</si>
  <si>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</si>
  <si>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NO</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</si>
  <si>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</si>
  <si>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</si>
  <si>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</si>
  <si>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</si>
  <si>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</si>
  <si>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</si>
  <si>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</si>
  <si>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</si>
  <si>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</si>
  <si>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</si>
  <si>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</si>
  <si>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</si>
  <si>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</si>
  <si>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</si>
  <si>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</si>
  <si>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</si>
  <si>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</si>
  <si>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</si>
  <si>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</si>
  <si>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</si>
  <si>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</si>
  <si>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</si>
  <si>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</si>
  <si>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</si>
  <si>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</si>
  <si>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</si>
  <si>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</si>
  <si>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</si>
  <si>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</si>
  <si>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</si>
  <si>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</si>
  <si>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</si>
  <si>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</si>
  <si>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WELL</t>
  </si>
  <si>
    <t>WELL</t>
  </si>
  <si>
    <t>NO</t>
  </si>
  <si>
    <t>NO</t>
  </si>
  <si>
    <t>NO</t>
  </si>
  <si>
    <t>NO</t>
  </si>
  <si>
    <t>WELL</t>
  </si>
  <si>
    <t>WELL</t>
  </si>
  <si>
    <t>WELL</t>
  </si>
  <si>
    <t>WELL</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</si>
  <si>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</si>
  <si>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</si>
  <si>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</si>
  <si>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</si>
  <si>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</si>
  <si>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</si>
  <si>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</si>
  <si>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</si>
  <si>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</si>
  <si>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</si>
  <si>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</si>
  <si>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</si>
  <si>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</si>
  <si>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</si>
  <si>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</si>
  <si>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</si>
  <si>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</si>
  <si>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</si>
  <si>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</si>
  <si>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</si>
  <si>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</si>
  <si>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</si>
  <si>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</si>
  <si>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</si>
  <si>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</si>
  <si>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</si>
  <si>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NO</t>
  </si>
  <si>
    <t>NO</t>
  </si>
  <si>
    <t>NO</t>
  </si>
  <si>
    <t>NO</t>
  </si>
  <si>
    <t>WELL</t>
  </si>
  <si>
    <t>Part 2: summary for Table 1a (automatically calculated if Table 1b is filling out completely)</t>
  </si>
  <si>
    <t>Scenario (WEM, WAM, WOM)</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</si>
  <si>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</si>
  <si>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</si>
  <si>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</si>
  <si>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</si>
  <si>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</si>
  <si>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</si>
  <si>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</si>
  <si>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</si>
  <si>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</si>
  <si>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</si>
  <si>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</si>
  <si>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</si>
  <si>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</si>
  <si>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</si>
  <si>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</si>
  <si>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</si>
  <si>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</si>
  <si>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</si>
  <si>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</si>
  <si>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</si>
  <si>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</si>
  <si>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</si>
  <si>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</si>
  <si>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</si>
  <si>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</si>
  <si>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</si>
  <si>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</si>
  <si>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</si>
  <si>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</si>
  <si>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</si>
  <si>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</si>
  <si>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</si>
  <si>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</si>
  <si>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</si>
  <si>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</si>
  <si>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</si>
  <si>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</si>
  <si>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</si>
  <si>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</si>
  <si>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</si>
  <si>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</si>
  <si>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</si>
  <si>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</si>
  <si>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</si>
  <si>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</si>
  <si>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</si>
  <si>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</si>
  <si>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</si>
  <si>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</si>
  <si>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</si>
  <si>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</si>
  <si>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</si>
  <si>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</si>
  <si>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</si>
  <si>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</si>
  <si>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</si>
  <si>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</si>
  <si>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</si>
  <si>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</si>
  <si>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</si>
  <si>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</si>
  <si>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</si>
  <si>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</si>
  <si>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</si>
  <si>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</si>
  <si>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</si>
  <si>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</si>
  <si>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</si>
  <si>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</si>
  <si>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</si>
  <si>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</si>
  <si>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</si>
  <si>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</si>
  <si>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</si>
  <si>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</si>
  <si>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</si>
  <si>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</si>
  <si>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</si>
  <si>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</si>
  <si>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</si>
  <si>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</si>
  <si>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</si>
  <si>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</si>
  <si>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</si>
  <si>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</si>
  <si>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</si>
  <si>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</si>
  <si>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</si>
  <si>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</si>
  <si>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</si>
  <si>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</si>
  <si>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</si>
  <si>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</si>
  <si>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Greenhouse gas source and ham categories (as Table 1a)</t>
  </si>
  <si>
    <t>4.A. Forest land</t>
  </si>
  <si>
    <t>WEM</t>
  </si>
  <si>
    <t>4.B. Cropland</t>
  </si>
  <si>
    <t>WEM</t>
  </si>
  <si>
    <t>4.C. Grassland</t>
  </si>
  <si>
    <t>WEM</t>
  </si>
  <si>
    <t>4.D. Wetlands</t>
  </si>
  <si>
    <t>WEM</t>
  </si>
  <si>
    <t>4.E. Settlements</t>
  </si>
  <si>
    <t>WEM</t>
  </si>
  <si>
    <t>4.F. Other Land</t>
  </si>
  <si>
    <t>WEM</t>
  </si>
  <si>
    <t>4.G. Harvested wood products</t>
  </si>
  <si>
    <t>WEM</t>
  </si>
  <si>
    <t>4.H. Other</t>
  </si>
  <si>
    <t>WEM</t>
  </si>
  <si>
    <t>4.A. Forest land</t>
  </si>
  <si>
    <t>WAM</t>
  </si>
  <si>
    <t>4.B. Cropland</t>
  </si>
  <si>
    <t>WAM</t>
  </si>
  <si>
    <t>4.C. Grassland</t>
  </si>
  <si>
    <t>WAM</t>
  </si>
  <si>
    <t>4.D. Wetlands</t>
  </si>
  <si>
    <t>WAM</t>
  </si>
  <si>
    <t>4.E. Settlements</t>
  </si>
  <si>
    <t>WAM</t>
  </si>
  <si>
    <t>4.F. Other Land</t>
  </si>
  <si>
    <t>WAM</t>
  </si>
  <si>
    <t>4.G. Harvested wood products</t>
  </si>
  <si>
    <t>WAM</t>
  </si>
  <si>
    <t>4.H. Other</t>
  </si>
  <si>
    <t>WAM</t>
  </si>
  <si>
    <t>4.A. Forest land</t>
  </si>
  <si>
    <t>WOM</t>
  </si>
  <si>
    <t>4.B. Cropland</t>
  </si>
  <si>
    <t>WOM</t>
  </si>
  <si>
    <t>4.C. Grassland</t>
  </si>
  <si>
    <t>WOM</t>
  </si>
  <si>
    <t>4.D. Wetlands</t>
  </si>
  <si>
    <t>WOM</t>
  </si>
  <si>
    <t>4.E. Settlements</t>
  </si>
  <si>
    <t>WOM</t>
  </si>
  <si>
    <t>4.F. Other Land</t>
  </si>
  <si>
    <t>WOM</t>
  </si>
  <si>
    <t>4.G. Harvested wood products</t>
  </si>
  <si>
    <t>WOM</t>
  </si>
  <si>
    <t>4.H. Other</t>
  </si>
  <si>
    <t>WOM</t>
  </si>
  <si>
    <r>
      <t xml:space="preserve">Part 3: summary for Table 5a </t>
    </r>
    <r>
      <rPr>
        <sz val="11"/>
        <color theme="0"/>
        <rFont val="Calibri"/>
        <family val="2"/>
        <scheme val="minor"/>
      </rPr>
      <t>(automatically calculated if Table 1b is filled out completely, otherwise the unaccounted emissions/removals need to be inserted manually)</t>
    </r>
  </si>
  <si>
    <t>Scenario (WEM, WAM, WOM)</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</si>
  <si>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</si>
  <si>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</si>
  <si>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</si>
  <si>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</si>
  <si>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</si>
  <si>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</si>
  <si>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</si>
  <si>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</si>
  <si>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</si>
  <si>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</si>
  <si>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</si>
  <si>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</si>
  <si>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</si>
  <si>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</si>
  <si>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</si>
  <si>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</si>
  <si>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</si>
  <si>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</si>
  <si>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</si>
  <si>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</si>
  <si>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</si>
  <si>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</si>
  <si>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</si>
  <si>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</si>
  <si>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</si>
  <si>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</si>
  <si>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</si>
  <si>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</si>
  <si>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</si>
  <si>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</si>
  <si>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</si>
  <si>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</si>
  <si>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</si>
  <si>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</si>
  <si>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</si>
  <si>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</si>
  <si>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</si>
  <si>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</si>
  <si>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</si>
  <si>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</si>
  <si>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</si>
  <si>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CO2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</si>
  <si>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</si>
  <si>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</si>
  <si>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</si>
  <si>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</si>
  <si>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</si>
  <si>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</si>
  <si>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</si>
  <si>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</si>
  <si>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</si>
  <si>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</si>
  <si>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</si>
  <si>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</si>
  <si>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</si>
  <si>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</si>
  <si>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</si>
  <si>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</si>
  <si>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</si>
  <si>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</si>
  <si>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</si>
  <si>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</si>
  <si>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</si>
  <si>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</si>
  <si>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</si>
  <si>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</si>
  <si>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</si>
  <si>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</si>
  <si>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</si>
  <si>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</si>
  <si>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</si>
  <si>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</si>
  <si>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</si>
  <si>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</si>
  <si>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</si>
  <si>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</si>
  <si>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</si>
  <si>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</si>
  <si>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</si>
  <si>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</si>
  <si>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</si>
  <si>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</si>
  <si>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</si>
  <si>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CH4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</si>
  <si>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</si>
  <si>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</si>
  <si>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</si>
  <si>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</si>
  <si>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</si>
  <si>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</si>
  <si>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</si>
  <si>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</si>
  <si>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</si>
  <si>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</si>
  <si>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</si>
  <si>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</si>
  <si>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</si>
  <si>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</si>
  <si>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</si>
  <si>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</si>
  <si>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</si>
  <si>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</si>
  <si>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</si>
  <si>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</si>
  <si>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</si>
  <si>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</si>
  <si>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</si>
  <si>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</si>
  <si>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</si>
  <si>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</si>
  <si>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</si>
  <si>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</si>
  <si>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</si>
  <si>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</si>
  <si>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</si>
  <si>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</si>
  <si>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</si>
  <si>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</si>
  <si>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</si>
  <si>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</si>
  <si>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</si>
  <si>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</si>
  <si>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</si>
  <si>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</si>
  <si>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</si>
  <si>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N2O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</si>
  <si>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</si>
  <si>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</si>
  <si>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</si>
  <si>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</si>
  <si>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</si>
  <si>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</si>
  <si>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</si>
  <si>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</si>
  <si>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</si>
  <si>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</si>
  <si>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</si>
  <si>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</si>
  <si>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</si>
  <si>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</si>
  <si>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</si>
  <si>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</si>
  <si>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</si>
  <si>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</si>
  <si>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</si>
  <si>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</si>
  <si>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</si>
  <si>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</si>
  <si>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</si>
  <si>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</si>
  <si>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</si>
  <si>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</si>
  <si>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</si>
  <si>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</si>
  <si>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</si>
  <si>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</si>
  <si>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</si>
  <si>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</si>
  <si>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</si>
  <si>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</si>
  <si>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</si>
  <si>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</si>
  <si>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</si>
  <si>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</si>
  <si>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</si>
  <si>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</si>
  <si>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</si>
  <si>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</si>
  <si>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Please note this part is in kt CO2 equivalents, while Table 5a is in kt. Automatic calculations already account for this.</t>
  </si>
  <si>
    <r>
      <rPr>
        <b/>
        <sz val="9"/>
        <rFont val="Calibri"/>
        <family val="2"/>
        <scheme val="minor"/>
      </rPr>
      <t>LULUCF
Regulation Accounting 
category</t>
    </r>
  </si>
  <si>
    <t>Sum afforested land</t>
  </si>
  <si>
    <t>WEM</t>
  </si>
  <si>
    <t>Sum deforested land</t>
  </si>
  <si>
    <t>WEM</t>
  </si>
  <si>
    <t>Sum managed cropland</t>
  </si>
  <si>
    <t>WEM</t>
  </si>
  <si>
    <t>Sum managed grassland</t>
  </si>
  <si>
    <t>WEM</t>
  </si>
  <si>
    <t>Sum managed forest land</t>
  </si>
  <si>
    <t>WEM</t>
  </si>
  <si>
    <t>Sum managed wetland</t>
  </si>
  <si>
    <t>WEM</t>
  </si>
  <si>
    <t>Sum harvested wood products</t>
  </si>
  <si>
    <t>WEM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</si>
  <si>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</si>
  <si>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</si>
  <si>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</si>
  <si>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</si>
  <si>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</si>
  <si>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</si>
  <si>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</si>
  <si>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</si>
  <si>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</si>
  <si>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</si>
  <si>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</si>
  <si>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</si>
  <si>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</si>
  <si>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</si>
  <si>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</si>
  <si>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</si>
  <si>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</si>
  <si>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</si>
  <si>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</si>
  <si>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</si>
  <si>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</si>
  <si>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</si>
  <si>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</si>
  <si>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</si>
  <si>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</si>
  <si>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</si>
  <si>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</si>
  <si>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</si>
  <si>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</si>
  <si>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</si>
  <si>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</si>
  <si>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</si>
  <si>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</si>
  <si>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</si>
  <si>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</si>
  <si>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</si>
  <si>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</si>
  <si>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</si>
  <si>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</si>
  <si>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</si>
  <si>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</si>
  <si>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</si>
  <si>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</si>
  <si>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</si>
  <si>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</si>
  <si>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</si>
  <si>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</si>
  <si>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</si>
  <si>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</si>
  <si>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</si>
  <si>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</si>
  <si>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</si>
  <si>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</si>
  <si>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</si>
  <si>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</si>
  <si>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</si>
  <si>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</si>
  <si>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</si>
  <si>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</si>
  <si>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</si>
  <si>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</si>
  <si>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</si>
  <si>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</si>
  <si>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</si>
  <si>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</si>
  <si>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</si>
  <si>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</si>
  <si>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</si>
  <si>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</si>
  <si>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</si>
  <si>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</si>
  <si>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</si>
  <si>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</si>
  <si>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</si>
  <si>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</si>
  <si>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</si>
  <si>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</si>
  <si>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</si>
  <si>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</si>
  <si>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</si>
  <si>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</si>
  <si>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</si>
  <si>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r>
      <rPr>
        <sz val="9"/>
        <color rgb="FFFFFFFF"/>
        <rFont val="Calibri"/>
        <family val="2"/>
        <scheme val="minor"/>
      </rPr>
      <t>Sum unaccounted</t>
    </r>
  </si>
  <si>
    <t>WEM</t>
  </si>
  <si>
    <t>Sum afforested land</t>
  </si>
  <si>
    <t>WAM</t>
  </si>
  <si>
    <t>Sum deforested land</t>
  </si>
  <si>
    <t>WAM</t>
  </si>
  <si>
    <t>Sum managed cropland</t>
  </si>
  <si>
    <t>WAM</t>
  </si>
  <si>
    <t>Sum managed grassland</t>
  </si>
  <si>
    <t>WAM</t>
  </si>
  <si>
    <t>Sum managed forest land</t>
  </si>
  <si>
    <t>WAM</t>
  </si>
  <si>
    <t>Sum managed wetland</t>
  </si>
  <si>
    <t>WAM</t>
  </si>
  <si>
    <t>Sum harvested wood products</t>
  </si>
  <si>
    <t>WAM</t>
  </si>
  <si>
    <r>
      <rPr>
        <sz val="9"/>
        <color rgb="FFFFFFFF"/>
        <rFont val="Calibri"/>
        <family val="2"/>
        <scheme val="minor"/>
      </rPr>
      <t>Sum unaccounted</t>
    </r>
  </si>
  <si>
    <t>WAM</t>
  </si>
  <si>
    <t>Sum afforested land</t>
  </si>
  <si>
    <t>WOM</t>
  </si>
  <si>
    <t>Sum deforested land</t>
  </si>
  <si>
    <t>WOM</t>
  </si>
  <si>
    <t>Sum managed cropland</t>
  </si>
  <si>
    <t>WOM</t>
  </si>
  <si>
    <t>Sum managed grassland</t>
  </si>
  <si>
    <t>WOM</t>
  </si>
  <si>
    <t>Sum managed forest land</t>
  </si>
  <si>
    <t>WOM</t>
  </si>
  <si>
    <t>Sum managed wetland</t>
  </si>
  <si>
    <t>WOM</t>
  </si>
  <si>
    <t>Sum harvested wood products</t>
  </si>
  <si>
    <t>WOM</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</si>
  <si>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</si>
  <si>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</si>
  <si>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</si>
  <si>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</si>
  <si>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</si>
  <si>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</si>
  <si>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</si>
  <si>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</si>
  <si>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</si>
  <si>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</si>
  <si>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</si>
  <si>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</si>
  <si>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</si>
  <si>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</si>
  <si>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</si>
  <si>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</si>
  <si>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</si>
  <si>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</si>
  <si>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</si>
  <si>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</si>
  <si>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</si>
  <si>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</si>
  <si>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</si>
  <si>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</si>
  <si>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</si>
  <si>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</si>
  <si>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</si>
  <si>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</si>
  <si>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</si>
  <si>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</si>
  <si>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</si>
  <si>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</si>
  <si>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</si>
  <si>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</si>
  <si>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</si>
  <si>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</si>
  <si>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</si>
  <si>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</si>
  <si>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</si>
  <si>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</si>
  <si>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</si>
  <si>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</si>
  <si>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</si>
  <si>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</si>
  <si>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</si>
  <si>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</si>
  <si>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</si>
  <si>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</si>
  <si>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</si>
  <si>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</si>
  <si>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</si>
  <si>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</si>
  <si>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</si>
  <si>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</si>
  <si>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</si>
  <si>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</si>
  <si>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</si>
  <si>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</si>
  <si>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</si>
  <si>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</si>
  <si>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</si>
  <si>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</si>
  <si>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</si>
  <si>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</si>
  <si>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</si>
  <si>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</si>
  <si>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</si>
  <si>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</si>
  <si>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</si>
  <si>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</si>
  <si>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</si>
  <si>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</si>
  <si>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</si>
  <si>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</si>
  <si>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</si>
  <si>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</si>
  <si>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</si>
  <si>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</si>
  <si>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</si>
  <si>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</si>
  <si>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</si>
  <si>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t>NA</t>
  </si>
  <si>
    <r>
      <rPr>
        <sz val="9"/>
        <color rgb="FFFFFFFF"/>
        <rFont val="Calibri"/>
        <family val="2"/>
        <scheme val="minor"/>
      </rPr>
      <t>Sum unaccounted</t>
    </r>
  </si>
  <si>
    <t>WOM</t>
  </si>
  <si>
    <t>Notes:</t>
  </si>
  <si>
    <t>Notation: T signifies the first future year ending with 0 or 5 immediately following the reporting year</t>
  </si>
  <si>
    <t>(1) A reporting up to t-10 on annual basis is optional.</t>
  </si>
  <si>
    <t>(2) Emissions shall be expressed as positive values; removals shall be expressed as negative values.</t>
  </si>
  <si>
    <t>(3) Values for t-5 shall only be provided when t-5 is after the projection based year.</t>
  </si>
  <si>
    <r>
      <rPr>
        <b/>
        <sz val="16"/>
        <color theme="5"/>
        <rFont val="Calibri"/>
        <family val="2"/>
        <scheme val="minor"/>
      </rPr>
      <t>Annex XXV – Table 5a:</t>
    </r>
    <r>
      <rPr>
        <b/>
        <sz val="14"/>
        <color theme="5"/>
        <rFont val="Calibri"/>
        <family val="2"/>
        <scheme val="minor"/>
      </rPr>
      <t xml:space="preserve"> </t>
    </r>
    <r>
      <rPr>
        <sz val="14"/>
        <color theme="5"/>
        <rFont val="Calibri"/>
        <family val="2"/>
        <scheme val="minor"/>
      </rPr>
      <t xml:space="preserve"> Projections of reported emissions and removals from the LULUCF sector by gases and accounting categories as defined in Regulation (EU) 2018/841 </t>
    </r>
    <r>
      <rPr>
        <b/>
        <sz val="14"/>
        <color theme="5"/>
        <rFont val="Calibri"/>
        <family val="2"/>
        <scheme val="minor"/>
      </rPr>
      <t>(to be reported only if Table 1b is not completed in full)</t>
    </r>
  </si>
  <si>
    <r>
      <t xml:space="preserve">Instructions </t>
    </r>
    <r>
      <rPr>
        <sz val="14"/>
        <color rgb="FF636363"/>
        <rFont val="Calibri"/>
        <family val="2"/>
        <scheme val="minor"/>
      </rPr>
      <t>(click the ‘+’ in the left)</t>
    </r>
    <r>
      <rPr>
        <b/>
        <sz val="14"/>
        <color rgb="FF636363"/>
        <rFont val="Calibri"/>
        <family val="2"/>
        <scheme val="minor"/>
      </rPr>
      <t>:</t>
    </r>
  </si>
  <si>
    <t>Unfold the template by clicking the framed '+' icons in the top of columns and to the left of the rows.</t>
  </si>
  <si>
    <t>Yellow fields are mandatory reporting requirements</t>
  </si>
  <si>
    <t>Light green fields are automatically calculated from the subcategories. To be filled manually only if subcategory data is missing.</t>
  </si>
  <si>
    <t>Grey fields do not need to be filled in. They are considered to be 'NA' (not applicable), no existing source/sink category-gas combination</t>
  </si>
  <si>
    <r>
      <t>Select the base year of your projections in cell</t>
    </r>
    <r>
      <rPr>
        <b/>
        <sz val="11"/>
        <color rgb="FF636363"/>
        <rFont val="Calibri"/>
        <family val="2"/>
        <scheme val="minor"/>
      </rPr>
      <t xml:space="preserve"> C18</t>
    </r>
    <r>
      <rPr>
        <sz val="11"/>
        <color rgb="FF636363"/>
        <rFont val="Calibri"/>
        <family val="2"/>
        <scheme val="minor"/>
      </rPr>
      <t>, other base year cells will be filled automatically.</t>
    </r>
  </si>
  <si>
    <r>
      <t>Fill the template with your data and use the</t>
    </r>
    <r>
      <rPr>
        <b/>
        <sz val="11"/>
        <color rgb="FF636363"/>
        <rFont val="Calibri"/>
        <family val="2"/>
        <scheme val="minor"/>
      </rPr>
      <t xml:space="preserve"> 2 QA/QC sheets</t>
    </r>
    <r>
      <rPr>
        <sz val="11"/>
        <color rgb="FF636363"/>
        <rFont val="Calibri"/>
        <family val="2"/>
        <scheme val="minor"/>
      </rPr>
      <t xml:space="preserve"> provided to check for </t>
    </r>
    <r>
      <rPr>
        <b/>
        <sz val="11"/>
        <color rgb="FF636363"/>
        <rFont val="Calibri"/>
        <family val="2"/>
        <scheme val="minor"/>
      </rPr>
      <t xml:space="preserve">potential errors </t>
    </r>
    <r>
      <rPr>
        <sz val="11"/>
        <color rgb="FF636363"/>
        <rFont val="Calibri"/>
        <family val="2"/>
        <scheme val="minor"/>
      </rPr>
      <t>(Sum check and Completeness Check)</t>
    </r>
  </si>
  <si>
    <t>Do not add rows or columns to this template. Do not add textual information in this template. The information will not reach us. Explain your data in your report.</t>
  </si>
  <si>
    <t>Detailed instruction on how to fill this table can be found in the guidance document</t>
  </si>
  <si>
    <t>T-5 (see footnote 1)</t>
  </si>
  <si>
    <t>T</t>
  </si>
  <si>
    <t>T+ 5</t>
  </si>
  <si>
    <t>T+ 10</t>
  </si>
  <si>
    <t>category</t>
  </si>
  <si>
    <t>scenario</t>
  </si>
  <si>
    <t>Scenario (WEM, WAM, WOM)</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</si>
  <si>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</si>
  <si>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</si>
  <si>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</si>
  <si>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</si>
  <si>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</si>
  <si>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</si>
  <si>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</si>
  <si>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</si>
  <si>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</si>
  <si>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</si>
  <si>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</si>
  <si>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</si>
  <si>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</si>
  <si>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</si>
  <si>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</si>
  <si>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</si>
  <si>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</si>
  <si>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</si>
  <si>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</si>
  <si>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</si>
  <si>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</si>
  <si>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</si>
  <si>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</si>
  <si>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</si>
  <si>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</si>
  <si>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</si>
  <si>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</si>
  <si>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</si>
  <si>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</si>
  <si>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</si>
  <si>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</si>
  <si>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</si>
  <si>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</si>
  <si>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</si>
  <si>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</si>
  <si>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</si>
  <si>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</si>
  <si>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</si>
  <si>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</si>
  <si>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</si>
  <si>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</si>
  <si>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CO2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</si>
  <si>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</si>
  <si>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</si>
  <si>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</si>
  <si>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</si>
  <si>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</si>
  <si>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</si>
  <si>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</si>
  <si>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</si>
  <si>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</si>
  <si>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</si>
  <si>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</si>
  <si>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</si>
  <si>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</si>
  <si>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</si>
  <si>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</si>
  <si>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</si>
  <si>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</si>
  <si>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</si>
  <si>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</si>
  <si>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</si>
  <si>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</si>
  <si>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</si>
  <si>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</si>
  <si>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</si>
  <si>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</si>
  <si>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</si>
  <si>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</si>
  <si>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</si>
  <si>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</si>
  <si>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</si>
  <si>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</si>
  <si>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</si>
  <si>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</si>
  <si>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</si>
  <si>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</si>
  <si>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</si>
  <si>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</si>
  <si>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</si>
  <si>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</si>
  <si>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</si>
  <si>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</si>
  <si>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CH4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</si>
  <si>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</si>
  <si>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</si>
  <si>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</si>
  <si>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</si>
  <si>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</si>
  <si>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</si>
  <si>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</si>
  <si>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</si>
  <si>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</si>
  <si>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</si>
  <si>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</si>
  <si>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</si>
  <si>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</si>
  <si>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</si>
  <si>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</si>
  <si>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</si>
  <si>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</si>
  <si>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</si>
  <si>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</si>
  <si>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</si>
  <si>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</si>
  <si>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</si>
  <si>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</si>
  <si>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</si>
  <si>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</si>
  <si>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</si>
  <si>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</si>
  <si>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</si>
  <si>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</si>
  <si>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</si>
  <si>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</si>
  <si>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</si>
  <si>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</si>
  <si>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</si>
  <si>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</si>
  <si>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</si>
  <si>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</si>
  <si>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</si>
  <si>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</si>
  <si>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</si>
  <si>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</si>
  <si>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N2O (kt)</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</si>
  <si>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</si>
  <si>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</si>
  <si>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</si>
  <si>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</si>
  <si>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</si>
  <si>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</si>
  <si>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</si>
  <si>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</si>
  <si>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</si>
  <si>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</si>
  <si>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</si>
  <si>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</si>
  <si>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</si>
  <si>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</si>
  <si>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</si>
  <si>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</si>
  <si>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</si>
  <si>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</si>
  <si>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</si>
  <si>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</si>
  <si>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</si>
  <si>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</si>
  <si>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</si>
  <si>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</si>
  <si>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</si>
  <si>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</si>
  <si>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</si>
  <si>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</si>
  <si>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</si>
  <si>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</si>
  <si>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</si>
  <si>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</si>
  <si>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</si>
  <si>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</si>
  <si>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</si>
  <si>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</si>
  <si>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</si>
  <si>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</si>
  <si>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</si>
  <si>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</si>
  <si>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</si>
  <si>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Total GHGs (ktCO2e)</t>
  </si>
  <si>
    <t>Category</t>
  </si>
  <si>
    <t>Elected base year</t>
  </si>
  <si>
    <t>Managed forest land</t>
  </si>
  <si>
    <t>WEM</t>
  </si>
  <si>
    <t>Forest land remaining forest land</t>
  </si>
  <si>
    <t>WEM</t>
  </si>
  <si>
    <t>Afforested land</t>
  </si>
  <si>
    <t>WEM</t>
  </si>
  <si>
    <t>Ropland converted to forest land</t>
  </si>
  <si>
    <t>WEM</t>
  </si>
  <si>
    <t>Grassland converted to forest land</t>
  </si>
  <si>
    <t>WEM</t>
  </si>
  <si>
    <t>Wetland converted to forest land</t>
  </si>
  <si>
    <t>WEM</t>
  </si>
  <si>
    <t>Settlements converted to forest land</t>
  </si>
  <si>
    <t>WEM</t>
  </si>
  <si>
    <t>Other land converted to forest land</t>
  </si>
  <si>
    <t>WEM</t>
  </si>
  <si>
    <t>Deforested land</t>
  </si>
  <si>
    <t>WEM</t>
  </si>
  <si>
    <t>Forest land converted to cropland</t>
  </si>
  <si>
    <t>WEM</t>
  </si>
  <si>
    <t>Forest land converted to grassland</t>
  </si>
  <si>
    <t>WEM</t>
  </si>
  <si>
    <t>Forest land converted to wetland</t>
  </si>
  <si>
    <t>WEM</t>
  </si>
  <si>
    <t>Forest land converted to settlements</t>
  </si>
  <si>
    <t>WEM</t>
  </si>
  <si>
    <t>Forest land converted to other land</t>
  </si>
  <si>
    <t>WEM</t>
  </si>
  <si>
    <t>Managed cropland</t>
  </si>
  <si>
    <t>WEM</t>
  </si>
  <si>
    <t>Cropland remaining cropland</t>
  </si>
  <si>
    <t>WEM</t>
  </si>
  <si>
    <t>Grassland converted to cropland</t>
  </si>
  <si>
    <t>WEM</t>
  </si>
  <si>
    <t>Wetland converted to cropland</t>
  </si>
  <si>
    <t>WEM</t>
  </si>
  <si>
    <t>Settlements converted to cropland</t>
  </si>
  <si>
    <t>WEM</t>
  </si>
  <si>
    <t>Other land converted to cropland</t>
  </si>
  <si>
    <t>WEM</t>
  </si>
  <si>
    <t>Cropland converted to wetland</t>
  </si>
  <si>
    <t>WEM</t>
  </si>
  <si>
    <t>Cropland converted to settlements</t>
  </si>
  <si>
    <t>WEM</t>
  </si>
  <si>
    <t>Cropland converted to other land</t>
  </si>
  <si>
    <t>WEM</t>
  </si>
  <si>
    <t>Managed grassland</t>
  </si>
  <si>
    <t>WEM</t>
  </si>
  <si>
    <t>Grassland remaining grassland</t>
  </si>
  <si>
    <t>WEM</t>
  </si>
  <si>
    <t>Ropland converted to grassland</t>
  </si>
  <si>
    <t>WEM</t>
  </si>
  <si>
    <t>Wetland converted to grassland</t>
  </si>
  <si>
    <t>WEM</t>
  </si>
  <si>
    <t>Settlements converted to grassland</t>
  </si>
  <si>
    <t>WEM</t>
  </si>
  <si>
    <t>Other land converted to grassland</t>
  </si>
  <si>
    <t>WEM</t>
  </si>
  <si>
    <t>Grassland converted to wetland</t>
  </si>
  <si>
    <t>WEM</t>
  </si>
  <si>
    <t>Grassland converted to settlement</t>
  </si>
  <si>
    <t>WEM</t>
  </si>
  <si>
    <t>Grassland converted to other land</t>
  </si>
  <si>
    <t>WEM</t>
  </si>
  <si>
    <t>Managed wetland</t>
  </si>
  <si>
    <t>WEM</t>
  </si>
  <si>
    <t>Wetland remaining wetland</t>
  </si>
  <si>
    <t>WEM</t>
  </si>
  <si>
    <t>Settlement converted to wetland</t>
  </si>
  <si>
    <t>WEM</t>
  </si>
  <si>
    <t>Other land converted to wetland</t>
  </si>
  <si>
    <t>WEM</t>
  </si>
  <si>
    <t>Wetland converted to settlement</t>
  </si>
  <si>
    <t>WEM</t>
  </si>
  <si>
    <t>Wetland converted to other land</t>
  </si>
  <si>
    <t>WEM</t>
  </si>
  <si>
    <t>Harvested wood products</t>
  </si>
  <si>
    <t>WEM</t>
  </si>
  <si>
    <t>Managed forest land (HWP)</t>
  </si>
  <si>
    <t>WEM</t>
  </si>
  <si>
    <t>Afforested land (HWP)</t>
  </si>
  <si>
    <t>WEM</t>
  </si>
  <si>
    <t>Managed forest land</t>
  </si>
  <si>
    <t>WAM</t>
  </si>
  <si>
    <t>Forest land remaining forest land</t>
  </si>
  <si>
    <t>WAM</t>
  </si>
  <si>
    <t>Afforested land</t>
  </si>
  <si>
    <t>WAM</t>
  </si>
  <si>
    <t>Ropland converted to forest land</t>
  </si>
  <si>
    <t>WAM</t>
  </si>
  <si>
    <t>Grassland converted to forest land</t>
  </si>
  <si>
    <t>WAM</t>
  </si>
  <si>
    <t>Wetland converted to forest land</t>
  </si>
  <si>
    <t>WAM</t>
  </si>
  <si>
    <t>Settlements converted to forest land</t>
  </si>
  <si>
    <t>WAM</t>
  </si>
  <si>
    <t>Other land converted to forest land</t>
  </si>
  <si>
    <t>WAM</t>
  </si>
  <si>
    <t>Deforested land</t>
  </si>
  <si>
    <t>WAM</t>
  </si>
  <si>
    <t>Forest land converted to cropland</t>
  </si>
  <si>
    <t>WAM</t>
  </si>
  <si>
    <t>Forest land converted to grassland</t>
  </si>
  <si>
    <t>WAM</t>
  </si>
  <si>
    <t>Forest land converted to wetland</t>
  </si>
  <si>
    <t>WAM</t>
  </si>
  <si>
    <t>Forest land converted to settlements</t>
  </si>
  <si>
    <t>WAM</t>
  </si>
  <si>
    <t>Forest land converted to other land</t>
  </si>
  <si>
    <t>WAM</t>
  </si>
  <si>
    <t>Managed cropland</t>
  </si>
  <si>
    <t>WAM</t>
  </si>
  <si>
    <t>Cropland remaining cropland</t>
  </si>
  <si>
    <t>WAM</t>
  </si>
  <si>
    <t>Grassland converted to cropland</t>
  </si>
  <si>
    <t>WAM</t>
  </si>
  <si>
    <t>Wetland converted to cropland</t>
  </si>
  <si>
    <t>WAM</t>
  </si>
  <si>
    <t>Settlements converted to cropland</t>
  </si>
  <si>
    <t>WAM</t>
  </si>
  <si>
    <t>Other land converted to cropland</t>
  </si>
  <si>
    <t>WAM</t>
  </si>
  <si>
    <t>Cropland converted to wetland</t>
  </si>
  <si>
    <t>WAM</t>
  </si>
  <si>
    <t>Cropland converted to settlements</t>
  </si>
  <si>
    <t>WAM</t>
  </si>
  <si>
    <t>Cropland converted to other land</t>
  </si>
  <si>
    <t>WAM</t>
  </si>
  <si>
    <t>Managed grassland</t>
  </si>
  <si>
    <t>WAM</t>
  </si>
  <si>
    <t>Grassland remaining grassland</t>
  </si>
  <si>
    <t>WAM</t>
  </si>
  <si>
    <t>Ropland converted to grassland</t>
  </si>
  <si>
    <t>WAM</t>
  </si>
  <si>
    <t>Wetland converted to grassland</t>
  </si>
  <si>
    <t>WAM</t>
  </si>
  <si>
    <t>Settlements converted to grassland</t>
  </si>
  <si>
    <t>WAM</t>
  </si>
  <si>
    <t>Other land converted to grassland</t>
  </si>
  <si>
    <t>WAM</t>
  </si>
  <si>
    <t>Grassland converted to wetland</t>
  </si>
  <si>
    <t>WAM</t>
  </si>
  <si>
    <t>Grassland converted to settlement</t>
  </si>
  <si>
    <t>WAM</t>
  </si>
  <si>
    <t>Grassland converted to other land</t>
  </si>
  <si>
    <t>WAM</t>
  </si>
  <si>
    <t>Managed wetland</t>
  </si>
  <si>
    <t>WAM</t>
  </si>
  <si>
    <t>Wetland remaining wetland</t>
  </si>
  <si>
    <t>WAM</t>
  </si>
  <si>
    <t>Settlement converted to wetland</t>
  </si>
  <si>
    <t>WAM</t>
  </si>
  <si>
    <t>Other land converted to wetland</t>
  </si>
  <si>
    <t>WAM</t>
  </si>
  <si>
    <t>Wetland converted to settlement</t>
  </si>
  <si>
    <t>WAM</t>
  </si>
  <si>
    <t>Wetland converted to other land</t>
  </si>
  <si>
    <t>WAM</t>
  </si>
  <si>
    <t>Harvested wood products</t>
  </si>
  <si>
    <t>WAM</t>
  </si>
  <si>
    <t>Managed forest land (HWP)</t>
  </si>
  <si>
    <t>WAM</t>
  </si>
  <si>
    <t>Afforested land (HWP)</t>
  </si>
  <si>
    <t>WAM</t>
  </si>
  <si>
    <t>Managed forest land</t>
  </si>
  <si>
    <t>WOM</t>
  </si>
  <si>
    <t>Forest land remaining forest land</t>
  </si>
  <si>
    <t>WOM</t>
  </si>
  <si>
    <t>Afforested land</t>
  </si>
  <si>
    <t>WOM</t>
  </si>
  <si>
    <t>Ropland converted to forest land</t>
  </si>
  <si>
    <t>WOM</t>
  </si>
  <si>
    <t>Grassland converted to forest land</t>
  </si>
  <si>
    <t>WOM</t>
  </si>
  <si>
    <t>Wetland converted to forest land</t>
  </si>
  <si>
    <t>WOM</t>
  </si>
  <si>
    <t>Settlements converted to forest land</t>
  </si>
  <si>
    <t>WOM</t>
  </si>
  <si>
    <t>Other land converted to forest land</t>
  </si>
  <si>
    <t>WOM</t>
  </si>
  <si>
    <t>Deforested land</t>
  </si>
  <si>
    <t>WOM</t>
  </si>
  <si>
    <t>Forest land converted to cropland</t>
  </si>
  <si>
    <t>WOM</t>
  </si>
  <si>
    <t>Forest land converted to grassland</t>
  </si>
  <si>
    <t>WOM</t>
  </si>
  <si>
    <t>Forest land converted to wetland</t>
  </si>
  <si>
    <t>WOM</t>
  </si>
  <si>
    <t>Forest land converted to settlements</t>
  </si>
  <si>
    <t>WOM</t>
  </si>
  <si>
    <t>Forest land converted to other land</t>
  </si>
  <si>
    <t>WOM</t>
  </si>
  <si>
    <t>Managed cropland</t>
  </si>
  <si>
    <t>WOM</t>
  </si>
  <si>
    <t>Cropland remaining cropland</t>
  </si>
  <si>
    <t>WOM</t>
  </si>
  <si>
    <t>Grassland converted to cropland</t>
  </si>
  <si>
    <t>WOM</t>
  </si>
  <si>
    <t>Wetland converted to cropland</t>
  </si>
  <si>
    <t>WOM</t>
  </si>
  <si>
    <t>Settlements converted to cropland</t>
  </si>
  <si>
    <t>WOM</t>
  </si>
  <si>
    <t>Other land converted to cropland</t>
  </si>
  <si>
    <t>WOM</t>
  </si>
  <si>
    <t>Cropland converted to wetland</t>
  </si>
  <si>
    <t>WOM</t>
  </si>
  <si>
    <t>Cropland converted to settlements</t>
  </si>
  <si>
    <t>WOM</t>
  </si>
  <si>
    <t>Cropland converted to other land</t>
  </si>
  <si>
    <t>WOM</t>
  </si>
  <si>
    <t>Managed grassland</t>
  </si>
  <si>
    <t>WOM</t>
  </si>
  <si>
    <t>Grassland remaining grassland</t>
  </si>
  <si>
    <t>WOM</t>
  </si>
  <si>
    <t>Ropland converted to grassland</t>
  </si>
  <si>
    <t>WOM</t>
  </si>
  <si>
    <t>Wetland converted to grassland</t>
  </si>
  <si>
    <t>WOM</t>
  </si>
  <si>
    <t>Settlements converted to grassland</t>
  </si>
  <si>
    <t>WOM</t>
  </si>
  <si>
    <t>Other land converted to grassland</t>
  </si>
  <si>
    <t>WOM</t>
  </si>
  <si>
    <t>Grassland converted to wetland</t>
  </si>
  <si>
    <t>WOM</t>
  </si>
  <si>
    <t>Grassland converted to settlement</t>
  </si>
  <si>
    <t>WOM</t>
  </si>
  <si>
    <t>Grassland converted to other land</t>
  </si>
  <si>
    <t>WOM</t>
  </si>
  <si>
    <t>Managed wetland</t>
  </si>
  <si>
    <t>WOM</t>
  </si>
  <si>
    <t>Wetland remaining wetland</t>
  </si>
  <si>
    <t>WOM</t>
  </si>
  <si>
    <t>Settlement converted to wetland</t>
  </si>
  <si>
    <t>WOM</t>
  </si>
  <si>
    <t>Other land converted to wetland</t>
  </si>
  <si>
    <t>WOM</t>
  </si>
  <si>
    <t>Wetland converted to settlement</t>
  </si>
  <si>
    <t>WOM</t>
  </si>
  <si>
    <t>Wetland converted to other land</t>
  </si>
  <si>
    <t>WOM</t>
  </si>
  <si>
    <t>Harvested wood products</t>
  </si>
  <si>
    <t>WOM</t>
  </si>
  <si>
    <t>Managed forest land (HWP)</t>
  </si>
  <si>
    <t>WOM</t>
  </si>
  <si>
    <t>Afforested land (HWP)</t>
  </si>
  <si>
    <t>WOM</t>
  </si>
  <si>
    <t>Notes:</t>
  </si>
  <si>
    <t>Notation: T signifies the first future year ending with 0 or 5 immediately following the reporting year</t>
  </si>
  <si>
    <t>(1) Values for t-5 shall only be provided when t-5 is after the projection based year.</t>
  </si>
  <si>
    <r>
      <rPr>
        <b/>
        <sz val="16"/>
        <color theme="5"/>
        <rFont val="Calibri"/>
        <family val="2"/>
        <scheme val="minor"/>
      </rPr>
      <t>Annex XXV – Table 5b:</t>
    </r>
    <r>
      <rPr>
        <b/>
        <sz val="14"/>
        <color theme="5"/>
        <rFont val="Calibri"/>
        <family val="2"/>
        <scheme val="minor"/>
      </rPr>
      <t xml:space="preserve">  </t>
    </r>
    <r>
      <rPr>
        <sz val="14"/>
        <color theme="5"/>
        <rFont val="Calibri"/>
        <family val="2"/>
        <scheme val="minor"/>
      </rPr>
      <t>Projections of accounted emissions and removals from the LULUCF sector in accordance with Regulation (EU) 2018/841 and the effort sharing sector in accordance with Regulation (EU) 2018/842</t>
    </r>
    <r>
      <rPr>
        <vertAlign val="superscript"/>
        <sz val="14"/>
        <color theme="5"/>
        <rFont val="Calibri"/>
        <family val="2"/>
        <scheme val="minor"/>
      </rPr>
      <t xml:space="preserve"> (1)(2)</t>
    </r>
  </si>
  <si>
    <r>
      <t xml:space="preserve">Instructions </t>
    </r>
    <r>
      <rPr>
        <sz val="14"/>
        <color rgb="FF636363"/>
        <rFont val="Calibri"/>
        <family val="2"/>
        <scheme val="minor"/>
      </rPr>
      <t>(click the ‘+’ in the left)</t>
    </r>
    <r>
      <rPr>
        <b/>
        <sz val="14"/>
        <color rgb="FF636363"/>
        <rFont val="Calibri"/>
        <family val="2"/>
        <scheme val="minor"/>
      </rPr>
      <t>:</t>
    </r>
  </si>
  <si>
    <t>Yellow fields are mandatory reporting requirements</t>
  </si>
  <si>
    <t>Do not add rows or columns to this template. Do not add textual information in this template. The information will not reach us. Explain your data in your report.</t>
  </si>
  <si>
    <t>Detailed instruction on how to fill this table can be found in the guidance document</t>
  </si>
  <si>
    <t>category</t>
  </si>
  <si>
    <t>scenario</t>
  </si>
  <si>
    <t>Category</t>
  </si>
  <si>
    <t>Scenario (WEM, WAM, WOM)</t>
  </si>
  <si>
    <t>Total cumulative emissions/removals (kt CO2-eq)</t>
  </si>
  <si>
    <t>2021-2025</t>
  </si>
  <si>
    <t>2026-2029</t>
  </si>
  <si>
    <t>Effort Sharing Sectors (3)</t>
  </si>
  <si>
    <t>WEM</t>
  </si>
  <si>
    <t>LULUCF: Afforested land</t>
  </si>
  <si>
    <t>WEM</t>
  </si>
  <si>
    <t>LULUCF: Deforested land</t>
  </si>
  <si>
    <t>WEM</t>
  </si>
  <si>
    <t>LULUCF: Managed cropland</t>
  </si>
  <si>
    <t>WEM</t>
  </si>
  <si>
    <t>LULUCF: Managed grassland</t>
  </si>
  <si>
    <t>WEM</t>
  </si>
  <si>
    <t>LULUCF: Managed forest land, including harvested wood products</t>
  </si>
  <si>
    <t>WEM</t>
  </si>
  <si>
    <t>LULUCF Managed forest land, including harvested wood products assuming instantaneous oxidation</t>
  </si>
  <si>
    <t>WEM</t>
  </si>
  <si>
    <t>LULUCF: Managed wetland (4)</t>
  </si>
  <si>
    <t>WEM</t>
  </si>
  <si>
    <t>NA</t>
  </si>
  <si>
    <t>Total</t>
  </si>
  <si>
    <t>WEM</t>
  </si>
  <si>
    <t>2021-2025</t>
  </si>
  <si>
    <t>2026-2029</t>
  </si>
  <si>
    <t>Effort Sharing Sectors (3)</t>
  </si>
  <si>
    <t>WAM</t>
  </si>
  <si>
    <t>NE</t>
  </si>
  <si>
    <t>LULUCF: Afforested land</t>
  </si>
  <si>
    <t>WAM</t>
  </si>
  <si>
    <t>NE</t>
  </si>
  <si>
    <t>LULUCF: Deforested land</t>
  </si>
  <si>
    <t>WAM</t>
  </si>
  <si>
    <t>NE</t>
  </si>
  <si>
    <t>LULUCF: Managed cropland</t>
  </si>
  <si>
    <t>WAM</t>
  </si>
  <si>
    <t>NE</t>
  </si>
  <si>
    <t>LULUCF: Managed grassland</t>
  </si>
  <si>
    <t>WAM</t>
  </si>
  <si>
    <t>NE</t>
  </si>
  <si>
    <t>LULUCF: Managed forest land, including harvested wood products</t>
  </si>
  <si>
    <t>WAM</t>
  </si>
  <si>
    <t>NE</t>
  </si>
  <si>
    <t>LULUCF Managed forest land, including harvested wood products assuming instantaneous oxidation</t>
  </si>
  <si>
    <t>WAM</t>
  </si>
  <si>
    <t>NE</t>
  </si>
  <si>
    <t>LULUCF: Managed wetland (4)</t>
  </si>
  <si>
    <t>WAM</t>
  </si>
  <si>
    <t>NE</t>
  </si>
  <si>
    <t>Total</t>
  </si>
  <si>
    <t>WAM</t>
  </si>
  <si>
    <t>NE</t>
  </si>
  <si>
    <t>2021-2025</t>
  </si>
  <si>
    <t>2026-2029</t>
  </si>
  <si>
    <t>Effort Sharing Sectors (3)</t>
  </si>
  <si>
    <t>WOM</t>
  </si>
  <si>
    <t>LULUCF: Afforested land</t>
  </si>
  <si>
    <t>WOM</t>
  </si>
  <si>
    <t>LULUCF: Deforested land</t>
  </si>
  <si>
    <t>WOM</t>
  </si>
  <si>
    <t>LULUCF: Managed cropland</t>
  </si>
  <si>
    <t>WOM</t>
  </si>
  <si>
    <t>LULUCF: Managed grassland</t>
  </si>
  <si>
    <t>WOM</t>
  </si>
  <si>
    <t>LULUCF: Managed forest land, including harvested wood products</t>
  </si>
  <si>
    <t>WOM</t>
  </si>
  <si>
    <t>LULUCF Managed forest land, including harvested wood products assuming instantaneous oxidation</t>
  </si>
  <si>
    <t>WOM</t>
  </si>
  <si>
    <t>LULUCF: Managed wetland (4)</t>
  </si>
  <si>
    <t>WOM</t>
  </si>
  <si>
    <t>NA</t>
  </si>
  <si>
    <t>Total</t>
  </si>
  <si>
    <t>WOM</t>
  </si>
  <si>
    <t>Notes:</t>
  </si>
  <si>
    <t>(1) The accounting categories for LULUCF are defined in Regulation (EU) 2018/841</t>
  </si>
  <si>
    <t>(2) Accounted LULUCF emissions for Managed Forest Land are reported emissions/removals in comparison to a reference level, computed in accordance with Article 8 of Regulation (EU) 2018/841. Reporting such accounted values are only mandatory when applying to Forest reference levels as set out in the delegated act adopted pursuant to Article 8(8) and 8(9) of Regulation (EU) 2018/841, for the given time-span (2021-2025)</t>
  </si>
  <si>
    <t>(3) Emissions within the scope of Regulation (EU) 2018/842</t>
  </si>
  <si>
    <t>(4) Member States not intending to select this category for accounting in the 2021-2025 period shall use the notation key ‘not selected’ for the period</t>
  </si>
  <si>
    <t>Version</t>
  </si>
  <si>
    <t>Sheet</t>
  </si>
  <si>
    <t>Changes</t>
  </si>
  <si>
    <t>Table1a</t>
  </si>
  <si>
    <t>Changed formula in total LULUCF. Insert data prompt removed.</t>
  </si>
  <si>
    <t xml:space="preserve">T1a_QAQC(2) </t>
  </si>
  <si>
    <t>Indirect CO2 added to check on totals (including and excluding LULUCF)</t>
  </si>
  <si>
    <t>1.2.1</t>
  </si>
  <si>
    <t>Table1a</t>
  </si>
  <si>
    <t>Unshade CO2 indirect emissions for ESD</t>
  </si>
  <si>
    <t>1.2.1</t>
  </si>
  <si>
    <t>T1b_QAQC(1)</t>
  </si>
  <si>
    <t>Fixed formula in BC84:CA94 to refer to correct Domestic aviation</t>
  </si>
  <si>
    <t>2.0.0</t>
  </si>
  <si>
    <t>All</t>
  </si>
  <si>
    <t>Added columns for years 2041-2049. GWP changed from AR4 to AR5. Added FME versioning. Inventory submission date changed to year only (YYYY)</t>
  </si>
  <si>
    <t>Table 1a, 5a</t>
  </si>
  <si>
    <t>Conditional formatting changed but not fixed (base year should not be greyed out)</t>
  </si>
  <si>
    <t>Table 1a, 5a</t>
  </si>
  <si>
    <t>Conditional formatting fixed (base year should not be greyed out)</t>
  </si>
  <si>
    <t>Member State</t>
  </si>
  <si>
    <t>Select country</t>
  </si>
  <si>
    <t>Select base year</t>
  </si>
  <si>
    <t>Base year options - from the current year to the current year -5 (C2:C12)</t>
  </si>
  <si>
    <t>Select Yes / No</t>
  </si>
  <si>
    <t>Choose MS</t>
  </si>
  <si>
    <t>-</t>
  </si>
  <si>
    <t>Current year</t>
  </si>
  <si>
    <t>yes</t>
  </si>
  <si>
    <t>Austria</t>
  </si>
  <si>
    <t>AT</t>
  </si>
  <si>
    <t>no</t>
  </si>
  <si>
    <t>Belgium</t>
  </si>
  <si>
    <t>BE</t>
  </si>
  <si>
    <t>Bulgaria</t>
  </si>
  <si>
    <t>BG</t>
  </si>
  <si>
    <t>Switzerland</t>
  </si>
  <si>
    <t>CH</t>
  </si>
  <si>
    <t>Cyprus</t>
  </si>
  <si>
    <t>CY</t>
  </si>
  <si>
    <t>Czechia</t>
  </si>
  <si>
    <t>CZ</t>
  </si>
  <si>
    <t>Germany</t>
  </si>
  <si>
    <t>DE</t>
  </si>
  <si>
    <t>Denmark</t>
  </si>
  <si>
    <t>DK</t>
  </si>
  <si>
    <t>Estonia</t>
  </si>
  <si>
    <t>EE</t>
  </si>
  <si>
    <t>Greece</t>
  </si>
  <si>
    <t>EL</t>
  </si>
  <si>
    <t>Spain</t>
  </si>
  <si>
    <t>ES</t>
  </si>
  <si>
    <t>Finland</t>
  </si>
  <si>
    <t>FI</t>
  </si>
  <si>
    <t>France</t>
  </si>
  <si>
    <t>FR</t>
  </si>
  <si>
    <t>Croatia</t>
  </si>
  <si>
    <t>HR</t>
  </si>
  <si>
    <t>Hungary</t>
  </si>
  <si>
    <t>HU</t>
  </si>
  <si>
    <t>Ireland</t>
  </si>
  <si>
    <t>IE</t>
  </si>
  <si>
    <t>Iceland</t>
  </si>
  <si>
    <t>IS</t>
  </si>
  <si>
    <t>Italy</t>
  </si>
  <si>
    <t>IT</t>
  </si>
  <si>
    <t>Liechtenstein</t>
  </si>
  <si>
    <t>LI</t>
  </si>
  <si>
    <t>Lithuania</t>
  </si>
  <si>
    <t>LT</t>
  </si>
  <si>
    <t>Luxembourg</t>
  </si>
  <si>
    <t>LU</t>
  </si>
  <si>
    <t>Latvia</t>
  </si>
  <si>
    <t>LV</t>
  </si>
  <si>
    <t>Malta</t>
  </si>
  <si>
    <t>MT</t>
  </si>
  <si>
    <t>Netherlands</t>
  </si>
  <si>
    <t>NL</t>
  </si>
  <si>
    <t>Norway</t>
  </si>
  <si>
    <t>NO</t>
  </si>
  <si>
    <t>Poland</t>
  </si>
  <si>
    <t>PL</t>
  </si>
  <si>
    <t>Portugal</t>
  </si>
  <si>
    <t>PT</t>
  </si>
  <si>
    <t>Romania</t>
  </si>
  <si>
    <t>RO</t>
  </si>
  <si>
    <t>Sweden</t>
  </si>
  <si>
    <t>SE</t>
  </si>
  <si>
    <t>Slovenia</t>
  </si>
  <si>
    <t>SI</t>
  </si>
  <si>
    <t>Slovakia</t>
  </si>
  <si>
    <t>SK</t>
  </si>
  <si>
    <t>Turkey</t>
  </si>
  <si>
    <t>TR</t>
  </si>
  <si>
    <r>
      <t xml:space="preserve">This document is </t>
    </r>
    <r>
      <rPr>
        <b/>
        <u/>
        <sz val="11"/>
        <color rgb="FFFF0000"/>
        <rFont val="Calibri"/>
        <family val="2"/>
        <scheme val="minor"/>
      </rPr>
      <t>an automatic machine translation</t>
    </r>
    <r>
      <rPr>
        <b/>
        <sz val="11"/>
        <color rgb="FFFF0000"/>
        <rFont val="Calibri"/>
        <family val="2"/>
        <scheme val="minor"/>
      </rPr>
      <t xml:space="preserve"> to English and may not precisely depict facts or figures as they were intended in the original language.</t>
    </r>
    <r>
      <rPr>
        <sz val="11"/>
        <color rgb="FFFF0000"/>
        <rFont val="Calibri"/>
        <family val="2"/>
        <scheme val="minor"/>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</si>
</sst>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0"/>
    <numFmt numFmtId="166" formatCode="_-* #,##0.00\ _F_-;\-* #,##0.00\ _F_-;_-* &quot;-&quot;??\ _F_-;_-@_-"/>
    <numFmt numFmtId="167" formatCode="0.000000"/>
  </numFmts>
  <fonts count="122" x14ac:knownFonts="1">
    <font>
      <sz val="11"/>
      <color theme="1"/>
      <name val="Calibri"/>
      <family val="2"/>
      <scheme val="minor"/>
    </font>
    <font>
      <sz val="11"/>
      <color theme="1"/>
      <name val="Calibri"/>
      <family val="2"/>
      <charset val="186"/>
      <scheme val="minor"/>
    </font>
    <font>
      <sz val="8"/>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rgb="FF636363"/>
      <name val="Calibri"/>
      <family val="2"/>
      <scheme val="minor"/>
    </font>
    <font>
      <sz val="10"/>
      <color theme="0"/>
      <name val="Calibri"/>
      <family val="2"/>
      <scheme val="minor"/>
    </font>
    <font>
      <b/>
      <sz val="10"/>
      <color theme="0"/>
      <name val="Calibri"/>
      <family val="2"/>
      <scheme val="minor"/>
    </font>
    <font>
      <sz val="11"/>
      <color rgb="FF636363"/>
      <name val="Calibri"/>
      <family val="2"/>
      <scheme val="minor"/>
    </font>
    <font>
      <sz val="9"/>
      <color theme="0"/>
      <name val="Calibri"/>
      <family val="2"/>
      <scheme val="minor"/>
    </font>
    <font>
      <sz val="7"/>
      <color theme="0"/>
      <name val="Calibri"/>
      <family val="2"/>
      <scheme val="minor"/>
    </font>
    <font>
      <b/>
      <sz val="9"/>
      <color theme="0"/>
      <name val="Calibri"/>
      <family val="2"/>
      <scheme val="minor"/>
    </font>
    <font>
      <sz val="10"/>
      <color theme="1"/>
      <name val="Calibri"/>
      <family val="2"/>
      <scheme val="minor"/>
    </font>
    <font>
      <i/>
      <sz val="11"/>
      <color rgb="FFFF0000"/>
      <name val="Calibri"/>
      <family val="2"/>
      <scheme val="minor"/>
    </font>
    <font>
      <i/>
      <sz val="11"/>
      <color theme="0" tint="-0.249977111117893"/>
      <name val="Calibri"/>
      <family val="2"/>
      <scheme val="minor"/>
    </font>
    <font>
      <sz val="8"/>
      <color rgb="FF636363"/>
      <name val="Calibri"/>
      <family val="2"/>
      <scheme val="minor"/>
    </font>
    <font>
      <b/>
      <sz val="14"/>
      <color rgb="FF636363"/>
      <name val="Calibri"/>
      <family val="2"/>
      <scheme val="minor"/>
    </font>
    <font>
      <sz val="8"/>
      <color rgb="FF636363"/>
      <name val="Calibri"/>
      <family val="2"/>
    </font>
    <font>
      <b/>
      <sz val="8"/>
      <color rgb="FF636363"/>
      <name val="Calibri"/>
      <family val="2"/>
      <scheme val="minor"/>
    </font>
    <font>
      <b/>
      <sz val="8"/>
      <color rgb="FF636363"/>
      <name val="Calibri"/>
      <family val="2"/>
    </font>
    <font>
      <sz val="11"/>
      <color theme="5"/>
      <name val="Calibri"/>
      <family val="2"/>
      <scheme val="minor"/>
    </font>
    <font>
      <sz val="11"/>
      <name val="Calibri"/>
      <family val="2"/>
    </font>
    <font>
      <b/>
      <sz val="8"/>
      <name val="Calibri"/>
      <family val="2"/>
      <scheme val="minor"/>
    </font>
    <font>
      <u/>
      <sz val="11"/>
      <color theme="10"/>
      <name val="Calibri"/>
      <family val="2"/>
      <scheme val="minor"/>
    </font>
    <font>
      <sz val="9"/>
      <color rgb="FF636363"/>
      <name val="Calibri"/>
      <family val="2"/>
      <scheme val="minor"/>
    </font>
    <font>
      <b/>
      <sz val="11"/>
      <color rgb="FFFF0000"/>
      <name val="Calibri"/>
      <family val="2"/>
      <scheme val="minor"/>
    </font>
    <font>
      <b/>
      <sz val="11"/>
      <color rgb="FF686868"/>
      <name val="Calibri"/>
      <family val="2"/>
      <scheme val="minor"/>
    </font>
    <font>
      <b/>
      <sz val="8"/>
      <color rgb="FF686868"/>
      <name val="Calibri"/>
      <family val="2"/>
    </font>
    <font>
      <b/>
      <sz val="9"/>
      <color rgb="FF636363"/>
      <name val="Calibri"/>
      <family val="2"/>
      <scheme val="minor"/>
    </font>
    <font>
      <sz val="14"/>
      <color rgb="FF636363"/>
      <name val="Calibri"/>
      <family val="2"/>
      <scheme val="minor"/>
    </font>
    <font>
      <b/>
      <sz val="14"/>
      <color theme="5"/>
      <name val="Calibri"/>
      <family val="2"/>
      <scheme val="minor"/>
    </font>
    <font>
      <sz val="14"/>
      <color theme="5"/>
      <name val="Calibri"/>
      <family val="2"/>
      <scheme val="minor"/>
    </font>
    <font>
      <vertAlign val="superscript"/>
      <sz val="14"/>
      <color theme="5"/>
      <name val="Calibri"/>
      <family val="2"/>
      <scheme val="minor"/>
    </font>
    <font>
      <b/>
      <sz val="9"/>
      <name val="Calibri"/>
      <family val="2"/>
      <scheme val="minor"/>
    </font>
    <font>
      <sz val="9"/>
      <name val="Calibri"/>
      <family val="2"/>
      <scheme val="minor"/>
    </font>
    <font>
      <i/>
      <sz val="9"/>
      <name val="Calibri"/>
      <family val="2"/>
      <scheme val="minor"/>
    </font>
    <font>
      <b/>
      <sz val="9"/>
      <color rgb="FF000000"/>
      <name val="Calibri"/>
      <family val="2"/>
      <scheme val="minor"/>
    </font>
    <font>
      <sz val="9"/>
      <color rgb="FFFFFFFF"/>
      <name val="Calibri"/>
      <family val="2"/>
      <scheme val="minor"/>
    </font>
    <font>
      <sz val="8"/>
      <name val="Calibri"/>
      <family val="2"/>
      <scheme val="minor"/>
    </font>
    <font>
      <b/>
      <sz val="8"/>
      <color theme="1"/>
      <name val="Calibri"/>
      <family val="2"/>
    </font>
    <font>
      <b/>
      <sz val="8"/>
      <color theme="0"/>
      <name val="Calibri"/>
      <family val="2"/>
    </font>
    <font>
      <sz val="8"/>
      <color theme="9" tint="-0.249977111117893"/>
      <name val="Calibri"/>
      <family val="2"/>
    </font>
    <font>
      <sz val="8"/>
      <color theme="9" tint="-0.249977111117893"/>
      <name val="Calibri"/>
      <family val="2"/>
      <scheme val="minor"/>
    </font>
    <font>
      <b/>
      <sz val="11"/>
      <color theme="9" tint="-0.249977111117893"/>
      <name val="Calibri"/>
      <family val="2"/>
      <scheme val="minor"/>
    </font>
    <font>
      <b/>
      <sz val="16"/>
      <color theme="5"/>
      <name val="Calibri"/>
      <family val="2"/>
      <scheme val="minor"/>
    </font>
    <font>
      <sz val="11"/>
      <color theme="0" tint="-0.499984740745262"/>
      <name val="Calibri"/>
      <family val="2"/>
      <scheme val="minor"/>
    </font>
    <font>
      <b/>
      <sz val="11"/>
      <color theme="0" tint="-0.499984740745262"/>
      <name val="Calibri"/>
      <family val="2"/>
      <scheme val="minor"/>
    </font>
    <font>
      <sz val="9"/>
      <color theme="9" tint="-0.249977111117893"/>
      <name val="Calibri"/>
      <family val="2"/>
      <scheme val="minor"/>
    </font>
    <font>
      <sz val="10"/>
      <color rgb="FF636363"/>
      <name val="Calibri"/>
      <family val="2"/>
      <scheme val="minor"/>
    </font>
    <font>
      <sz val="10"/>
      <color rgb="FFFF0000"/>
      <name val="Calibri"/>
      <family val="2"/>
      <scheme val="minor"/>
    </font>
    <font>
      <b/>
      <sz val="10"/>
      <color theme="1"/>
      <name val="Calibri"/>
      <family val="2"/>
      <scheme val="minor"/>
    </font>
    <font>
      <sz val="8"/>
      <name val="Calibri"/>
      <family val="2"/>
    </font>
    <font>
      <b/>
      <sz val="9"/>
      <color rgb="FFFF0000"/>
      <name val="Calibri"/>
      <family val="2"/>
      <scheme val="minor"/>
    </font>
    <font>
      <sz val="10"/>
      <name val="Arial"/>
      <family val="2"/>
    </font>
    <font>
      <sz val="10"/>
      <name val="Arial"/>
      <family val="2"/>
      <charset val="186"/>
    </font>
    <font>
      <b/>
      <sz val="10"/>
      <name val="Arial"/>
      <family val="2"/>
    </font>
    <font>
      <sz val="9"/>
      <name val="Times New Roman"/>
      <family val="1"/>
    </font>
    <font>
      <u/>
      <sz val="10"/>
      <color indexed="12"/>
      <name val="Arial"/>
      <family val="2"/>
      <charset val="186"/>
    </font>
    <font>
      <sz val="9"/>
      <name val="Times New Roman"/>
      <family val="1"/>
      <charset val="186"/>
    </font>
    <font>
      <sz val="9"/>
      <color theme="1"/>
      <name val="Times New Roman"/>
      <family val="2"/>
      <charset val="186"/>
    </font>
    <font>
      <u/>
      <sz val="12"/>
      <color theme="10"/>
      <name val="Times New Roman"/>
      <family val="1"/>
      <charset val="186"/>
    </font>
    <font>
      <sz val="12"/>
      <color rgb="FF000000"/>
      <name val="Times New Roman"/>
      <family val="1"/>
      <charset val="186"/>
    </font>
    <font>
      <sz val="11"/>
      <color indexed="8"/>
      <name val="Calibri"/>
      <family val="2"/>
      <scheme val="minor"/>
    </font>
    <font>
      <b/>
      <sz val="12"/>
      <name val="Times New Roman"/>
      <family val="1"/>
    </font>
    <font>
      <sz val="9"/>
      <color indexed="8"/>
      <name val="Times New Roman"/>
      <family val="1"/>
    </font>
    <font>
      <b/>
      <sz val="9"/>
      <name val="Times New Roman"/>
      <family val="1"/>
    </font>
    <font>
      <b/>
      <sz val="12"/>
      <color indexed="8"/>
      <name val="Times New Roman"/>
      <family val="1"/>
    </font>
    <font>
      <sz val="12"/>
      <color indexed="8"/>
      <name val="Times New Roman"/>
      <family val="1"/>
    </font>
    <font>
      <u/>
      <sz val="10"/>
      <color indexed="12"/>
      <name val="Times New Roman"/>
      <family val="1"/>
    </font>
    <font>
      <sz val="11"/>
      <color indexed="8"/>
      <name val="Calibri"/>
      <family val="2"/>
      <charset val="186"/>
    </font>
    <font>
      <sz val="11"/>
      <color indexed="9"/>
      <name val="Calibri"/>
      <family val="2"/>
    </font>
    <font>
      <sz val="11"/>
      <color indexed="9"/>
      <name val="Calibri"/>
      <family val="2"/>
      <charset val="186"/>
    </font>
    <font>
      <b/>
      <sz val="11"/>
      <color indexed="63"/>
      <name val="Calibri"/>
      <family val="2"/>
    </font>
    <font>
      <sz val="11"/>
      <color indexed="20"/>
      <name val="Calibri"/>
      <family val="2"/>
      <charset val="186"/>
    </font>
    <font>
      <b/>
      <sz val="11"/>
      <color indexed="52"/>
      <name val="Calibri"/>
      <family val="2"/>
    </font>
    <font>
      <b/>
      <sz val="11"/>
      <color indexed="52"/>
      <name val="Calibri"/>
      <family val="2"/>
      <charset val="186"/>
    </font>
    <font>
      <b/>
      <sz val="11"/>
      <color indexed="9"/>
      <name val="Calibri"/>
      <family val="2"/>
      <charset val="186"/>
    </font>
    <font>
      <sz val="8"/>
      <name val="Helvetica"/>
      <family val="2"/>
    </font>
    <font>
      <sz val="11"/>
      <color indexed="62"/>
      <name val="Calibri"/>
      <family val="2"/>
    </font>
    <font>
      <b/>
      <sz val="11"/>
      <color indexed="8"/>
      <name val="Calibri"/>
      <family val="2"/>
    </font>
    <font>
      <i/>
      <sz val="11"/>
      <color indexed="23"/>
      <name val="Calibri"/>
      <family val="2"/>
    </font>
    <font>
      <i/>
      <sz val="11"/>
      <color indexed="23"/>
      <name val="Calibri"/>
      <family val="2"/>
      <charset val="186"/>
    </font>
    <font>
      <sz val="11"/>
      <color indexed="17"/>
      <name val="Calibri"/>
      <family val="2"/>
      <charset val="186"/>
    </font>
    <font>
      <sz val="11"/>
      <color indexed="17"/>
      <name val="Calibri"/>
      <family val="2"/>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1"/>
      <color indexed="20"/>
      <name val="Calibri"/>
      <family val="2"/>
    </font>
    <font>
      <b/>
      <sz val="18"/>
      <color indexed="56"/>
      <name val="Cambria"/>
      <family val="2"/>
      <charset val="186"/>
    </font>
    <font>
      <b/>
      <sz val="11"/>
      <color indexed="8"/>
      <name val="Calibri"/>
      <family val="2"/>
      <charset val="186"/>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1"/>
      <color indexed="10"/>
      <name val="Calibri"/>
      <family val="2"/>
      <charset val="186"/>
    </font>
    <font>
      <b/>
      <sz val="11"/>
      <color indexed="9"/>
      <name val="Calibri"/>
      <family val="2"/>
    </font>
    <font>
      <u/>
      <sz val="10"/>
      <color indexed="12"/>
      <name val="Times New Roman"/>
      <family val="1"/>
      <charset val="186"/>
    </font>
    <font>
      <sz val="10"/>
      <name val="Arial"/>
      <family val="2"/>
      <charset val="204"/>
    </font>
    <font>
      <b/>
      <sz val="11"/>
      <color indexed="12"/>
      <name val="Arial"/>
      <family val="2"/>
      <charset val="204"/>
    </font>
    <font>
      <b/>
      <u/>
      <sz val="11"/>
      <color rgb="FFFF0000"/>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5"/>
        <bgColor indexed="64"/>
      </patternFill>
    </fill>
    <fill>
      <patternFill patternType="solid">
        <fgColor rgb="FFC6EFCE"/>
        <bgColor indexed="64"/>
      </patternFill>
    </fill>
    <fill>
      <patternFill patternType="solid">
        <fgColor rgb="FF686868"/>
        <bgColor indexed="64"/>
      </patternFill>
    </fill>
    <fill>
      <patternFill patternType="solid">
        <fgColor theme="0" tint="-0.14999847407452621"/>
        <bgColor indexed="64"/>
      </patternFill>
    </fill>
    <fill>
      <patternFill patternType="solid">
        <fgColor rgb="FFCC9900"/>
      </patternFill>
    </fill>
    <fill>
      <patternFill patternType="solid">
        <fgColor rgb="FFFFCC66"/>
      </patternFill>
    </fill>
    <fill>
      <patternFill patternType="solid">
        <fgColor rgb="FFFFFF66"/>
      </patternFill>
    </fill>
    <fill>
      <patternFill patternType="solid">
        <fgColor rgb="FFF2DBDB"/>
      </patternFill>
    </fill>
    <fill>
      <patternFill patternType="solid">
        <fgColor rgb="FFBF0000"/>
      </patternFill>
    </fill>
    <fill>
      <patternFill patternType="solid">
        <fgColor rgb="FFB6DDE8"/>
      </patternFill>
    </fill>
    <fill>
      <patternFill patternType="solid">
        <fgColor rgb="FFCCFFCC"/>
      </patternFill>
    </fill>
    <fill>
      <patternFill patternType="solid">
        <fgColor rgb="FF92D050"/>
        <bgColor indexed="64"/>
      </patternFill>
    </fill>
    <fill>
      <patternFill patternType="solid">
        <fgColor rgb="FF698335"/>
        <bgColor indexed="64"/>
      </patternFill>
    </fill>
    <fill>
      <patternFill patternType="solid">
        <fgColor indexed="42"/>
        <bgColor indexed="64"/>
      </patternFill>
    </fill>
    <fill>
      <patternFill patternType="solid">
        <fgColor rgb="FFFFFFCC"/>
        <bgColor rgb="FFFFFFCC"/>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23"/>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darkTrellis"/>
    </fill>
    <fill>
      <patternFill patternType="solid">
        <fgColor theme="9" tint="0.79998168889431442"/>
        <bgColor indexed="64"/>
      </patternFill>
    </fill>
  </fills>
  <borders count="8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636363"/>
      </left>
      <right style="thin">
        <color rgb="FF636363"/>
      </right>
      <top style="thin">
        <color rgb="FF636363"/>
      </top>
      <bottom style="thin">
        <color rgb="FF636363"/>
      </bottom>
      <diagonal/>
    </border>
    <border>
      <left style="thin">
        <color rgb="FF636363"/>
      </left>
      <right style="thin">
        <color rgb="FF636363"/>
      </right>
      <top style="thin">
        <color rgb="FF636363"/>
      </top>
      <bottom/>
      <diagonal/>
    </border>
    <border>
      <left/>
      <right style="thin">
        <color rgb="FF636363"/>
      </right>
      <top style="thin">
        <color rgb="FF636363"/>
      </top>
      <bottom style="thin">
        <color rgb="FF636363"/>
      </bottom>
      <diagonal/>
    </border>
    <border>
      <left style="thin">
        <color rgb="FF636363"/>
      </left>
      <right/>
      <top style="thin">
        <color rgb="FF636363"/>
      </top>
      <bottom style="thin">
        <color rgb="FF636363"/>
      </bottom>
      <diagonal/>
    </border>
    <border>
      <left style="thin">
        <color rgb="FF636363"/>
      </left>
      <right/>
      <top style="thin">
        <color rgb="FF636363"/>
      </top>
      <bottom/>
      <diagonal/>
    </border>
    <border>
      <left/>
      <right style="thin">
        <color rgb="FF636363"/>
      </right>
      <top style="thin">
        <color rgb="FF636363"/>
      </top>
      <bottom/>
      <diagonal/>
    </border>
    <border>
      <left style="thin">
        <color rgb="FF636363"/>
      </left>
      <right style="thin">
        <color rgb="FF636363"/>
      </right>
      <top/>
      <bottom style="thin">
        <color rgb="FF636363"/>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indexed="64"/>
      </right>
      <top/>
      <bottom style="thin">
        <color auto="1"/>
      </bottom>
      <diagonal/>
    </border>
    <border>
      <left style="thin">
        <color indexed="64"/>
      </left>
      <right style="thin">
        <color rgb="FF636363"/>
      </right>
      <top style="thin">
        <color rgb="FF636363"/>
      </top>
      <bottom style="thin">
        <color rgb="FF636363"/>
      </bottom>
      <diagonal/>
    </border>
    <border>
      <left style="thin">
        <color rgb="FF636363"/>
      </left>
      <right style="thin">
        <color indexed="64"/>
      </right>
      <top style="thin">
        <color auto="1"/>
      </top>
      <bottom style="thin">
        <color rgb="FF636363"/>
      </bottom>
      <diagonal/>
    </border>
    <border>
      <left style="thin">
        <color rgb="FF636363"/>
      </left>
      <right style="thin">
        <color indexed="64"/>
      </right>
      <top style="thin">
        <color rgb="FF636363"/>
      </top>
      <bottom style="thin">
        <color rgb="FF636363"/>
      </bottom>
      <diagonal/>
    </border>
    <border>
      <left style="thin">
        <color rgb="FF636363"/>
      </left>
      <right style="thin">
        <color rgb="FF636363"/>
      </right>
      <top/>
      <bottom/>
      <diagonal/>
    </border>
    <border>
      <left style="thin">
        <color rgb="FF636363"/>
      </left>
      <right/>
      <top style="thin">
        <color rgb="FF636363"/>
      </top>
      <bottom style="thin">
        <color indexed="64"/>
      </bottom>
      <diagonal/>
    </border>
    <border>
      <left/>
      <right/>
      <top style="thin">
        <color rgb="FF636363"/>
      </top>
      <bottom style="thin">
        <color indexed="64"/>
      </bottom>
      <diagonal/>
    </border>
    <border>
      <left style="thin">
        <color rgb="FF636363"/>
      </left>
      <right style="thin">
        <color rgb="FF636363"/>
      </right>
      <top style="thin">
        <color rgb="FF636363"/>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indexed="64"/>
      </left>
      <right/>
      <top style="thin">
        <color rgb="FF636363"/>
      </top>
      <bottom style="thin">
        <color rgb="FF636363"/>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s>
  <cellStyleXfs count="26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4" applyNumberFormat="0" applyAlignment="0" applyProtection="0"/>
    <xf numFmtId="0" fontId="13" fillId="8" borderId="5" applyNumberFormat="0" applyAlignment="0" applyProtection="0"/>
    <xf numFmtId="0" fontId="14" fillId="8" borderId="4" applyNumberFormat="0" applyAlignment="0" applyProtection="0"/>
    <xf numFmtId="0" fontId="15" fillId="0" borderId="6" applyNumberFormat="0" applyFill="0" applyAlignment="0" applyProtection="0"/>
    <xf numFmtId="0" fontId="16" fillId="9" borderId="7" applyNumberFormat="0" applyAlignment="0" applyProtection="0"/>
    <xf numFmtId="0" fontId="17" fillId="0" borderId="0" applyNumberFormat="0" applyFill="0" applyBorder="0" applyAlignment="0" applyProtection="0"/>
    <xf numFmtId="0" fontId="4" fillId="10" borderId="8" applyNumberFormat="0" applyFont="0" applyAlignment="0" applyProtection="0"/>
    <xf numFmtId="0" fontId="18" fillId="0" borderId="0" applyNumberFormat="0" applyFill="0" applyBorder="0" applyAlignment="0" applyProtection="0"/>
    <xf numFmtId="0" fontId="3" fillId="0" borderId="9" applyNumberFormat="0" applyFill="0" applyAlignment="0" applyProtection="0"/>
    <xf numFmtId="0" fontId="19"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9" fillId="34" borderId="0" applyNumberFormat="0" applyBorder="0" applyAlignment="0" applyProtection="0"/>
    <xf numFmtId="0" fontId="20" fillId="0" borderId="0"/>
    <xf numFmtId="43" fontId="20" fillId="0" borderId="0" applyFont="0" applyFill="0" applyBorder="0" applyAlignment="0" applyProtection="0"/>
    <xf numFmtId="0" fontId="37" fillId="0" borderId="0"/>
    <xf numFmtId="43" fontId="20" fillId="0" borderId="0" applyFont="0" applyFill="0" applyBorder="0" applyAlignment="0" applyProtection="0"/>
    <xf numFmtId="0" fontId="95" fillId="0" borderId="73" applyNumberFormat="0" applyFill="0" applyAlignment="0" applyProtection="0"/>
    <xf numFmtId="4" fontId="72" fillId="0" borderId="75" applyFill="0" applyBorder="0" applyProtection="0">
      <alignment horizontal="right" vertical="center"/>
    </xf>
    <xf numFmtId="0" fontId="80" fillId="50" borderId="83">
      <alignment horizontal="right" vertical="center"/>
    </xf>
    <xf numFmtId="0" fontId="90" fillId="75" borderId="72" applyNumberFormat="0" applyAlignment="0" applyProtection="0"/>
    <xf numFmtId="0" fontId="95" fillId="0" borderId="73" applyNumberFormat="0" applyFill="0" applyAlignment="0" applyProtection="0"/>
    <xf numFmtId="0" fontId="80" fillId="54" borderId="75">
      <alignment horizontal="right" vertical="center"/>
    </xf>
    <xf numFmtId="0" fontId="85" fillId="78" borderId="70" applyNumberFormat="0" applyFont="0" applyAlignment="0" applyProtection="0"/>
    <xf numFmtId="0" fontId="85" fillId="78" borderId="82" applyNumberFormat="0" applyFont="0" applyAlignment="0" applyProtection="0"/>
    <xf numFmtId="0" fontId="103" fillId="62" borderId="72" applyNumberFormat="0" applyAlignment="0" applyProtection="0"/>
    <xf numFmtId="0" fontId="17" fillId="0" borderId="0" applyNumberFormat="0" applyFill="0" applyBorder="0" applyAlignment="0" applyProtection="0"/>
    <xf numFmtId="0" fontId="94" fillId="62" borderId="72" applyNumberFormat="0" applyAlignment="0" applyProtection="0"/>
    <xf numFmtId="4" fontId="72" fillId="0" borderId="75" applyFill="0" applyBorder="0" applyProtection="0">
      <alignment horizontal="right" vertical="center"/>
    </xf>
    <xf numFmtId="0" fontId="4" fillId="21" borderId="0" applyNumberFormat="0" applyBorder="0" applyAlignment="0" applyProtection="0"/>
    <xf numFmtId="0" fontId="72" fillId="0" borderId="83">
      <alignment horizontal="right" vertical="center"/>
    </xf>
    <xf numFmtId="4" fontId="80" fillId="54" borderId="76">
      <alignment horizontal="right" vertical="center"/>
    </xf>
    <xf numFmtId="0" fontId="106" fillId="75" borderId="67" applyNumberFormat="0" applyAlignment="0" applyProtection="0"/>
    <xf numFmtId="0" fontId="103" fillId="62" borderId="72" applyNumberFormat="0" applyAlignment="0" applyProtection="0"/>
    <xf numFmtId="0" fontId="72" fillId="0" borderId="78">
      <alignment horizontal="left" vertical="center" wrapText="1" indent="2"/>
    </xf>
    <xf numFmtId="0" fontId="19" fillId="34" borderId="0" applyNumberFormat="0" applyBorder="0" applyAlignment="0" applyProtection="0"/>
    <xf numFmtId="0" fontId="4" fillId="32" borderId="0" applyNumberFormat="0" applyBorder="0" applyAlignment="0" applyProtection="0"/>
    <xf numFmtId="0" fontId="19" fillId="18" borderId="0" applyNumberFormat="0" applyBorder="0" applyAlignment="0" applyProtection="0"/>
    <xf numFmtId="0" fontId="69" fillId="78" borderId="74" applyNumberFormat="0" applyFont="0" applyAlignment="0" applyProtection="0"/>
    <xf numFmtId="0" fontId="103" fillId="62" borderId="80" applyNumberFormat="0" applyAlignment="0" applyProtection="0"/>
    <xf numFmtId="0" fontId="80" fillId="54" borderId="75">
      <alignment horizontal="right" vertical="center"/>
    </xf>
    <xf numFmtId="0" fontId="94" fillId="62" borderId="72" applyNumberFormat="0" applyAlignment="0" applyProtection="0"/>
    <xf numFmtId="0" fontId="88" fillId="75" borderId="67" applyNumberFormat="0" applyAlignment="0" applyProtection="0"/>
    <xf numFmtId="0" fontId="109" fillId="0" borderId="73" applyNumberFormat="0" applyFill="0" applyAlignment="0" applyProtection="0"/>
    <xf numFmtId="43" fontId="20" fillId="0" borderId="0" applyFont="0" applyFill="0" applyBorder="0" applyAlignment="0" applyProtection="0"/>
    <xf numFmtId="4" fontId="80" fillId="54" borderId="75">
      <alignment horizontal="right" vertical="center"/>
    </xf>
    <xf numFmtId="0" fontId="72" fillId="0" borderId="78">
      <alignment horizontal="left" vertical="center" wrapText="1" indent="2"/>
    </xf>
    <xf numFmtId="43" fontId="20" fillId="0" borderId="0" applyFont="0" applyFill="0" applyBorder="0" applyAlignment="0" applyProtection="0"/>
    <xf numFmtId="0" fontId="70" fillId="0" borderId="0"/>
    <xf numFmtId="0" fontId="70" fillId="0" borderId="0" applyBorder="0"/>
    <xf numFmtId="0" fontId="73" fillId="0" borderId="0" applyNumberFormat="0" applyFill="0" applyBorder="0" applyAlignment="0" applyProtection="0">
      <alignment vertical="top"/>
      <protection locked="0"/>
    </xf>
    <xf numFmtId="0" fontId="70" fillId="0" borderId="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164" fontId="70" fillId="0" borderId="0" applyFont="0" applyFill="0" applyBorder="0" applyAlignment="0" applyProtection="0"/>
    <xf numFmtId="0" fontId="70" fillId="0" borderId="0"/>
    <xf numFmtId="0" fontId="70" fillId="0" borderId="0"/>
    <xf numFmtId="0" fontId="1" fillId="0" borderId="0"/>
    <xf numFmtId="0" fontId="74" fillId="0" borderId="0"/>
    <xf numFmtId="0" fontId="70" fillId="0" borderId="0"/>
    <xf numFmtId="0" fontId="74" fillId="0" borderId="0"/>
    <xf numFmtId="0" fontId="74" fillId="0" borderId="0"/>
    <xf numFmtId="0" fontId="70" fillId="0" borderId="0"/>
    <xf numFmtId="0" fontId="74" fillId="0" borderId="0"/>
    <xf numFmtId="0" fontId="72"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70" fillId="0" borderId="0" applyBorder="0"/>
    <xf numFmtId="0" fontId="1" fillId="0" borderId="0"/>
    <xf numFmtId="0" fontId="1" fillId="0" borderId="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0" fillId="0" borderId="0" applyFont="0" applyFill="0" applyBorder="0" applyAlignment="0" applyProtection="0"/>
    <xf numFmtId="0" fontId="1" fillId="0" borderId="0"/>
    <xf numFmtId="0" fontId="70" fillId="0" borderId="0" applyBorder="0"/>
    <xf numFmtId="0" fontId="1" fillId="0" borderId="0"/>
    <xf numFmtId="0" fontId="70" fillId="0" borderId="0"/>
    <xf numFmtId="0" fontId="76" fillId="0" borderId="0" applyNumberFormat="0" applyFill="0" applyBorder="0" applyAlignment="0" applyProtection="0"/>
    <xf numFmtId="0" fontId="77" fillId="0" borderId="0"/>
    <xf numFmtId="9" fontId="77" fillId="0" borderId="0" applyFont="0" applyFill="0" applyBorder="0" applyAlignment="0" applyProtection="0"/>
    <xf numFmtId="0" fontId="77" fillId="51" borderId="8" applyNumberFormat="0" applyFont="0" applyAlignment="0" applyProtection="0"/>
    <xf numFmtId="0" fontId="78" fillId="0" borderId="0"/>
    <xf numFmtId="0" fontId="1" fillId="0" borderId="0"/>
    <xf numFmtId="0" fontId="78" fillId="0" borderId="0"/>
    <xf numFmtId="9" fontId="1" fillId="0" borderId="0" applyFont="0" applyFill="0" applyBorder="0" applyAlignment="0" applyProtection="0"/>
    <xf numFmtId="0" fontId="4" fillId="0" borderId="0"/>
    <xf numFmtId="0" fontId="12" fillId="7" borderId="4" applyNumberFormat="0" applyAlignment="0" applyProtection="0"/>
    <xf numFmtId="0" fontId="79" fillId="0" borderId="0" applyNumberFormat="0" applyFill="0" applyBorder="0" applyAlignment="0" applyProtection="0"/>
    <xf numFmtId="0" fontId="80" fillId="0" borderId="0" applyNumberFormat="0">
      <alignment horizontal="right"/>
    </xf>
    <xf numFmtId="0" fontId="69" fillId="0" borderId="0"/>
    <xf numFmtId="0" fontId="81" fillId="0" borderId="0" applyNumberFormat="0" applyFill="0" applyBorder="0" applyProtection="0">
      <alignment horizontal="left" vertical="center"/>
    </xf>
    <xf numFmtId="0" fontId="72" fillId="50" borderId="0" applyBorder="0">
      <alignment horizontal="right" vertical="center"/>
    </xf>
    <xf numFmtId="0" fontId="72" fillId="50" borderId="37">
      <alignment horizontal="right" vertical="center"/>
    </xf>
    <xf numFmtId="0" fontId="69" fillId="0" borderId="0" applyNumberFormat="0" applyFont="0" applyFill="0" applyBorder="0" applyProtection="0">
      <alignment horizontal="left" vertical="center" indent="2"/>
    </xf>
    <xf numFmtId="0" fontId="72" fillId="50" borderId="0" applyBorder="0">
      <alignment horizontal="right" vertical="center"/>
    </xf>
    <xf numFmtId="0" fontId="72" fillId="0" borderId="0" applyBorder="0">
      <alignment horizontal="right" vertical="center"/>
    </xf>
    <xf numFmtId="0" fontId="69" fillId="53" borderId="0" applyNumberFormat="0" applyFont="0" applyBorder="0" applyAlignment="0" applyProtection="0"/>
    <xf numFmtId="0" fontId="69" fillId="0" borderId="0" applyNumberFormat="0" applyFont="0" applyFill="0" applyBorder="0" applyProtection="0">
      <alignment horizontal="left" vertical="center" indent="5"/>
    </xf>
    <xf numFmtId="0" fontId="72" fillId="0" borderId="10" applyNumberFormat="0" applyFill="0" applyAlignment="0" applyProtection="0"/>
    <xf numFmtId="0" fontId="80" fillId="0" borderId="43">
      <alignment horizontal="left" vertical="top" wrapText="1"/>
    </xf>
    <xf numFmtId="0" fontId="80" fillId="54" borderId="10">
      <alignment horizontal="right" vertical="center"/>
    </xf>
    <xf numFmtId="0" fontId="80" fillId="54" borderId="10">
      <alignment horizontal="right" vertical="center"/>
    </xf>
    <xf numFmtId="0" fontId="72" fillId="0" borderId="39">
      <alignment horizontal="left" vertical="center" wrapText="1" indent="2"/>
    </xf>
    <xf numFmtId="0" fontId="80" fillId="54" borderId="41">
      <alignment horizontal="right" vertical="center"/>
    </xf>
    <xf numFmtId="0" fontId="72" fillId="0" borderId="10">
      <alignment horizontal="right" vertical="center"/>
    </xf>
    <xf numFmtId="0" fontId="69" fillId="0" borderId="36"/>
    <xf numFmtId="0" fontId="83" fillId="50" borderId="10">
      <alignment horizontal="right" vertical="center"/>
    </xf>
    <xf numFmtId="0" fontId="72" fillId="53" borderId="10"/>
    <xf numFmtId="0" fontId="80" fillId="50" borderId="10">
      <alignment horizontal="right" vertical="center"/>
    </xf>
    <xf numFmtId="0" fontId="80" fillId="50" borderId="40">
      <alignment horizontal="right" vertical="center"/>
    </xf>
    <xf numFmtId="0" fontId="72" fillId="0" borderId="40">
      <alignment horizontal="right" vertical="center"/>
    </xf>
    <xf numFmtId="4" fontId="69" fillId="0" borderId="0"/>
    <xf numFmtId="0" fontId="80" fillId="54" borderId="42">
      <alignment horizontal="right" vertical="center"/>
    </xf>
    <xf numFmtId="0" fontId="80" fillId="54" borderId="40">
      <alignment horizontal="right" vertical="center"/>
    </xf>
    <xf numFmtId="0" fontId="80" fillId="54" borderId="38">
      <alignment horizontal="right" vertical="center"/>
    </xf>
    <xf numFmtId="4" fontId="80" fillId="54" borderId="41">
      <alignment horizontal="right" vertical="center"/>
    </xf>
    <xf numFmtId="0" fontId="72" fillId="0" borderId="0"/>
    <xf numFmtId="0" fontId="72" fillId="56" borderId="10">
      <alignment horizontal="right" vertical="center"/>
    </xf>
    <xf numFmtId="0" fontId="72" fillId="56" borderId="0" applyBorder="0">
      <alignment horizontal="right" vertical="center"/>
    </xf>
    <xf numFmtId="0" fontId="69" fillId="0" borderId="0"/>
    <xf numFmtId="0" fontId="69" fillId="55" borderId="10"/>
    <xf numFmtId="4" fontId="69" fillId="0" borderId="0"/>
    <xf numFmtId="4" fontId="72" fillId="0" borderId="10" applyFill="0" applyBorder="0" applyProtection="0">
      <alignment horizontal="right" vertical="center"/>
    </xf>
    <xf numFmtId="0" fontId="84" fillId="0" borderId="0" applyNumberFormat="0" applyFill="0" applyBorder="0" applyAlignment="0" applyProtection="0"/>
    <xf numFmtId="0" fontId="72" fillId="0" borderId="0"/>
    <xf numFmtId="4" fontId="69" fillId="0" borderId="0"/>
    <xf numFmtId="4" fontId="69" fillId="0" borderId="0"/>
    <xf numFmtId="0" fontId="4" fillId="0" borderId="0"/>
    <xf numFmtId="0" fontId="39" fillId="0" borderId="0" applyNumberFormat="0" applyFill="0" applyBorder="0" applyAlignment="0" applyProtection="0"/>
    <xf numFmtId="0" fontId="72" fillId="53" borderId="10"/>
    <xf numFmtId="0" fontId="80" fillId="54" borderId="41">
      <alignment horizontal="right" vertical="center"/>
    </xf>
    <xf numFmtId="0" fontId="13" fillId="8" borderId="5" applyNumberFormat="0" applyAlignment="0" applyProtection="0"/>
    <xf numFmtId="0" fontId="14" fillId="8"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9" applyNumberFormat="0" applyFill="0" applyAlignment="0" applyProtection="0"/>
    <xf numFmtId="0" fontId="4" fillId="12" borderId="0" applyNumberFormat="0" applyBorder="0" applyAlignment="0" applyProtection="0"/>
    <xf numFmtId="0" fontId="4" fillId="13" borderId="0" applyNumberFormat="0" applyBorder="0" applyAlignment="0" applyProtection="0"/>
    <xf numFmtId="0" fontId="19" fillId="14"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9"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9"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9" fillId="2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9" fillId="30"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9" fillId="34" borderId="0" applyNumberFormat="0" applyBorder="0" applyAlignment="0" applyProtection="0"/>
    <xf numFmtId="0" fontId="72" fillId="0" borderId="10" applyNumberFormat="0" applyFill="0" applyAlignment="0" applyProtection="0"/>
    <xf numFmtId="0" fontId="80" fillId="54" borderId="10">
      <alignment horizontal="right" vertical="center"/>
    </xf>
    <xf numFmtId="0" fontId="80" fillId="54" borderId="10">
      <alignment horizontal="right" vertical="center"/>
    </xf>
    <xf numFmtId="0" fontId="72" fillId="0" borderId="39">
      <alignment horizontal="left" vertical="center" wrapText="1" indent="2"/>
    </xf>
    <xf numFmtId="0" fontId="80" fillId="54" borderId="41">
      <alignment horizontal="right" vertical="center"/>
    </xf>
    <xf numFmtId="0" fontId="72" fillId="0" borderId="10">
      <alignment horizontal="right" vertical="center"/>
    </xf>
    <xf numFmtId="0" fontId="83" fillId="50" borderId="10">
      <alignment horizontal="right" vertical="center"/>
    </xf>
    <xf numFmtId="0" fontId="72" fillId="53" borderId="10"/>
    <xf numFmtId="0" fontId="80" fillId="50" borderId="10">
      <alignment horizontal="right" vertical="center"/>
    </xf>
    <xf numFmtId="0" fontId="80" fillId="54" borderId="38">
      <alignment horizontal="right" vertical="center"/>
    </xf>
    <xf numFmtId="0" fontId="71" fillId="0" borderId="0" applyNumberFormat="0" applyFill="0" applyBorder="0" applyAlignment="0" applyProtection="0"/>
    <xf numFmtId="0" fontId="85" fillId="57"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60" borderId="0" applyNumberFormat="0" applyBorder="0" applyAlignment="0" applyProtection="0"/>
    <xf numFmtId="0" fontId="85" fillId="61" borderId="0" applyNumberFormat="0" applyBorder="0" applyAlignment="0" applyProtection="0"/>
    <xf numFmtId="0" fontId="85" fillId="62" borderId="0" applyNumberFormat="0" applyBorder="0" applyAlignment="0" applyProtection="0"/>
    <xf numFmtId="0" fontId="69" fillId="0" borderId="0" applyNumberFormat="0" applyFont="0" applyFill="0" applyBorder="0" applyProtection="0">
      <alignment horizontal="left" vertical="center" indent="2"/>
    </xf>
    <xf numFmtId="0" fontId="69" fillId="0" borderId="0" applyNumberFormat="0" applyFont="0" applyFill="0" applyBorder="0" applyProtection="0">
      <alignment horizontal="left" vertical="center" indent="2"/>
    </xf>
    <xf numFmtId="49" fontId="72" fillId="0" borderId="10" applyNumberFormat="0" applyFont="0" applyFill="0" applyBorder="0" applyProtection="0">
      <alignment horizontal="left" vertical="center" indent="2"/>
    </xf>
    <xf numFmtId="0" fontId="85" fillId="63" borderId="0" applyNumberFormat="0" applyBorder="0" applyAlignment="0" applyProtection="0"/>
    <xf numFmtId="0" fontId="85" fillId="64" borderId="0" applyNumberFormat="0" applyBorder="0" applyAlignment="0" applyProtection="0"/>
    <xf numFmtId="0" fontId="85" fillId="65" borderId="0" applyNumberFormat="0" applyBorder="0" applyAlignment="0" applyProtection="0"/>
    <xf numFmtId="0" fontId="85" fillId="60" borderId="0" applyNumberFormat="0" applyBorder="0" applyAlignment="0" applyProtection="0"/>
    <xf numFmtId="0" fontId="85" fillId="63" borderId="0" applyNumberFormat="0" applyBorder="0" applyAlignment="0" applyProtection="0"/>
    <xf numFmtId="0" fontId="85" fillId="66" borderId="0" applyNumberFormat="0" applyBorder="0" applyAlignment="0" applyProtection="0"/>
    <xf numFmtId="0" fontId="69" fillId="0" borderId="0" applyNumberFormat="0" applyFont="0" applyFill="0" applyBorder="0" applyProtection="0">
      <alignment horizontal="left" vertical="center" indent="5"/>
    </xf>
    <xf numFmtId="0" fontId="69" fillId="0" borderId="0" applyNumberFormat="0" applyFont="0" applyFill="0" applyBorder="0" applyProtection="0">
      <alignment horizontal="left" vertical="center" indent="5"/>
    </xf>
    <xf numFmtId="49" fontId="72" fillId="0" borderId="38" applyNumberFormat="0" applyFont="0" applyFill="0" applyBorder="0" applyProtection="0">
      <alignment horizontal="left" vertical="center" indent="5"/>
    </xf>
    <xf numFmtId="0" fontId="87" fillId="67" borderId="0" applyNumberFormat="0" applyBorder="0" applyAlignment="0" applyProtection="0"/>
    <xf numFmtId="0" fontId="87" fillId="64" borderId="0" applyNumberFormat="0" applyBorder="0" applyAlignment="0" applyProtection="0"/>
    <xf numFmtId="0" fontId="87" fillId="65" borderId="0" applyNumberFormat="0" applyBorder="0" applyAlignment="0" applyProtection="0"/>
    <xf numFmtId="0" fontId="87" fillId="68" borderId="0" applyNumberFormat="0" applyBorder="0" applyAlignment="0" applyProtection="0"/>
    <xf numFmtId="0" fontId="87" fillId="69" borderId="0" applyNumberFormat="0" applyBorder="0" applyAlignment="0" applyProtection="0"/>
    <xf numFmtId="0" fontId="87" fillId="70" borderId="0" applyNumberFormat="0" applyBorder="0" applyAlignment="0" applyProtection="0"/>
    <xf numFmtId="0" fontId="87" fillId="71" borderId="0" applyNumberFormat="0" applyBorder="0" applyAlignment="0" applyProtection="0"/>
    <xf numFmtId="0" fontId="87" fillId="72" borderId="0" applyNumberFormat="0" applyBorder="0" applyAlignment="0" applyProtection="0"/>
    <xf numFmtId="0" fontId="87" fillId="73" borderId="0" applyNumberFormat="0" applyBorder="0" applyAlignment="0" applyProtection="0"/>
    <xf numFmtId="0" fontId="87" fillId="68" borderId="0" applyNumberFormat="0" applyBorder="0" applyAlignment="0" applyProtection="0"/>
    <xf numFmtId="0" fontId="87" fillId="69" borderId="0" applyNumberFormat="0" applyBorder="0" applyAlignment="0" applyProtection="0"/>
    <xf numFmtId="0" fontId="87" fillId="74" borderId="0" applyNumberFormat="0" applyBorder="0" applyAlignment="0" applyProtection="0"/>
    <xf numFmtId="0" fontId="81" fillId="56" borderId="0" applyBorder="0" applyAlignment="0"/>
    <xf numFmtId="4" fontId="81" fillId="56" borderId="0" applyBorder="0" applyAlignment="0"/>
    <xf numFmtId="4" fontId="72" fillId="56" borderId="0" applyBorder="0">
      <alignment horizontal="right" vertical="center"/>
    </xf>
    <xf numFmtId="4" fontId="72" fillId="50" borderId="0" applyBorder="0">
      <alignment horizontal="right" vertical="center"/>
    </xf>
    <xf numFmtId="4" fontId="72" fillId="50" borderId="0" applyBorder="0">
      <alignment horizontal="right" vertical="center"/>
    </xf>
    <xf numFmtId="4" fontId="80" fillId="50" borderId="10">
      <alignment horizontal="right" vertical="center"/>
    </xf>
    <xf numFmtId="4" fontId="83" fillId="50" borderId="10">
      <alignment horizontal="right" vertical="center"/>
    </xf>
    <xf numFmtId="4" fontId="80" fillId="54" borderId="10">
      <alignment horizontal="right" vertical="center"/>
    </xf>
    <xf numFmtId="4" fontId="80" fillId="54" borderId="10">
      <alignment horizontal="right" vertical="center"/>
    </xf>
    <xf numFmtId="4" fontId="80" fillId="54" borderId="38">
      <alignment horizontal="right" vertical="center"/>
    </xf>
    <xf numFmtId="4" fontId="80" fillId="54" borderId="41">
      <alignment horizontal="right" vertical="center"/>
    </xf>
    <xf numFmtId="0" fontId="86"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86" fillId="74" borderId="0" applyNumberFormat="0" applyBorder="0" applyAlignment="0" applyProtection="0"/>
    <xf numFmtId="0" fontId="89" fillId="58" borderId="0" applyNumberFormat="0" applyBorder="0" applyAlignment="0" applyProtection="0"/>
    <xf numFmtId="4" fontId="81" fillId="0" borderId="24" applyFill="0" applyBorder="0" applyProtection="0">
      <alignment horizontal="right" vertical="center"/>
    </xf>
    <xf numFmtId="0" fontId="91" fillId="75" borderId="45" applyNumberFormat="0" applyAlignment="0" applyProtection="0"/>
    <xf numFmtId="0" fontId="92" fillId="76" borderId="46" applyNumberFormat="0" applyAlignment="0" applyProtection="0"/>
    <xf numFmtId="43" fontId="20" fillId="0" borderId="0" applyFont="0" applyFill="0" applyBorder="0" applyAlignment="0" applyProtection="0"/>
    <xf numFmtId="166" fontId="93" fillId="0" borderId="0" applyFont="0" applyFill="0" applyBorder="0" applyAlignment="0" applyProtection="0"/>
    <xf numFmtId="43" fontId="20" fillId="0" borderId="0" applyFont="0" applyFill="0" applyBorder="0" applyAlignment="0" applyProtection="0"/>
    <xf numFmtId="0" fontId="72" fillId="54" borderId="39">
      <alignment horizontal="left" vertical="center" wrapText="1" indent="2"/>
    </xf>
    <xf numFmtId="0" fontId="72" fillId="50" borderId="38">
      <alignment horizontal="left" vertical="center"/>
    </xf>
    <xf numFmtId="0" fontId="97" fillId="0" borderId="0" applyNumberFormat="0" applyFill="0" applyBorder="0" applyAlignment="0" applyProtection="0"/>
    <xf numFmtId="0" fontId="98" fillId="59" borderId="0" applyNumberFormat="0" applyBorder="0" applyAlignment="0" applyProtection="0"/>
    <xf numFmtId="0" fontId="99" fillId="59" borderId="0" applyNumberFormat="0" applyBorder="0" applyAlignment="0" applyProtection="0"/>
    <xf numFmtId="0" fontId="100" fillId="0" borderId="48" applyNumberFormat="0" applyFill="0" applyAlignment="0" applyProtection="0"/>
    <xf numFmtId="0" fontId="101" fillId="0" borderId="49" applyNumberFormat="0" applyFill="0" applyAlignment="0" applyProtection="0"/>
    <xf numFmtId="0" fontId="102" fillId="0" borderId="50" applyNumberFormat="0" applyFill="0" applyAlignment="0" applyProtection="0"/>
    <xf numFmtId="0" fontId="102" fillId="0" borderId="0" applyNumberFormat="0" applyFill="0" applyBorder="0" applyAlignment="0" applyProtection="0"/>
    <xf numFmtId="0" fontId="103" fillId="62" borderId="45" applyNumberFormat="0" applyAlignment="0" applyProtection="0"/>
    <xf numFmtId="4" fontId="72" fillId="0" borderId="0" applyBorder="0">
      <alignment horizontal="right" vertical="center"/>
    </xf>
    <xf numFmtId="0" fontId="72" fillId="0" borderId="19">
      <alignment horizontal="right" vertical="center"/>
    </xf>
    <xf numFmtId="4" fontId="72" fillId="0" borderId="10">
      <alignment horizontal="right" vertical="center"/>
    </xf>
    <xf numFmtId="1" fontId="82" fillId="50" borderId="0" applyBorder="0">
      <alignment horizontal="right" vertical="center"/>
    </xf>
    <xf numFmtId="0" fontId="104" fillId="0" borderId="51" applyNumberFormat="0" applyFill="0" applyAlignment="0" applyProtection="0"/>
    <xf numFmtId="0" fontId="105" fillId="77" borderId="0" applyNumberFormat="0" applyBorder="0" applyAlignment="0" applyProtection="0"/>
    <xf numFmtId="0" fontId="69" fillId="0" borderId="0"/>
    <xf numFmtId="0" fontId="69" fillId="0" borderId="0"/>
    <xf numFmtId="0" fontId="69" fillId="0" borderId="0"/>
    <xf numFmtId="0" fontId="69" fillId="0" borderId="0"/>
    <xf numFmtId="0" fontId="93" fillId="0" borderId="0"/>
    <xf numFmtId="4" fontId="70" fillId="0" borderId="0"/>
    <xf numFmtId="0" fontId="69" fillId="0" borderId="0"/>
    <xf numFmtId="0" fontId="69" fillId="0" borderId="0"/>
    <xf numFmtId="0" fontId="69" fillId="0" borderId="0"/>
    <xf numFmtId="0" fontId="69" fillId="0" borderId="0"/>
    <xf numFmtId="0" fontId="4" fillId="0" borderId="0"/>
    <xf numFmtId="4" fontId="72" fillId="0" borderId="0" applyFill="0" applyBorder="0" applyProtection="0">
      <alignment horizontal="right" vertical="center"/>
    </xf>
    <xf numFmtId="4" fontId="72" fillId="0" borderId="0" applyFill="0" applyBorder="0" applyProtection="0">
      <alignment horizontal="right" vertical="center"/>
    </xf>
    <xf numFmtId="4" fontId="72" fillId="0" borderId="10" applyFill="0" applyBorder="0" applyProtection="0">
      <alignment horizontal="right" vertical="center"/>
    </xf>
    <xf numFmtId="0" fontId="81" fillId="0" borderId="0" applyNumberFormat="0" applyFill="0" applyBorder="0" applyProtection="0">
      <alignment horizontal="left" vertical="center"/>
    </xf>
    <xf numFmtId="49" fontId="81" fillId="0" borderId="10" applyNumberFormat="0" applyFill="0" applyBorder="0" applyProtection="0">
      <alignment horizontal="left" vertical="center"/>
    </xf>
    <xf numFmtId="0" fontId="69" fillId="53" borderId="0" applyNumberFormat="0" applyFont="0" applyBorder="0" applyAlignment="0" applyProtection="0"/>
    <xf numFmtId="4" fontId="69" fillId="53" borderId="0" applyNumberFormat="0" applyFont="0" applyBorder="0" applyAlignment="0" applyProtection="0"/>
    <xf numFmtId="4" fontId="69" fillId="53" borderId="0" applyNumberFormat="0" applyFont="0" applyBorder="0" applyAlignment="0" applyProtection="0"/>
    <xf numFmtId="0" fontId="69" fillId="53" borderId="0" applyNumberFormat="0" applyFont="0" applyBorder="0" applyAlignment="0" applyProtection="0"/>
    <xf numFmtId="0" fontId="69" fillId="53" borderId="0" applyNumberFormat="0" applyFont="0" applyBorder="0" applyAlignment="0" applyProtection="0"/>
    <xf numFmtId="0" fontId="93" fillId="52" borderId="0" applyNumberFormat="0" applyFont="0" applyBorder="0" applyAlignment="0" applyProtection="0"/>
    <xf numFmtId="0" fontId="85" fillId="78" borderId="52" applyNumberFormat="0" applyFont="0" applyAlignment="0" applyProtection="0"/>
    <xf numFmtId="0" fontId="69" fillId="78" borderId="52" applyNumberFormat="0" applyFont="0" applyAlignment="0" applyProtection="0"/>
    <xf numFmtId="0" fontId="106" fillId="75" borderId="44" applyNumberFormat="0" applyAlignment="0" applyProtection="0"/>
    <xf numFmtId="165" fontId="72" fillId="79" borderId="10" applyNumberFormat="0" applyFont="0" applyBorder="0" applyAlignment="0" applyProtection="0">
      <alignment horizontal="right" vertical="center"/>
    </xf>
    <xf numFmtId="9" fontId="93" fillId="0" borderId="0" applyFont="0" applyFill="0" applyBorder="0" applyAlignment="0" applyProtection="0"/>
    <xf numFmtId="0" fontId="107" fillId="58" borderId="0" applyNumberFormat="0" applyBorder="0" applyAlignment="0" applyProtection="0"/>
    <xf numFmtId="4" fontId="72" fillId="53" borderId="10"/>
    <xf numFmtId="0" fontId="72" fillId="53" borderId="40"/>
    <xf numFmtId="0" fontId="108" fillId="0" borderId="0" applyNumberFormat="0" applyFill="0" applyBorder="0" applyAlignment="0" applyProtection="0"/>
    <xf numFmtId="0" fontId="109" fillId="0" borderId="47" applyNumberFormat="0" applyFill="0" applyAlignment="0" applyProtection="0"/>
    <xf numFmtId="0" fontId="110" fillId="0" borderId="0" applyNumberFormat="0" applyFill="0" applyBorder="0" applyAlignment="0" applyProtection="0"/>
    <xf numFmtId="0" fontId="111" fillId="0" borderId="48" applyNumberFormat="0" applyFill="0" applyAlignment="0" applyProtection="0"/>
    <xf numFmtId="0" fontId="112" fillId="0" borderId="49" applyNumberFormat="0" applyFill="0" applyAlignment="0" applyProtection="0"/>
    <xf numFmtId="0" fontId="113" fillId="0" borderId="50" applyNumberFormat="0" applyFill="0" applyAlignment="0" applyProtection="0"/>
    <xf numFmtId="0" fontId="113" fillId="0" borderId="0" applyNumberFormat="0" applyFill="0" applyBorder="0" applyAlignment="0" applyProtection="0"/>
    <xf numFmtId="0" fontId="114" fillId="0" borderId="51" applyNumberFormat="0" applyFill="0" applyAlignment="0" applyProtection="0"/>
    <xf numFmtId="0" fontId="116" fillId="0" borderId="0" applyNumberFormat="0" applyFill="0" applyBorder="0" applyAlignment="0" applyProtection="0"/>
    <xf numFmtId="0" fontId="117" fillId="76" borderId="46" applyNumberFormat="0" applyAlignment="0" applyProtection="0"/>
    <xf numFmtId="0" fontId="84" fillId="0" borderId="0" applyNumberFormat="0" applyFill="0" applyBorder="0" applyAlignment="0" applyProtection="0"/>
    <xf numFmtId="0" fontId="118" fillId="0" borderId="0" applyNumberFormat="0" applyFill="0" applyBorder="0" applyAlignment="0" applyProtection="0"/>
    <xf numFmtId="0" fontId="69" fillId="0" borderId="0" applyNumberFormat="0" applyFont="0" applyFill="0" applyBorder="0" applyProtection="0">
      <alignment horizontal="left" vertical="center"/>
    </xf>
    <xf numFmtId="0" fontId="72" fillId="50" borderId="0" applyBorder="0">
      <alignment horizontal="right" vertical="center"/>
    </xf>
    <xf numFmtId="0" fontId="72" fillId="50" borderId="0" applyBorder="0">
      <alignment horizontal="right" vertical="center"/>
    </xf>
    <xf numFmtId="0" fontId="72" fillId="0" borderId="0" applyBorder="0">
      <alignment horizontal="right" vertical="center"/>
    </xf>
    <xf numFmtId="4" fontId="69" fillId="0" borderId="0"/>
    <xf numFmtId="0" fontId="119" fillId="0" borderId="0"/>
    <xf numFmtId="0" fontId="69" fillId="53" borderId="0" applyNumberFormat="0" applyFont="0" applyBorder="0" applyAlignment="0" applyProtection="0"/>
    <xf numFmtId="0" fontId="84" fillId="0" borderId="0" applyNumberFormat="0" applyFill="0" applyBorder="0" applyAlignment="0" applyProtection="0"/>
    <xf numFmtId="0" fontId="85" fillId="57"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60" borderId="0" applyNumberFormat="0" applyBorder="0" applyAlignment="0" applyProtection="0"/>
    <xf numFmtId="0" fontId="85" fillId="61" borderId="0" applyNumberFormat="0" applyBorder="0" applyAlignment="0" applyProtection="0"/>
    <xf numFmtId="0" fontId="85" fillId="62" borderId="0" applyNumberFormat="0" applyBorder="0" applyAlignment="0" applyProtection="0"/>
    <xf numFmtId="0" fontId="85" fillId="63" borderId="0" applyNumberFormat="0" applyBorder="0" applyAlignment="0" applyProtection="0"/>
    <xf numFmtId="0" fontId="85" fillId="64" borderId="0" applyNumberFormat="0" applyBorder="0" applyAlignment="0" applyProtection="0"/>
    <xf numFmtId="0" fontId="85" fillId="65" borderId="0" applyNumberFormat="0" applyBorder="0" applyAlignment="0" applyProtection="0"/>
    <xf numFmtId="0" fontId="85" fillId="60" borderId="0" applyNumberFormat="0" applyBorder="0" applyAlignment="0" applyProtection="0"/>
    <xf numFmtId="0" fontId="85" fillId="63" borderId="0" applyNumberFormat="0" applyBorder="0" applyAlignment="0" applyProtection="0"/>
    <xf numFmtId="0" fontId="85" fillId="66" borderId="0" applyNumberFormat="0" applyBorder="0" applyAlignment="0" applyProtection="0"/>
    <xf numFmtId="0" fontId="87" fillId="67" borderId="0" applyNumberFormat="0" applyBorder="0" applyAlignment="0" applyProtection="0"/>
    <xf numFmtId="0" fontId="87" fillId="64" borderId="0" applyNumberFormat="0" applyBorder="0" applyAlignment="0" applyProtection="0"/>
    <xf numFmtId="0" fontId="87" fillId="65" borderId="0" applyNumberFormat="0" applyBorder="0" applyAlignment="0" applyProtection="0"/>
    <xf numFmtId="0" fontId="87" fillId="68" borderId="0" applyNumberFormat="0" applyBorder="0" applyAlignment="0" applyProtection="0"/>
    <xf numFmtId="0" fontId="87" fillId="69" borderId="0" applyNumberFormat="0" applyBorder="0" applyAlignment="0" applyProtection="0"/>
    <xf numFmtId="0" fontId="87" fillId="70" borderId="0" applyNumberFormat="0" applyBorder="0" applyAlignment="0" applyProtection="0"/>
    <xf numFmtId="0" fontId="87" fillId="71" borderId="0" applyNumberFormat="0" applyBorder="0" applyAlignment="0" applyProtection="0"/>
    <xf numFmtId="0" fontId="87" fillId="72" borderId="0" applyNumberFormat="0" applyBorder="0" applyAlignment="0" applyProtection="0"/>
    <xf numFmtId="0" fontId="87" fillId="73" borderId="0" applyNumberFormat="0" applyBorder="0" applyAlignment="0" applyProtection="0"/>
    <xf numFmtId="0" fontId="87" fillId="68" borderId="0" applyNumberFormat="0" applyBorder="0" applyAlignment="0" applyProtection="0"/>
    <xf numFmtId="0" fontId="87" fillId="69" borderId="0" applyNumberFormat="0" applyBorder="0" applyAlignment="0" applyProtection="0"/>
    <xf numFmtId="0" fontId="87" fillId="74" borderId="0" applyNumberFormat="0" applyBorder="0" applyAlignment="0" applyProtection="0"/>
    <xf numFmtId="0" fontId="89" fillId="58" borderId="0" applyNumberFormat="0" applyBorder="0" applyAlignment="0" applyProtection="0"/>
    <xf numFmtId="0" fontId="91" fillId="75" borderId="45" applyNumberFormat="0" applyAlignment="0" applyProtection="0"/>
    <xf numFmtId="0" fontId="92" fillId="76" borderId="46" applyNumberFormat="0" applyAlignment="0" applyProtection="0"/>
    <xf numFmtId="0" fontId="97" fillId="0" borderId="0" applyNumberFormat="0" applyFill="0" applyBorder="0" applyAlignment="0" applyProtection="0"/>
    <xf numFmtId="0" fontId="98" fillId="59" borderId="0" applyNumberFormat="0" applyBorder="0" applyAlignment="0" applyProtection="0"/>
    <xf numFmtId="0" fontId="100" fillId="0" borderId="48" applyNumberFormat="0" applyFill="0" applyAlignment="0" applyProtection="0"/>
    <xf numFmtId="0" fontId="101" fillId="0" borderId="49" applyNumberFormat="0" applyFill="0" applyAlignment="0" applyProtection="0"/>
    <xf numFmtId="0" fontId="102" fillId="0" borderId="50" applyNumberFormat="0" applyFill="0" applyAlignment="0" applyProtection="0"/>
    <xf numFmtId="0" fontId="102" fillId="0" borderId="0" applyNumberFormat="0" applyFill="0" applyBorder="0" applyAlignment="0" applyProtection="0"/>
    <xf numFmtId="0" fontId="103" fillId="62" borderId="45" applyNumberFormat="0" applyAlignment="0" applyProtection="0"/>
    <xf numFmtId="0" fontId="104" fillId="0" borderId="51" applyNumberFormat="0" applyFill="0" applyAlignment="0" applyProtection="0"/>
    <xf numFmtId="0" fontId="105" fillId="77" borderId="0" applyNumberFormat="0" applyBorder="0" applyAlignment="0" applyProtection="0"/>
    <xf numFmtId="0" fontId="69" fillId="0" borderId="0"/>
    <xf numFmtId="0" fontId="85" fillId="78" borderId="52" applyNumberFormat="0" applyFont="0" applyAlignment="0" applyProtection="0"/>
    <xf numFmtId="0" fontId="106" fillId="75" borderId="44" applyNumberFormat="0" applyAlignment="0" applyProtection="0"/>
    <xf numFmtId="0" fontId="108" fillId="0" borderId="0" applyNumberFormat="0" applyFill="0" applyBorder="0" applyAlignment="0" applyProtection="0"/>
    <xf numFmtId="0" fontId="109" fillId="0" borderId="47" applyNumberFormat="0" applyFill="0" applyAlignment="0" applyProtection="0"/>
    <xf numFmtId="0" fontId="116" fillId="0" borderId="0" applyNumberFormat="0" applyFill="0" applyBorder="0" applyAlignment="0" applyProtection="0"/>
    <xf numFmtId="0" fontId="120" fillId="0" borderId="0">
      <alignment horizontal="left" vertical="center" indent="1"/>
    </xf>
    <xf numFmtId="0" fontId="85" fillId="57" borderId="0" applyNumberFormat="0" applyBorder="0" applyAlignment="0" applyProtection="0"/>
    <xf numFmtId="0" fontId="85" fillId="58" borderId="0" applyNumberFormat="0" applyBorder="0" applyAlignment="0" applyProtection="0"/>
    <xf numFmtId="0" fontId="85" fillId="59" borderId="0" applyNumberFormat="0" applyBorder="0" applyAlignment="0" applyProtection="0"/>
    <xf numFmtId="0" fontId="85" fillId="60" borderId="0" applyNumberFormat="0" applyBorder="0" applyAlignment="0" applyProtection="0"/>
    <xf numFmtId="0" fontId="85" fillId="61" borderId="0" applyNumberFormat="0" applyBorder="0" applyAlignment="0" applyProtection="0"/>
    <xf numFmtId="0" fontId="85" fillId="62" borderId="0" applyNumberFormat="0" applyBorder="0" applyAlignment="0" applyProtection="0"/>
    <xf numFmtId="0" fontId="85" fillId="63" borderId="0" applyNumberFormat="0" applyBorder="0" applyAlignment="0" applyProtection="0"/>
    <xf numFmtId="0" fontId="85" fillId="64" borderId="0" applyNumberFormat="0" applyBorder="0" applyAlignment="0" applyProtection="0"/>
    <xf numFmtId="0" fontId="85" fillId="65" borderId="0" applyNumberFormat="0" applyBorder="0" applyAlignment="0" applyProtection="0"/>
    <xf numFmtId="0" fontId="85" fillId="60" borderId="0" applyNumberFormat="0" applyBorder="0" applyAlignment="0" applyProtection="0"/>
    <xf numFmtId="0" fontId="85" fillId="63" borderId="0" applyNumberFormat="0" applyBorder="0" applyAlignment="0" applyProtection="0"/>
    <xf numFmtId="0" fontId="85" fillId="66" borderId="0" applyNumberFormat="0" applyBorder="0" applyAlignment="0" applyProtection="0"/>
    <xf numFmtId="0" fontId="87" fillId="67" borderId="0" applyNumberFormat="0" applyBorder="0" applyAlignment="0" applyProtection="0"/>
    <xf numFmtId="0" fontId="87" fillId="64" borderId="0" applyNumberFormat="0" applyBorder="0" applyAlignment="0" applyProtection="0"/>
    <xf numFmtId="0" fontId="87" fillId="65" borderId="0" applyNumberFormat="0" applyBorder="0" applyAlignment="0" applyProtection="0"/>
    <xf numFmtId="0" fontId="87" fillId="68" borderId="0" applyNumberFormat="0" applyBorder="0" applyAlignment="0" applyProtection="0"/>
    <xf numFmtId="0" fontId="87" fillId="69" borderId="0" applyNumberFormat="0" applyBorder="0" applyAlignment="0" applyProtection="0"/>
    <xf numFmtId="0" fontId="87" fillId="70" borderId="0" applyNumberFormat="0" applyBorder="0" applyAlignment="0" applyProtection="0"/>
    <xf numFmtId="0" fontId="80" fillId="50" borderId="53">
      <alignment horizontal="right" vertical="center"/>
    </xf>
    <xf numFmtId="4" fontId="80" fillId="50" borderId="53">
      <alignment horizontal="right" vertical="center"/>
    </xf>
    <xf numFmtId="0" fontId="83" fillId="50" borderId="53">
      <alignment horizontal="right" vertical="center"/>
    </xf>
    <xf numFmtId="4" fontId="83" fillId="50" borderId="53">
      <alignment horizontal="right" vertical="center"/>
    </xf>
    <xf numFmtId="0" fontId="80" fillId="54" borderId="53">
      <alignment horizontal="right" vertical="center"/>
    </xf>
    <xf numFmtId="4" fontId="80" fillId="54" borderId="53">
      <alignment horizontal="right" vertical="center"/>
    </xf>
    <xf numFmtId="0" fontId="80" fillId="54" borderId="53">
      <alignment horizontal="right" vertical="center"/>
    </xf>
    <xf numFmtId="4" fontId="80" fillId="54" borderId="53">
      <alignment horizontal="right" vertical="center"/>
    </xf>
    <xf numFmtId="0" fontId="80" fillId="54" borderId="54">
      <alignment horizontal="right" vertical="center"/>
    </xf>
    <xf numFmtId="4" fontId="80" fillId="54" borderId="54">
      <alignment horizontal="right" vertical="center"/>
    </xf>
    <xf numFmtId="0" fontId="80" fillId="54" borderId="55">
      <alignment horizontal="right" vertical="center"/>
    </xf>
    <xf numFmtId="4" fontId="80" fillId="54" borderId="55">
      <alignment horizontal="right" vertical="center"/>
    </xf>
    <xf numFmtId="0" fontId="91" fillId="75" borderId="45" applyNumberFormat="0" applyAlignment="0" applyProtection="0"/>
    <xf numFmtId="0" fontId="72" fillId="54" borderId="56">
      <alignment horizontal="left" vertical="center" wrapText="1" indent="2"/>
    </xf>
    <xf numFmtId="0" fontId="72" fillId="0" borderId="56">
      <alignment horizontal="left" vertical="center" wrapText="1" indent="2"/>
    </xf>
    <xf numFmtId="0" fontId="72" fillId="50" borderId="54">
      <alignment horizontal="left" vertical="center"/>
    </xf>
    <xf numFmtId="0" fontId="97" fillId="0" borderId="0" applyNumberFormat="0" applyFill="0" applyBorder="0" applyAlignment="0" applyProtection="0"/>
    <xf numFmtId="0" fontId="103" fillId="62" borderId="45" applyNumberFormat="0" applyAlignment="0" applyProtection="0"/>
    <xf numFmtId="0" fontId="72" fillId="0" borderId="53">
      <alignment horizontal="right" vertical="center"/>
    </xf>
    <xf numFmtId="4" fontId="72" fillId="0" borderId="53">
      <alignment horizontal="right" vertical="center"/>
    </xf>
    <xf numFmtId="0" fontId="4" fillId="0" borderId="0"/>
    <xf numFmtId="0" fontId="72" fillId="0" borderId="53" applyNumberFormat="0" applyFill="0" applyAlignment="0" applyProtection="0"/>
    <xf numFmtId="0" fontId="106" fillId="75" borderId="44" applyNumberFormat="0" applyAlignment="0" applyProtection="0"/>
    <xf numFmtId="165" fontId="72" fillId="79" borderId="53" applyNumberFormat="0" applyFont="0" applyBorder="0" applyAlignment="0" applyProtection="0">
      <alignment horizontal="right" vertical="center"/>
    </xf>
    <xf numFmtId="0" fontId="72" fillId="53" borderId="53"/>
    <xf numFmtId="4" fontId="72" fillId="53" borderId="53"/>
    <xf numFmtId="0" fontId="109" fillId="0" borderId="47" applyNumberFormat="0" applyFill="0" applyAlignment="0" applyProtection="0"/>
    <xf numFmtId="0" fontId="1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7" borderId="4" applyNumberFormat="0" applyAlignment="0" applyProtection="0"/>
    <xf numFmtId="0" fontId="72" fillId="50" borderId="0" applyBorder="0">
      <alignment horizontal="right" vertical="center"/>
    </xf>
    <xf numFmtId="0" fontId="72" fillId="50" borderId="0" applyBorder="0">
      <alignment horizontal="right" vertical="center"/>
    </xf>
    <xf numFmtId="0" fontId="72" fillId="0" borderId="0" applyBorder="0">
      <alignment horizontal="right" vertical="center"/>
    </xf>
    <xf numFmtId="0" fontId="69" fillId="0" borderId="0"/>
    <xf numFmtId="49" fontId="72" fillId="0" borderId="53" applyNumberFormat="0" applyFont="0" applyFill="0" applyBorder="0" applyProtection="0">
      <alignment horizontal="left" vertical="center" indent="2"/>
    </xf>
    <xf numFmtId="49" fontId="72" fillId="0" borderId="54" applyNumberFormat="0" applyFont="0" applyFill="0" applyBorder="0" applyProtection="0">
      <alignment horizontal="left" vertical="center" indent="5"/>
    </xf>
    <xf numFmtId="0" fontId="86"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86" fillId="74" borderId="0" applyNumberFormat="0" applyBorder="0" applyAlignment="0" applyProtection="0"/>
    <xf numFmtId="0" fontId="99" fillId="59" borderId="0" applyNumberFormat="0" applyBorder="0" applyAlignment="0" applyProtection="0"/>
    <xf numFmtId="4" fontId="69" fillId="0" borderId="0"/>
    <xf numFmtId="0" fontId="69" fillId="0" borderId="0"/>
    <xf numFmtId="0" fontId="4" fillId="0" borderId="0"/>
    <xf numFmtId="4" fontId="72" fillId="0" borderId="53" applyFill="0" applyBorder="0" applyProtection="0">
      <alignment horizontal="right" vertical="center"/>
    </xf>
    <xf numFmtId="49" fontId="81" fillId="0" borderId="53" applyNumberFormat="0" applyFill="0" applyBorder="0" applyProtection="0">
      <alignment horizontal="left" vertical="center"/>
    </xf>
    <xf numFmtId="0" fontId="69" fillId="53" borderId="0" applyNumberFormat="0" applyFont="0" applyBorder="0" applyAlignment="0" applyProtection="0"/>
    <xf numFmtId="0" fontId="107" fillId="58" borderId="0" applyNumberFormat="0" applyBorder="0" applyAlignment="0" applyProtection="0"/>
    <xf numFmtId="0" fontId="111" fillId="0" borderId="48" applyNumberFormat="0" applyFill="0" applyAlignment="0" applyProtection="0"/>
    <xf numFmtId="0" fontId="112" fillId="0" borderId="49" applyNumberFormat="0" applyFill="0" applyAlignment="0" applyProtection="0"/>
    <xf numFmtId="0" fontId="113" fillId="0" borderId="50" applyNumberFormat="0" applyFill="0" applyAlignment="0" applyProtection="0"/>
    <xf numFmtId="0" fontId="113" fillId="0" borderId="0" applyNumberFormat="0" applyFill="0" applyBorder="0" applyAlignment="0" applyProtection="0"/>
    <xf numFmtId="0" fontId="114" fillId="0" borderId="51" applyNumberFormat="0" applyFill="0" applyAlignment="0" applyProtection="0"/>
    <xf numFmtId="0" fontId="117" fillId="76" borderId="46" applyNumberFormat="0" applyAlignment="0" applyProtection="0"/>
    <xf numFmtId="0" fontId="84" fillId="0" borderId="0" applyNumberFormat="0" applyFill="0" applyBorder="0" applyAlignment="0" applyProtection="0"/>
    <xf numFmtId="0" fontId="4" fillId="0" borderId="0"/>
    <xf numFmtId="0" fontId="12" fillId="7" borderId="4" applyNumberFormat="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0" borderId="0" applyNumberFormat="0" applyBorder="0" applyAlignment="0" applyProtection="0"/>
    <xf numFmtId="0" fontId="20" fillId="63" borderId="0" applyNumberFormat="0" applyBorder="0" applyAlignment="0" applyProtection="0"/>
    <xf numFmtId="0" fontId="20" fillId="66" borderId="0" applyNumberFormat="0" applyBorder="0" applyAlignment="0" applyProtection="0"/>
    <xf numFmtId="0" fontId="86" fillId="67"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86" fillId="70" borderId="0" applyNumberFormat="0" applyBorder="0" applyAlignment="0" applyProtection="0"/>
    <xf numFmtId="0" fontId="88" fillId="75" borderId="44" applyNumberFormat="0" applyAlignment="0" applyProtection="0"/>
    <xf numFmtId="0" fontId="90" fillId="75" borderId="45" applyNumberFormat="0" applyAlignment="0" applyProtection="0"/>
    <xf numFmtId="0" fontId="95" fillId="0" borderId="47" applyNumberFormat="0" applyFill="0" applyAlignment="0" applyProtection="0"/>
    <xf numFmtId="0" fontId="96" fillId="0" borderId="0" applyNumberFormat="0" applyFill="0" applyBorder="0" applyAlignment="0" applyProtection="0"/>
    <xf numFmtId="0" fontId="4" fillId="0" borderId="0"/>
    <xf numFmtId="0" fontId="115" fillId="0" borderId="0" applyNumberFormat="0" applyFill="0" applyBorder="0" applyAlignment="0" applyProtection="0"/>
    <xf numFmtId="0" fontId="4" fillId="0" borderId="0"/>
    <xf numFmtId="0" fontId="4" fillId="0" borderId="0"/>
    <xf numFmtId="0" fontId="4" fillId="0" borderId="0"/>
    <xf numFmtId="49" fontId="72" fillId="0" borderId="10" applyNumberFormat="0" applyFont="0" applyFill="0" applyBorder="0" applyProtection="0">
      <alignment horizontal="left" vertical="center" indent="2"/>
    </xf>
    <xf numFmtId="49" fontId="72" fillId="0" borderId="38" applyNumberFormat="0" applyFont="0" applyFill="0" applyBorder="0" applyProtection="0">
      <alignment horizontal="left" vertical="center" indent="5"/>
    </xf>
    <xf numFmtId="0" fontId="80" fillId="50" borderId="10">
      <alignment horizontal="right" vertical="center"/>
    </xf>
    <xf numFmtId="4" fontId="80" fillId="50" borderId="10">
      <alignment horizontal="right" vertical="center"/>
    </xf>
    <xf numFmtId="0" fontId="83" fillId="50" borderId="10">
      <alignment horizontal="right" vertical="center"/>
    </xf>
    <xf numFmtId="4" fontId="83" fillId="50" borderId="10">
      <alignment horizontal="right" vertical="center"/>
    </xf>
    <xf numFmtId="0" fontId="80" fillId="54" borderId="10">
      <alignment horizontal="right" vertical="center"/>
    </xf>
    <xf numFmtId="4" fontId="80" fillId="54" borderId="10">
      <alignment horizontal="right" vertical="center"/>
    </xf>
    <xf numFmtId="0" fontId="80" fillId="54" borderId="10">
      <alignment horizontal="right" vertical="center"/>
    </xf>
    <xf numFmtId="4" fontId="80" fillId="54" borderId="10">
      <alignment horizontal="right" vertical="center"/>
    </xf>
    <xf numFmtId="0" fontId="80" fillId="54" borderId="38">
      <alignment horizontal="right" vertical="center"/>
    </xf>
    <xf numFmtId="4" fontId="80" fillId="54" borderId="38">
      <alignment horizontal="right" vertical="center"/>
    </xf>
    <xf numFmtId="0" fontId="80" fillId="54" borderId="41">
      <alignment horizontal="right" vertical="center"/>
    </xf>
    <xf numFmtId="4" fontId="80" fillId="54" borderId="41">
      <alignment horizontal="right" vertical="center"/>
    </xf>
    <xf numFmtId="166" fontId="93" fillId="0" borderId="0" applyFont="0" applyFill="0" applyBorder="0" applyAlignment="0" applyProtection="0"/>
    <xf numFmtId="0" fontId="72" fillId="54" borderId="39">
      <alignment horizontal="left" vertical="center" wrapText="1" indent="2"/>
    </xf>
    <xf numFmtId="0" fontId="72" fillId="0" borderId="39">
      <alignment horizontal="left" vertical="center" wrapText="1" indent="2"/>
    </xf>
    <xf numFmtId="0" fontId="72" fillId="50" borderId="38">
      <alignment horizontal="left" vertical="center"/>
    </xf>
    <xf numFmtId="0" fontId="94" fillId="62" borderId="45" applyNumberFormat="0" applyAlignment="0" applyProtection="0"/>
    <xf numFmtId="0" fontId="72" fillId="0" borderId="10">
      <alignment horizontal="right" vertical="center"/>
    </xf>
    <xf numFmtId="4" fontId="72" fillId="0" borderId="10">
      <alignment horizontal="right" vertical="center"/>
    </xf>
    <xf numFmtId="0" fontId="93" fillId="0" borderId="0"/>
    <xf numFmtId="0" fontId="119" fillId="0" borderId="0"/>
    <xf numFmtId="0" fontId="119" fillId="0" borderId="0"/>
    <xf numFmtId="0" fontId="4" fillId="0" borderId="0"/>
    <xf numFmtId="0" fontId="4" fillId="0" borderId="0"/>
    <xf numFmtId="0" fontId="4" fillId="0" borderId="0"/>
    <xf numFmtId="0" fontId="4" fillId="0" borderId="0"/>
    <xf numFmtId="0" fontId="119" fillId="0" borderId="0"/>
    <xf numFmtId="0" fontId="69" fillId="0" borderId="0"/>
    <xf numFmtId="4" fontId="72" fillId="0" borderId="10" applyFill="0" applyBorder="0" applyProtection="0">
      <alignment horizontal="right" vertical="center"/>
    </xf>
    <xf numFmtId="49" fontId="81" fillId="0" borderId="10" applyNumberFormat="0" applyFill="0" applyBorder="0" applyProtection="0">
      <alignment horizontal="left" vertical="center"/>
    </xf>
    <xf numFmtId="0" fontId="72" fillId="0" borderId="10" applyNumberFormat="0" applyFill="0" applyAlignment="0" applyProtection="0"/>
    <xf numFmtId="0" fontId="93" fillId="52" borderId="0" applyNumberFormat="0" applyFont="0" applyBorder="0" applyAlignment="0" applyProtection="0"/>
    <xf numFmtId="165" fontId="72" fillId="79" borderId="10" applyNumberFormat="0" applyFont="0" applyBorder="0" applyAlignment="0" applyProtection="0">
      <alignment horizontal="right" vertical="center"/>
    </xf>
    <xf numFmtId="9" fontId="93" fillId="0" borderId="0" applyFont="0" applyFill="0" applyBorder="0" applyAlignment="0" applyProtection="0"/>
    <xf numFmtId="0" fontId="72" fillId="53" borderId="10"/>
    <xf numFmtId="4" fontId="72" fillId="53" borderId="10"/>
    <xf numFmtId="0" fontId="72" fillId="54" borderId="56">
      <alignment horizontal="left" vertical="center" wrapText="1" indent="2"/>
    </xf>
    <xf numFmtId="0" fontId="72" fillId="0" borderId="56">
      <alignment horizontal="left" vertical="center" wrapText="1"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2" fillId="54" borderId="39">
      <alignment horizontal="left" vertical="center" wrapText="1" indent="2"/>
    </xf>
    <xf numFmtId="0" fontId="72" fillId="0" borderId="39">
      <alignment horizontal="left" vertical="center" wrapText="1" indent="2"/>
    </xf>
    <xf numFmtId="0" fontId="69" fillId="0" borderId="0"/>
    <xf numFmtId="4" fontId="80" fillId="54" borderId="53">
      <alignment horizontal="right" vertical="center"/>
    </xf>
    <xf numFmtId="0" fontId="72" fillId="53" borderId="53"/>
    <xf numFmtId="0" fontId="90" fillId="75" borderId="45" applyNumberFormat="0" applyAlignment="0" applyProtection="0"/>
    <xf numFmtId="0" fontId="80" fillId="50" borderId="53">
      <alignment horizontal="right" vertical="center"/>
    </xf>
    <xf numFmtId="0" fontId="72" fillId="0" borderId="53">
      <alignment horizontal="right" vertical="center"/>
    </xf>
    <xf numFmtId="0" fontId="109" fillId="0" borderId="47" applyNumberFormat="0" applyFill="0" applyAlignment="0" applyProtection="0"/>
    <xf numFmtId="0" fontId="72" fillId="50" borderId="54">
      <alignment horizontal="left" vertical="center"/>
    </xf>
    <xf numFmtId="0" fontId="103" fillId="62" borderId="45" applyNumberFormat="0" applyAlignment="0" applyProtection="0"/>
    <xf numFmtId="165" fontId="72" fillId="79" borderId="53" applyNumberFormat="0" applyFont="0" applyBorder="0" applyAlignment="0" applyProtection="0">
      <alignment horizontal="right" vertical="center"/>
    </xf>
    <xf numFmtId="0" fontId="85" fillId="78" borderId="52" applyNumberFormat="0" applyFont="0" applyAlignment="0" applyProtection="0"/>
    <xf numFmtId="0" fontId="72" fillId="0" borderId="56">
      <alignment horizontal="left" vertical="center" wrapText="1" indent="2"/>
    </xf>
    <xf numFmtId="4" fontId="72" fillId="53" borderId="53"/>
    <xf numFmtId="49" fontId="81" fillId="0" borderId="53" applyNumberFormat="0" applyFill="0" applyBorder="0" applyProtection="0">
      <alignment horizontal="left" vertical="center"/>
    </xf>
    <xf numFmtId="0" fontId="72" fillId="0" borderId="53">
      <alignment horizontal="right" vertical="center"/>
    </xf>
    <xf numFmtId="4" fontId="80" fillId="54" borderId="55">
      <alignment horizontal="right" vertical="center"/>
    </xf>
    <xf numFmtId="4" fontId="80" fillId="54" borderId="53">
      <alignment horizontal="right" vertical="center"/>
    </xf>
    <xf numFmtId="4" fontId="80" fillId="54" borderId="53">
      <alignment horizontal="right" vertical="center"/>
    </xf>
    <xf numFmtId="0" fontId="83" fillId="50" borderId="53">
      <alignment horizontal="right" vertical="center"/>
    </xf>
    <xf numFmtId="0" fontId="80" fillId="50" borderId="53">
      <alignment horizontal="right" vertical="center"/>
    </xf>
    <xf numFmtId="49" fontId="72" fillId="0" borderId="53" applyNumberFormat="0" applyFont="0" applyFill="0" applyBorder="0" applyProtection="0">
      <alignment horizontal="left" vertical="center" indent="2"/>
    </xf>
    <xf numFmtId="0" fontId="103" fillId="62" borderId="45" applyNumberFormat="0" applyAlignment="0" applyProtection="0"/>
    <xf numFmtId="0" fontId="88" fillId="75" borderId="44" applyNumberFormat="0" applyAlignment="0" applyProtection="0"/>
    <xf numFmtId="49" fontId="72" fillId="0" borderId="53" applyNumberFormat="0" applyFont="0" applyFill="0" applyBorder="0" applyProtection="0">
      <alignment horizontal="left" vertical="center" indent="2"/>
    </xf>
    <xf numFmtId="0" fontId="94" fillId="62" borderId="45" applyNumberFormat="0" applyAlignment="0" applyProtection="0"/>
    <xf numFmtId="4" fontId="72" fillId="0" borderId="53" applyFill="0" applyBorder="0" applyProtection="0">
      <alignment horizontal="right" vertical="center"/>
    </xf>
    <xf numFmtId="0" fontId="91" fillId="75" borderId="45" applyNumberFormat="0" applyAlignment="0" applyProtection="0"/>
    <xf numFmtId="0" fontId="109" fillId="0" borderId="47" applyNumberFormat="0" applyFill="0" applyAlignment="0" applyProtection="0"/>
    <xf numFmtId="0" fontId="106" fillId="75" borderId="44" applyNumberFormat="0" applyAlignment="0" applyProtection="0"/>
    <xf numFmtId="0" fontId="72" fillId="0" borderId="53" applyNumberFormat="0" applyFill="0" applyAlignment="0" applyProtection="0"/>
    <xf numFmtId="4" fontId="72" fillId="0" borderId="53">
      <alignment horizontal="right" vertical="center"/>
    </xf>
    <xf numFmtId="0" fontId="72" fillId="0" borderId="53">
      <alignment horizontal="right" vertical="center"/>
    </xf>
    <xf numFmtId="0" fontId="103" fillId="62" borderId="45" applyNumberFormat="0" applyAlignment="0" applyProtection="0"/>
    <xf numFmtId="0" fontId="88" fillId="75" borderId="44" applyNumberFormat="0" applyAlignment="0" applyProtection="0"/>
    <xf numFmtId="0" fontId="90" fillId="75" borderId="45" applyNumberFormat="0" applyAlignment="0" applyProtection="0"/>
    <xf numFmtId="0" fontId="72" fillId="54" borderId="56">
      <alignment horizontal="left" vertical="center" wrapText="1" indent="2"/>
    </xf>
    <xf numFmtId="0" fontId="91" fillId="75" borderId="45" applyNumberFormat="0" applyAlignment="0" applyProtection="0"/>
    <xf numFmtId="0" fontId="91" fillId="75" borderId="45" applyNumberFormat="0" applyAlignment="0" applyProtection="0"/>
    <xf numFmtId="4" fontId="80" fillId="54" borderId="54">
      <alignment horizontal="right" vertical="center"/>
    </xf>
    <xf numFmtId="0" fontId="80" fillId="54" borderId="54">
      <alignment horizontal="right" vertical="center"/>
    </xf>
    <xf numFmtId="0" fontId="80" fillId="54" borderId="53">
      <alignment horizontal="right" vertical="center"/>
    </xf>
    <xf numFmtId="4" fontId="83" fillId="50" borderId="53">
      <alignment horizontal="right" vertical="center"/>
    </xf>
    <xf numFmtId="0" fontId="94" fillId="62" borderId="45" applyNumberFormat="0" applyAlignment="0" applyProtection="0"/>
    <xf numFmtId="0" fontId="95" fillId="0" borderId="47" applyNumberFormat="0" applyFill="0" applyAlignment="0" applyProtection="0"/>
    <xf numFmtId="0" fontId="109" fillId="0" borderId="47" applyNumberFormat="0" applyFill="0" applyAlignment="0" applyProtection="0"/>
    <xf numFmtId="0" fontId="85" fillId="78" borderId="52" applyNumberFormat="0" applyFont="0" applyAlignment="0" applyProtection="0"/>
    <xf numFmtId="0" fontId="103" fillId="62" borderId="45" applyNumberFormat="0" applyAlignment="0" applyProtection="0"/>
    <xf numFmtId="49" fontId="81" fillId="0" borderId="53" applyNumberFormat="0" applyFill="0" applyBorder="0" applyProtection="0">
      <alignment horizontal="left" vertical="center"/>
    </xf>
    <xf numFmtId="0" fontId="72" fillId="54" borderId="56">
      <alignment horizontal="left" vertical="center" wrapText="1" indent="2"/>
    </xf>
    <xf numFmtId="0" fontId="91" fillId="75" borderId="45" applyNumberFormat="0" applyAlignment="0" applyProtection="0"/>
    <xf numFmtId="0" fontId="72" fillId="0" borderId="56">
      <alignment horizontal="left" vertical="center" wrapText="1" indent="2"/>
    </xf>
    <xf numFmtId="0" fontId="85" fillId="78" borderId="52" applyNumberFormat="0" applyFont="0" applyAlignment="0" applyProtection="0"/>
    <xf numFmtId="0" fontId="69"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4" fontId="72" fillId="53" borderId="53"/>
    <xf numFmtId="0" fontId="80" fillId="54" borderId="53">
      <alignment horizontal="right" vertical="center"/>
    </xf>
    <xf numFmtId="0" fontId="109" fillId="0" borderId="47" applyNumberFormat="0" applyFill="0" applyAlignment="0" applyProtection="0"/>
    <xf numFmtId="4" fontId="80" fillId="54" borderId="55">
      <alignment horizontal="right" vertical="center"/>
    </xf>
    <xf numFmtId="0" fontId="90" fillId="75" borderId="45" applyNumberFormat="0" applyAlignment="0" applyProtection="0"/>
    <xf numFmtId="0" fontId="80" fillId="54" borderId="54">
      <alignment horizontal="right" vertical="center"/>
    </xf>
    <xf numFmtId="0" fontId="91" fillId="75" borderId="45" applyNumberFormat="0" applyAlignment="0" applyProtection="0"/>
    <xf numFmtId="0" fontId="95" fillId="0" borderId="47" applyNumberFormat="0" applyFill="0" applyAlignment="0" applyProtection="0"/>
    <xf numFmtId="0" fontId="85" fillId="78" borderId="52" applyNumberFormat="0" applyFont="0" applyAlignment="0" applyProtection="0"/>
    <xf numFmtId="4" fontId="80" fillId="54" borderId="54">
      <alignment horizontal="right" vertical="center"/>
    </xf>
    <xf numFmtId="0" fontId="72" fillId="54" borderId="56">
      <alignment horizontal="left" vertical="center" wrapText="1" indent="2"/>
    </xf>
    <xf numFmtId="0" fontId="72" fillId="53" borderId="53"/>
    <xf numFmtId="165" fontId="72" fillId="79" borderId="53" applyNumberFormat="0" applyFont="0" applyBorder="0" applyAlignment="0" applyProtection="0">
      <alignment horizontal="right" vertical="center"/>
    </xf>
    <xf numFmtId="0" fontId="72" fillId="0" borderId="53" applyNumberFormat="0" applyFill="0" applyAlignment="0" applyProtection="0"/>
    <xf numFmtId="4" fontId="72" fillId="0" borderId="53" applyFill="0" applyBorder="0" applyProtection="0">
      <alignment horizontal="right" vertical="center"/>
    </xf>
    <xf numFmtId="4" fontId="80" fillId="50" borderId="53">
      <alignment horizontal="right" vertical="center"/>
    </xf>
    <xf numFmtId="0" fontId="95" fillId="0" borderId="47" applyNumberFormat="0" applyFill="0" applyAlignment="0" applyProtection="0"/>
    <xf numFmtId="49" fontId="81" fillId="0" borderId="53" applyNumberFormat="0" applyFill="0" applyBorder="0" applyProtection="0">
      <alignment horizontal="left" vertical="center"/>
    </xf>
    <xf numFmtId="49" fontId="72" fillId="0" borderId="54" applyNumberFormat="0" applyFont="0" applyFill="0" applyBorder="0" applyProtection="0">
      <alignment horizontal="left" vertical="center" indent="5"/>
    </xf>
    <xf numFmtId="0" fontId="72" fillId="50" borderId="54">
      <alignment horizontal="left" vertical="center"/>
    </xf>
    <xf numFmtId="0" fontId="91" fillId="75" borderId="45" applyNumberFormat="0" applyAlignment="0" applyProtection="0"/>
    <xf numFmtId="4" fontId="80" fillId="54" borderId="55">
      <alignment horizontal="right" vertical="center"/>
    </xf>
    <xf numFmtId="0" fontId="103" fillId="62" borderId="45" applyNumberFormat="0" applyAlignment="0" applyProtection="0"/>
    <xf numFmtId="0" fontId="103" fillId="62" borderId="45" applyNumberFormat="0" applyAlignment="0" applyProtection="0"/>
    <xf numFmtId="0" fontId="85"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0" fontId="80" fillId="54" borderId="53">
      <alignment horizontal="right" vertical="center"/>
    </xf>
    <xf numFmtId="0" fontId="69" fillId="78" borderId="52" applyNumberFormat="0" applyFont="0" applyAlignment="0" applyProtection="0"/>
    <xf numFmtId="4" fontId="72" fillId="0" borderId="53">
      <alignment horizontal="right" vertical="center"/>
    </xf>
    <xf numFmtId="0" fontId="109" fillId="0" borderId="47" applyNumberFormat="0" applyFill="0" applyAlignment="0" applyProtection="0"/>
    <xf numFmtId="0" fontId="80" fillId="54" borderId="53">
      <alignment horizontal="right" vertical="center"/>
    </xf>
    <xf numFmtId="0" fontId="80" fillId="54" borderId="53">
      <alignment horizontal="right" vertical="center"/>
    </xf>
    <xf numFmtId="4" fontId="83" fillId="50" borderId="53">
      <alignment horizontal="right" vertical="center"/>
    </xf>
    <xf numFmtId="0" fontId="80" fillId="50" borderId="53">
      <alignment horizontal="right" vertical="center"/>
    </xf>
    <xf numFmtId="4" fontId="80" fillId="50" borderId="53">
      <alignment horizontal="right" vertical="center"/>
    </xf>
    <xf numFmtId="0" fontId="83" fillId="50" borderId="53">
      <alignment horizontal="right" vertical="center"/>
    </xf>
    <xf numFmtId="4" fontId="83" fillId="50" borderId="53">
      <alignment horizontal="right" vertical="center"/>
    </xf>
    <xf numFmtId="0" fontId="80" fillId="54" borderId="53">
      <alignment horizontal="right" vertical="center"/>
    </xf>
    <xf numFmtId="4" fontId="80" fillId="54" borderId="53">
      <alignment horizontal="right" vertical="center"/>
    </xf>
    <xf numFmtId="0" fontId="80" fillId="54" borderId="53">
      <alignment horizontal="right" vertical="center"/>
    </xf>
    <xf numFmtId="4" fontId="80" fillId="54" borderId="53">
      <alignment horizontal="right" vertical="center"/>
    </xf>
    <xf numFmtId="0" fontId="80" fillId="54" borderId="54">
      <alignment horizontal="right" vertical="center"/>
    </xf>
    <xf numFmtId="4" fontId="80" fillId="54" borderId="54">
      <alignment horizontal="right" vertical="center"/>
    </xf>
    <xf numFmtId="0" fontId="80" fillId="54" borderId="55">
      <alignment horizontal="right" vertical="center"/>
    </xf>
    <xf numFmtId="4" fontId="80" fillId="54" borderId="55">
      <alignment horizontal="right" vertical="center"/>
    </xf>
    <xf numFmtId="0" fontId="91" fillId="75" borderId="45" applyNumberFormat="0" applyAlignment="0" applyProtection="0"/>
    <xf numFmtId="0" fontId="72" fillId="54" borderId="56">
      <alignment horizontal="left" vertical="center" wrapText="1" indent="2"/>
    </xf>
    <xf numFmtId="0" fontId="72" fillId="0" borderId="56">
      <alignment horizontal="left" vertical="center" wrapText="1" indent="2"/>
    </xf>
    <xf numFmtId="0" fontId="72" fillId="50" borderId="54">
      <alignment horizontal="left" vertical="center"/>
    </xf>
    <xf numFmtId="0" fontId="103" fillId="62" borderId="45" applyNumberFormat="0" applyAlignment="0" applyProtection="0"/>
    <xf numFmtId="0" fontId="72" fillId="0" borderId="53">
      <alignment horizontal="right" vertical="center"/>
    </xf>
    <xf numFmtId="4" fontId="72" fillId="0" borderId="53">
      <alignment horizontal="right" vertical="center"/>
    </xf>
    <xf numFmtId="0" fontId="72" fillId="0" borderId="53" applyNumberFormat="0" applyFill="0" applyAlignment="0" applyProtection="0"/>
    <xf numFmtId="0" fontId="106" fillId="75" borderId="44" applyNumberFormat="0" applyAlignment="0" applyProtection="0"/>
    <xf numFmtId="165" fontId="72" fillId="79" borderId="53" applyNumberFormat="0" applyFont="0" applyBorder="0" applyAlignment="0" applyProtection="0">
      <alignment horizontal="right" vertical="center"/>
    </xf>
    <xf numFmtId="0" fontId="72" fillId="53" borderId="53"/>
    <xf numFmtId="4" fontId="72" fillId="53" borderId="53"/>
    <xf numFmtId="0" fontId="109" fillId="0" borderId="47" applyNumberFormat="0" applyFill="0" applyAlignment="0" applyProtection="0"/>
    <xf numFmtId="0" fontId="69" fillId="78" borderId="52" applyNumberFormat="0" applyFont="0" applyAlignment="0" applyProtection="0"/>
    <xf numFmtId="0" fontId="85" fillId="78" borderId="52" applyNumberFormat="0" applyFont="0" applyAlignment="0" applyProtection="0"/>
    <xf numFmtId="0" fontId="72" fillId="0" borderId="53" applyNumberFormat="0" applyFill="0" applyAlignment="0" applyProtection="0"/>
    <xf numFmtId="0" fontId="95" fillId="0" borderId="47" applyNumberFormat="0" applyFill="0" applyAlignment="0" applyProtection="0"/>
    <xf numFmtId="0" fontId="109" fillId="0" borderId="47" applyNumberFormat="0" applyFill="0" applyAlignment="0" applyProtection="0"/>
    <xf numFmtId="0" fontId="94" fillId="62" borderId="45" applyNumberFormat="0" applyAlignment="0" applyProtection="0"/>
    <xf numFmtId="0" fontId="91" fillId="75" borderId="45" applyNumberFormat="0" applyAlignment="0" applyProtection="0"/>
    <xf numFmtId="4" fontId="83" fillId="50" borderId="53">
      <alignment horizontal="right" vertical="center"/>
    </xf>
    <xf numFmtId="0" fontId="80" fillId="50" borderId="53">
      <alignment horizontal="right" vertical="center"/>
    </xf>
    <xf numFmtId="165" fontId="72" fillId="79" borderId="53" applyNumberFormat="0" applyFont="0" applyBorder="0" applyAlignment="0" applyProtection="0">
      <alignment horizontal="right" vertical="center"/>
    </xf>
    <xf numFmtId="0" fontId="95" fillId="0" borderId="47" applyNumberFormat="0" applyFill="0" applyAlignment="0" applyProtection="0"/>
    <xf numFmtId="49" fontId="72" fillId="0" borderId="53" applyNumberFormat="0" applyFont="0" applyFill="0" applyBorder="0" applyProtection="0">
      <alignment horizontal="left" vertical="center" indent="2"/>
    </xf>
    <xf numFmtId="49" fontId="72" fillId="0" borderId="54" applyNumberFormat="0" applyFont="0" applyFill="0" applyBorder="0" applyProtection="0">
      <alignment horizontal="left" vertical="center" indent="5"/>
    </xf>
    <xf numFmtId="49" fontId="72" fillId="0" borderId="53" applyNumberFormat="0" applyFont="0" applyFill="0" applyBorder="0" applyProtection="0">
      <alignment horizontal="left" vertical="center" indent="2"/>
    </xf>
    <xf numFmtId="4" fontId="72" fillId="0" borderId="53" applyFill="0" applyBorder="0" applyProtection="0">
      <alignment horizontal="right" vertical="center"/>
    </xf>
    <xf numFmtId="49" fontId="81" fillId="0" borderId="53" applyNumberFormat="0" applyFill="0" applyBorder="0" applyProtection="0">
      <alignment horizontal="left" vertical="center"/>
    </xf>
    <xf numFmtId="0" fontId="72" fillId="0" borderId="56">
      <alignment horizontal="left" vertical="center" wrapText="1" indent="2"/>
    </xf>
    <xf numFmtId="0" fontId="106" fillId="75" borderId="44" applyNumberFormat="0" applyAlignment="0" applyProtection="0"/>
    <xf numFmtId="0" fontId="80" fillId="54" borderId="55">
      <alignment horizontal="right" vertical="center"/>
    </xf>
    <xf numFmtId="0" fontId="94" fillId="62" borderId="45" applyNumberFormat="0" applyAlignment="0" applyProtection="0"/>
    <xf numFmtId="0" fontId="80" fillId="54" borderId="55">
      <alignment horizontal="right" vertical="center"/>
    </xf>
    <xf numFmtId="4" fontId="80" fillId="54" borderId="53">
      <alignment horizontal="right" vertical="center"/>
    </xf>
    <xf numFmtId="0" fontId="80" fillId="54" borderId="53">
      <alignment horizontal="right" vertical="center"/>
    </xf>
    <xf numFmtId="0" fontId="88" fillId="75" borderId="44" applyNumberFormat="0" applyAlignment="0" applyProtection="0"/>
    <xf numFmtId="0" fontId="90" fillId="75" borderId="45" applyNumberFormat="0" applyAlignment="0" applyProtection="0"/>
    <xf numFmtId="0" fontId="95" fillId="0" borderId="47" applyNumberFormat="0" applyFill="0" applyAlignment="0" applyProtection="0"/>
    <xf numFmtId="0" fontId="72" fillId="53" borderId="53"/>
    <xf numFmtId="4" fontId="72" fillId="53" borderId="53"/>
    <xf numFmtId="4" fontId="80" fillId="54" borderId="53">
      <alignment horizontal="right" vertical="center"/>
    </xf>
    <xf numFmtId="0" fontId="83" fillId="50" borderId="53">
      <alignment horizontal="right" vertical="center"/>
    </xf>
    <xf numFmtId="0" fontId="94" fillId="62" borderId="45" applyNumberFormat="0" applyAlignment="0" applyProtection="0"/>
    <xf numFmtId="0" fontId="91" fillId="75" borderId="45" applyNumberFormat="0" applyAlignment="0" applyProtection="0"/>
    <xf numFmtId="4" fontId="72" fillId="0" borderId="53">
      <alignment horizontal="right" vertical="center"/>
    </xf>
    <xf numFmtId="0" fontId="72" fillId="54" borderId="56">
      <alignment horizontal="left" vertical="center" wrapText="1" indent="2"/>
    </xf>
    <xf numFmtId="0" fontId="72" fillId="0" borderId="56">
      <alignment horizontal="left" vertical="center" wrapText="1" indent="2"/>
    </xf>
    <xf numFmtId="0" fontId="106" fillId="75" borderId="44" applyNumberFormat="0" applyAlignment="0" applyProtection="0"/>
    <xf numFmtId="0" fontId="103" fillId="62" borderId="45" applyNumberFormat="0" applyAlignment="0" applyProtection="0"/>
    <xf numFmtId="0" fontId="90" fillId="75" borderId="45" applyNumberFormat="0" applyAlignment="0" applyProtection="0"/>
    <xf numFmtId="0" fontId="88" fillId="75" borderId="44" applyNumberFormat="0" applyAlignment="0" applyProtection="0"/>
    <xf numFmtId="0" fontId="80" fillId="54" borderId="55">
      <alignment horizontal="right" vertical="center"/>
    </xf>
    <xf numFmtId="0" fontId="83" fillId="50" borderId="53">
      <alignment horizontal="right" vertical="center"/>
    </xf>
    <xf numFmtId="4" fontId="80" fillId="50" borderId="53">
      <alignment horizontal="right" vertical="center"/>
    </xf>
    <xf numFmtId="4" fontId="80" fillId="54" borderId="53">
      <alignment horizontal="right" vertical="center"/>
    </xf>
    <xf numFmtId="49" fontId="72" fillId="0" borderId="54" applyNumberFormat="0" applyFont="0" applyFill="0" applyBorder="0" applyProtection="0">
      <alignment horizontal="left" vertical="center" indent="5"/>
    </xf>
    <xf numFmtId="4" fontId="72" fillId="0" borderId="53" applyFill="0" applyBorder="0" applyProtection="0">
      <alignment horizontal="right" vertical="center"/>
    </xf>
    <xf numFmtId="4" fontId="80" fillId="50" borderId="53">
      <alignment horizontal="right" vertical="center"/>
    </xf>
    <xf numFmtId="0" fontId="69" fillId="0" borderId="0"/>
    <xf numFmtId="0" fontId="103" fillId="62" borderId="45" applyNumberFormat="0" applyAlignment="0" applyProtection="0"/>
    <xf numFmtId="0" fontId="94" fillId="62" borderId="45" applyNumberFormat="0" applyAlignment="0" applyProtection="0"/>
    <xf numFmtId="0" fontId="90" fillId="75" borderId="45" applyNumberFormat="0" applyAlignment="0" applyProtection="0"/>
    <xf numFmtId="0" fontId="72" fillId="54" borderId="56">
      <alignment horizontal="left" vertical="center" wrapText="1" indent="2"/>
    </xf>
    <xf numFmtId="0" fontId="72" fillId="0" borderId="56">
      <alignment horizontal="left" vertical="center" wrapText="1" indent="2"/>
    </xf>
    <xf numFmtId="0" fontId="72" fillId="54" borderId="56">
      <alignment horizontal="left" vertical="center" wrapText="1" indent="2"/>
    </xf>
    <xf numFmtId="0" fontId="72" fillId="0" borderId="56">
      <alignment horizontal="left" vertical="center" wrapText="1" indent="2"/>
    </xf>
    <xf numFmtId="0" fontId="88" fillId="75" borderId="44" applyNumberFormat="0" applyAlignment="0" applyProtection="0"/>
    <xf numFmtId="0" fontId="90" fillId="75" borderId="45" applyNumberFormat="0" applyAlignment="0" applyProtection="0"/>
    <xf numFmtId="0" fontId="91" fillId="75" borderId="45" applyNumberFormat="0" applyAlignment="0" applyProtection="0"/>
    <xf numFmtId="0" fontId="94" fillId="62" borderId="45" applyNumberFormat="0" applyAlignment="0" applyProtection="0"/>
    <xf numFmtId="0" fontId="95" fillId="0" borderId="47" applyNumberFormat="0" applyFill="0" applyAlignment="0" applyProtection="0"/>
    <xf numFmtId="0" fontId="103" fillId="62" borderId="45" applyNumberFormat="0" applyAlignment="0" applyProtection="0"/>
    <xf numFmtId="0" fontId="85" fillId="78" borderId="52" applyNumberFormat="0" applyFont="0" applyAlignment="0" applyProtection="0"/>
    <xf numFmtId="0" fontId="69"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0" fontId="91" fillId="75" borderId="45" applyNumberFormat="0" applyAlignment="0" applyProtection="0"/>
    <xf numFmtId="0" fontId="103" fillId="62" borderId="45" applyNumberFormat="0" applyAlignment="0" applyProtection="0"/>
    <xf numFmtId="0" fontId="85"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0" fontId="80" fillId="54" borderId="38">
      <alignment horizontal="right" vertical="center"/>
    </xf>
    <xf numFmtId="4" fontId="80" fillId="54" borderId="38">
      <alignment horizontal="right" vertical="center"/>
    </xf>
    <xf numFmtId="0" fontId="80" fillId="54" borderId="41">
      <alignment horizontal="right" vertical="center"/>
    </xf>
    <xf numFmtId="4" fontId="80" fillId="54" borderId="41">
      <alignment horizontal="right" vertical="center"/>
    </xf>
    <xf numFmtId="0" fontId="91" fillId="75" borderId="45" applyNumberFormat="0" applyAlignment="0" applyProtection="0"/>
    <xf numFmtId="0" fontId="72" fillId="54" borderId="39">
      <alignment horizontal="left" vertical="center" wrapText="1" indent="2"/>
    </xf>
    <xf numFmtId="0" fontId="72" fillId="0" borderId="39">
      <alignment horizontal="left" vertical="center" wrapText="1" indent="2"/>
    </xf>
    <xf numFmtId="0" fontId="72" fillId="50" borderId="38">
      <alignment horizontal="left" vertical="center"/>
    </xf>
    <xf numFmtId="0" fontId="103" fillId="62" borderId="45" applyNumberFormat="0" applyAlignment="0" applyProtection="0"/>
    <xf numFmtId="0" fontId="106" fillId="75" borderId="44" applyNumberFormat="0" applyAlignment="0" applyProtection="0"/>
    <xf numFmtId="0" fontId="109" fillId="0" borderId="47" applyNumberFormat="0" applyFill="0" applyAlignment="0" applyProtection="0"/>
    <xf numFmtId="49" fontId="72" fillId="0" borderId="38" applyNumberFormat="0" applyFont="0" applyFill="0" applyBorder="0" applyProtection="0">
      <alignment horizontal="left" vertical="center" indent="5"/>
    </xf>
    <xf numFmtId="0" fontId="88" fillId="75" borderId="44" applyNumberFormat="0" applyAlignment="0" applyProtection="0"/>
    <xf numFmtId="0" fontId="90" fillId="75" borderId="45" applyNumberFormat="0" applyAlignment="0" applyProtection="0"/>
    <xf numFmtId="0" fontId="95" fillId="0" borderId="47" applyNumberFormat="0" applyFill="0" applyAlignment="0" applyProtection="0"/>
    <xf numFmtId="49" fontId="72" fillId="0" borderId="53" applyNumberFormat="0" applyFont="0" applyFill="0" applyBorder="0" applyProtection="0">
      <alignment horizontal="left" vertical="center" indent="2"/>
    </xf>
    <xf numFmtId="0" fontId="80" fillId="50" borderId="53">
      <alignment horizontal="right" vertical="center"/>
    </xf>
    <xf numFmtId="4" fontId="80" fillId="50" borderId="53">
      <alignment horizontal="right" vertical="center"/>
    </xf>
    <xf numFmtId="0" fontId="83" fillId="50" borderId="53">
      <alignment horizontal="right" vertical="center"/>
    </xf>
    <xf numFmtId="4" fontId="83" fillId="50" borderId="53">
      <alignment horizontal="right" vertical="center"/>
    </xf>
    <xf numFmtId="0" fontId="80" fillId="54" borderId="53">
      <alignment horizontal="right" vertical="center"/>
    </xf>
    <xf numFmtId="4" fontId="80" fillId="54" borderId="53">
      <alignment horizontal="right" vertical="center"/>
    </xf>
    <xf numFmtId="0" fontId="80" fillId="54" borderId="53">
      <alignment horizontal="right" vertical="center"/>
    </xf>
    <xf numFmtId="4" fontId="80" fillId="54" borderId="53">
      <alignment horizontal="right" vertical="center"/>
    </xf>
    <xf numFmtId="0" fontId="94" fillId="62" borderId="45" applyNumberFormat="0" applyAlignment="0" applyProtection="0"/>
    <xf numFmtId="0" fontId="72" fillId="0" borderId="53">
      <alignment horizontal="right" vertical="center"/>
    </xf>
    <xf numFmtId="4" fontId="72" fillId="0" borderId="53">
      <alignment horizontal="right" vertical="center"/>
    </xf>
    <xf numFmtId="4" fontId="72" fillId="0" borderId="53" applyFill="0" applyBorder="0" applyProtection="0">
      <alignment horizontal="right" vertical="center"/>
    </xf>
    <xf numFmtId="49" fontId="81" fillId="0" borderId="53" applyNumberFormat="0" applyFill="0" applyBorder="0" applyProtection="0">
      <alignment horizontal="left" vertical="center"/>
    </xf>
    <xf numFmtId="0" fontId="72" fillId="0" borderId="53" applyNumberFormat="0" applyFill="0" applyAlignment="0" applyProtection="0"/>
    <xf numFmtId="165" fontId="72" fillId="79" borderId="53" applyNumberFormat="0" applyFont="0" applyBorder="0" applyAlignment="0" applyProtection="0">
      <alignment horizontal="right" vertical="center"/>
    </xf>
    <xf numFmtId="0" fontId="72" fillId="53" borderId="53"/>
    <xf numFmtId="4" fontId="72" fillId="53" borderId="53"/>
    <xf numFmtId="4" fontId="80" fillId="54" borderId="53">
      <alignment horizontal="right" vertical="center"/>
    </xf>
    <xf numFmtId="0" fontId="72" fillId="53" borderId="53"/>
    <xf numFmtId="0" fontId="90" fillId="75" borderId="45" applyNumberFormat="0" applyAlignment="0" applyProtection="0"/>
    <xf numFmtId="0" fontId="80" fillId="50" borderId="53">
      <alignment horizontal="right" vertical="center"/>
    </xf>
    <xf numFmtId="0" fontId="72" fillId="0" borderId="53">
      <alignment horizontal="right" vertical="center"/>
    </xf>
    <xf numFmtId="0" fontId="109" fillId="0" borderId="47" applyNumberFormat="0" applyFill="0" applyAlignment="0" applyProtection="0"/>
    <xf numFmtId="0" fontId="72" fillId="50" borderId="54">
      <alignment horizontal="left" vertical="center"/>
    </xf>
    <xf numFmtId="0" fontId="103" fillId="62" borderId="45" applyNumberFormat="0" applyAlignment="0" applyProtection="0"/>
    <xf numFmtId="165" fontId="72" fillId="79" borderId="53" applyNumberFormat="0" applyFont="0" applyBorder="0" applyAlignment="0" applyProtection="0">
      <alignment horizontal="right" vertical="center"/>
    </xf>
    <xf numFmtId="0" fontId="85" fillId="78" borderId="52" applyNumberFormat="0" applyFont="0" applyAlignment="0" applyProtection="0"/>
    <xf numFmtId="0" fontId="72" fillId="0" borderId="56">
      <alignment horizontal="left" vertical="center" wrapText="1" indent="2"/>
    </xf>
    <xf numFmtId="4" fontId="72" fillId="53" borderId="53"/>
    <xf numFmtId="49" fontId="81" fillId="0" borderId="53" applyNumberFormat="0" applyFill="0" applyBorder="0" applyProtection="0">
      <alignment horizontal="left" vertical="center"/>
    </xf>
    <xf numFmtId="0" fontId="72" fillId="0" borderId="53">
      <alignment horizontal="right" vertical="center"/>
    </xf>
    <xf numFmtId="4" fontId="80" fillId="54" borderId="55">
      <alignment horizontal="right" vertical="center"/>
    </xf>
    <xf numFmtId="4" fontId="80" fillId="54" borderId="53">
      <alignment horizontal="right" vertical="center"/>
    </xf>
    <xf numFmtId="4" fontId="80" fillId="54" borderId="53">
      <alignment horizontal="right" vertical="center"/>
    </xf>
    <xf numFmtId="0" fontId="83" fillId="50" borderId="53">
      <alignment horizontal="right" vertical="center"/>
    </xf>
    <xf numFmtId="0" fontId="80" fillId="50" borderId="53">
      <alignment horizontal="right" vertical="center"/>
    </xf>
    <xf numFmtId="49" fontId="72" fillId="0" borderId="53" applyNumberFormat="0" applyFont="0" applyFill="0" applyBorder="0" applyProtection="0">
      <alignment horizontal="left" vertical="center" indent="2"/>
    </xf>
    <xf numFmtId="0" fontId="103" fillId="62" borderId="45" applyNumberFormat="0" applyAlignment="0" applyProtection="0"/>
    <xf numFmtId="0" fontId="88" fillId="75" borderId="44" applyNumberFormat="0" applyAlignment="0" applyProtection="0"/>
    <xf numFmtId="49" fontId="72" fillId="0" borderId="53" applyNumberFormat="0" applyFont="0" applyFill="0" applyBorder="0" applyProtection="0">
      <alignment horizontal="left" vertical="center" indent="2"/>
    </xf>
    <xf numFmtId="0" fontId="94" fillId="62" borderId="45" applyNumberFormat="0" applyAlignment="0" applyProtection="0"/>
    <xf numFmtId="4" fontId="72" fillId="0" borderId="53" applyFill="0" applyBorder="0" applyProtection="0">
      <alignment horizontal="right" vertical="center"/>
    </xf>
    <xf numFmtId="0" fontId="91" fillId="75" borderId="45" applyNumberFormat="0" applyAlignment="0" applyProtection="0"/>
    <xf numFmtId="0" fontId="109" fillId="0" borderId="47" applyNumberFormat="0" applyFill="0" applyAlignment="0" applyProtection="0"/>
    <xf numFmtId="0" fontId="106" fillId="75" borderId="44" applyNumberFormat="0" applyAlignment="0" applyProtection="0"/>
    <xf numFmtId="0" fontId="72" fillId="0" borderId="53" applyNumberFormat="0" applyFill="0" applyAlignment="0" applyProtection="0"/>
    <xf numFmtId="4" fontId="72" fillId="0" borderId="53">
      <alignment horizontal="right" vertical="center"/>
    </xf>
    <xf numFmtId="0" fontId="72" fillId="0" borderId="53">
      <alignment horizontal="right" vertical="center"/>
    </xf>
    <xf numFmtId="0" fontId="103" fillId="62" borderId="45" applyNumberFormat="0" applyAlignment="0" applyProtection="0"/>
    <xf numFmtId="0" fontId="88" fillId="75" borderId="44" applyNumberFormat="0" applyAlignment="0" applyProtection="0"/>
    <xf numFmtId="0" fontId="90" fillId="75" borderId="45" applyNumberFormat="0" applyAlignment="0" applyProtection="0"/>
    <xf numFmtId="0" fontId="72" fillId="54" borderId="56">
      <alignment horizontal="left" vertical="center" wrapText="1" indent="2"/>
    </xf>
    <xf numFmtId="0" fontId="91" fillId="75" borderId="45" applyNumberFormat="0" applyAlignment="0" applyProtection="0"/>
    <xf numFmtId="0" fontId="91" fillId="75" borderId="45" applyNumberFormat="0" applyAlignment="0" applyProtection="0"/>
    <xf numFmtId="4" fontId="80" fillId="54" borderId="54">
      <alignment horizontal="right" vertical="center"/>
    </xf>
    <xf numFmtId="0" fontId="80" fillId="54" borderId="54">
      <alignment horizontal="right" vertical="center"/>
    </xf>
    <xf numFmtId="0" fontId="80" fillId="54" borderId="53">
      <alignment horizontal="right" vertical="center"/>
    </xf>
    <xf numFmtId="4" fontId="83" fillId="50" borderId="53">
      <alignment horizontal="right" vertical="center"/>
    </xf>
    <xf numFmtId="0" fontId="94" fillId="62" borderId="45" applyNumberFormat="0" applyAlignment="0" applyProtection="0"/>
    <xf numFmtId="0" fontId="95" fillId="0" borderId="47" applyNumberFormat="0" applyFill="0" applyAlignment="0" applyProtection="0"/>
    <xf numFmtId="0" fontId="109" fillId="0" borderId="47" applyNumberFormat="0" applyFill="0" applyAlignment="0" applyProtection="0"/>
    <xf numFmtId="0" fontId="85" fillId="78" borderId="52" applyNumberFormat="0" applyFont="0" applyAlignment="0" applyProtection="0"/>
    <xf numFmtId="0" fontId="103" fillId="62" borderId="45" applyNumberFormat="0" applyAlignment="0" applyProtection="0"/>
    <xf numFmtId="49" fontId="81" fillId="0" borderId="53" applyNumberFormat="0" applyFill="0" applyBorder="0" applyProtection="0">
      <alignment horizontal="left" vertical="center"/>
    </xf>
    <xf numFmtId="0" fontId="72" fillId="54" borderId="56">
      <alignment horizontal="left" vertical="center" wrapText="1" indent="2"/>
    </xf>
    <xf numFmtId="0" fontId="91" fillId="75" borderId="45" applyNumberFormat="0" applyAlignment="0" applyProtection="0"/>
    <xf numFmtId="0" fontId="72" fillId="0" borderId="56">
      <alignment horizontal="left" vertical="center" wrapText="1" indent="2"/>
    </xf>
    <xf numFmtId="0" fontId="85" fillId="78" borderId="52" applyNumberFormat="0" applyFont="0" applyAlignment="0" applyProtection="0"/>
    <xf numFmtId="0" fontId="69"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4" fontId="72" fillId="53" borderId="53"/>
    <xf numFmtId="0" fontId="80" fillId="54" borderId="53">
      <alignment horizontal="right" vertical="center"/>
    </xf>
    <xf numFmtId="0" fontId="109" fillId="0" borderId="47" applyNumberFormat="0" applyFill="0" applyAlignment="0" applyProtection="0"/>
    <xf numFmtId="4" fontId="80" fillId="54" borderId="55">
      <alignment horizontal="right" vertical="center"/>
    </xf>
    <xf numFmtId="0" fontId="90" fillId="75" borderId="45" applyNumberFormat="0" applyAlignment="0" applyProtection="0"/>
    <xf numFmtId="0" fontId="80" fillId="54" borderId="54">
      <alignment horizontal="right" vertical="center"/>
    </xf>
    <xf numFmtId="0" fontId="91" fillId="75" borderId="45" applyNumberFormat="0" applyAlignment="0" applyProtection="0"/>
    <xf numFmtId="0" fontId="95" fillId="0" borderId="47" applyNumberFormat="0" applyFill="0" applyAlignment="0" applyProtection="0"/>
    <xf numFmtId="0" fontId="85" fillId="78" borderId="52" applyNumberFormat="0" applyFont="0" applyAlignment="0" applyProtection="0"/>
    <xf numFmtId="4" fontId="80" fillId="54" borderId="54">
      <alignment horizontal="right" vertical="center"/>
    </xf>
    <xf numFmtId="0" fontId="72" fillId="54" borderId="56">
      <alignment horizontal="left" vertical="center" wrapText="1" indent="2"/>
    </xf>
    <xf numFmtId="0" fontId="72" fillId="53" borderId="53"/>
    <xf numFmtId="165" fontId="72" fillId="79" borderId="53" applyNumberFormat="0" applyFont="0" applyBorder="0" applyAlignment="0" applyProtection="0">
      <alignment horizontal="right" vertical="center"/>
    </xf>
    <xf numFmtId="0" fontId="72" fillId="0" borderId="53" applyNumberFormat="0" applyFill="0" applyAlignment="0" applyProtection="0"/>
    <xf numFmtId="4" fontId="72" fillId="0" borderId="53" applyFill="0" applyBorder="0" applyProtection="0">
      <alignment horizontal="right" vertical="center"/>
    </xf>
    <xf numFmtId="4" fontId="80" fillId="50" borderId="53">
      <alignment horizontal="right" vertical="center"/>
    </xf>
    <xf numFmtId="0" fontId="95" fillId="0" borderId="47" applyNumberFormat="0" applyFill="0" applyAlignment="0" applyProtection="0"/>
    <xf numFmtId="49" fontId="81" fillId="0" borderId="53" applyNumberFormat="0" applyFill="0" applyBorder="0" applyProtection="0">
      <alignment horizontal="left" vertical="center"/>
    </xf>
    <xf numFmtId="49" fontId="72" fillId="0" borderId="54" applyNumberFormat="0" applyFont="0" applyFill="0" applyBorder="0" applyProtection="0">
      <alignment horizontal="left" vertical="center" indent="5"/>
    </xf>
    <xf numFmtId="0" fontId="72" fillId="50" borderId="54">
      <alignment horizontal="left" vertical="center"/>
    </xf>
    <xf numFmtId="0" fontId="91" fillId="75" borderId="45" applyNumberFormat="0" applyAlignment="0" applyProtection="0"/>
    <xf numFmtId="4" fontId="80" fillId="54" borderId="55">
      <alignment horizontal="right" vertical="center"/>
    </xf>
    <xf numFmtId="0" fontId="103" fillId="62" borderId="45" applyNumberFormat="0" applyAlignment="0" applyProtection="0"/>
    <xf numFmtId="0" fontId="103" fillId="62" borderId="45" applyNumberFormat="0" applyAlignment="0" applyProtection="0"/>
    <xf numFmtId="0" fontId="85" fillId="78" borderId="52" applyNumberFormat="0" applyFont="0" applyAlignment="0" applyProtection="0"/>
    <xf numFmtId="0" fontId="106" fillId="75" borderId="44" applyNumberFormat="0" applyAlignment="0" applyProtection="0"/>
    <xf numFmtId="0" fontId="109" fillId="0" borderId="47" applyNumberFormat="0" applyFill="0" applyAlignment="0" applyProtection="0"/>
    <xf numFmtId="0" fontId="80" fillId="54" borderId="53">
      <alignment horizontal="right" vertical="center"/>
    </xf>
    <xf numFmtId="0" fontId="69" fillId="78" borderId="52" applyNumberFormat="0" applyFont="0" applyAlignment="0" applyProtection="0"/>
    <xf numFmtId="4" fontId="72" fillId="0" borderId="53">
      <alignment horizontal="right" vertical="center"/>
    </xf>
    <xf numFmtId="0" fontId="109" fillId="0" borderId="47" applyNumberFormat="0" applyFill="0" applyAlignment="0" applyProtection="0"/>
    <xf numFmtId="0" fontId="80" fillId="54" borderId="53">
      <alignment horizontal="right" vertical="center"/>
    </xf>
    <xf numFmtId="0" fontId="80" fillId="54" borderId="53">
      <alignment horizontal="right" vertical="center"/>
    </xf>
    <xf numFmtId="4" fontId="83" fillId="50" borderId="53">
      <alignment horizontal="right" vertical="center"/>
    </xf>
    <xf numFmtId="0" fontId="80" fillId="50" borderId="53">
      <alignment horizontal="right" vertical="center"/>
    </xf>
    <xf numFmtId="4" fontId="80" fillId="50" borderId="53">
      <alignment horizontal="right" vertical="center"/>
    </xf>
    <xf numFmtId="0" fontId="83" fillId="50" borderId="53">
      <alignment horizontal="right" vertical="center"/>
    </xf>
    <xf numFmtId="4" fontId="83" fillId="50" borderId="53">
      <alignment horizontal="right" vertical="center"/>
    </xf>
    <xf numFmtId="0" fontId="80" fillId="54" borderId="53">
      <alignment horizontal="right" vertical="center"/>
    </xf>
    <xf numFmtId="4" fontId="80" fillId="54" borderId="53">
      <alignment horizontal="right" vertical="center"/>
    </xf>
    <xf numFmtId="0" fontId="80" fillId="54" borderId="53">
      <alignment horizontal="right" vertical="center"/>
    </xf>
    <xf numFmtId="4" fontId="80" fillId="54" borderId="53">
      <alignment horizontal="right" vertical="center"/>
    </xf>
    <xf numFmtId="0" fontId="80" fillId="54" borderId="54">
      <alignment horizontal="right" vertical="center"/>
    </xf>
    <xf numFmtId="4" fontId="80" fillId="54" borderId="54">
      <alignment horizontal="right" vertical="center"/>
    </xf>
    <xf numFmtId="0" fontId="80" fillId="54" borderId="55">
      <alignment horizontal="right" vertical="center"/>
    </xf>
    <xf numFmtId="4" fontId="80" fillId="54" borderId="55">
      <alignment horizontal="right" vertical="center"/>
    </xf>
    <xf numFmtId="0" fontId="91" fillId="75" borderId="45" applyNumberFormat="0" applyAlignment="0" applyProtection="0"/>
    <xf numFmtId="0" fontId="72" fillId="54" borderId="56">
      <alignment horizontal="left" vertical="center" wrapText="1" indent="2"/>
    </xf>
    <xf numFmtId="0" fontId="72" fillId="0" borderId="56">
      <alignment horizontal="left" vertical="center" wrapText="1" indent="2"/>
    </xf>
    <xf numFmtId="0" fontId="72" fillId="50" borderId="54">
      <alignment horizontal="left" vertical="center"/>
    </xf>
    <xf numFmtId="0" fontId="103" fillId="62" borderId="45" applyNumberFormat="0" applyAlignment="0" applyProtection="0"/>
    <xf numFmtId="0" fontId="72" fillId="0" borderId="53">
      <alignment horizontal="right" vertical="center"/>
    </xf>
    <xf numFmtId="4" fontId="72" fillId="0" borderId="53">
      <alignment horizontal="right" vertical="center"/>
    </xf>
    <xf numFmtId="0" fontId="72" fillId="0" borderId="53" applyNumberFormat="0" applyFill="0" applyAlignment="0" applyProtection="0"/>
    <xf numFmtId="0" fontId="106" fillId="75" borderId="44" applyNumberFormat="0" applyAlignment="0" applyProtection="0"/>
    <xf numFmtId="165" fontId="72" fillId="79" borderId="53" applyNumberFormat="0" applyFont="0" applyBorder="0" applyAlignment="0" applyProtection="0">
      <alignment horizontal="right" vertical="center"/>
    </xf>
    <xf numFmtId="0" fontId="72" fillId="53" borderId="53"/>
    <xf numFmtId="4" fontId="72" fillId="53" borderId="53"/>
    <xf numFmtId="0" fontId="109" fillId="0" borderId="47" applyNumberFormat="0" applyFill="0" applyAlignment="0" applyProtection="0"/>
    <xf numFmtId="0" fontId="69" fillId="78" borderId="52" applyNumberFormat="0" applyFont="0" applyAlignment="0" applyProtection="0"/>
    <xf numFmtId="0" fontId="85" fillId="78" borderId="52" applyNumberFormat="0" applyFont="0" applyAlignment="0" applyProtection="0"/>
    <xf numFmtId="0" fontId="72" fillId="0" borderId="53" applyNumberFormat="0" applyFill="0" applyAlignment="0" applyProtection="0"/>
    <xf numFmtId="0" fontId="95" fillId="0" borderId="47" applyNumberFormat="0" applyFill="0" applyAlignment="0" applyProtection="0"/>
    <xf numFmtId="0" fontId="109" fillId="0" borderId="47" applyNumberFormat="0" applyFill="0" applyAlignment="0" applyProtection="0"/>
    <xf numFmtId="0" fontId="94" fillId="62" borderId="45" applyNumberFormat="0" applyAlignment="0" applyProtection="0"/>
    <xf numFmtId="0" fontId="91" fillId="75" borderId="45" applyNumberFormat="0" applyAlignment="0" applyProtection="0"/>
    <xf numFmtId="4" fontId="83" fillId="50" borderId="53">
      <alignment horizontal="right" vertical="center"/>
    </xf>
    <xf numFmtId="0" fontId="80" fillId="50" borderId="53">
      <alignment horizontal="right" vertical="center"/>
    </xf>
    <xf numFmtId="165" fontId="72" fillId="79" borderId="53" applyNumberFormat="0" applyFont="0" applyBorder="0" applyAlignment="0" applyProtection="0">
      <alignment horizontal="right" vertical="center"/>
    </xf>
    <xf numFmtId="0" fontId="95" fillId="0" borderId="47" applyNumberFormat="0" applyFill="0" applyAlignment="0" applyProtection="0"/>
    <xf numFmtId="49" fontId="72" fillId="0" borderId="53" applyNumberFormat="0" applyFont="0" applyFill="0" applyBorder="0" applyProtection="0">
      <alignment horizontal="left" vertical="center" indent="2"/>
    </xf>
    <xf numFmtId="49" fontId="72" fillId="0" borderId="54" applyNumberFormat="0" applyFont="0" applyFill="0" applyBorder="0" applyProtection="0">
      <alignment horizontal="left" vertical="center" indent="5"/>
    </xf>
    <xf numFmtId="49" fontId="72" fillId="0" borderId="53" applyNumberFormat="0" applyFont="0" applyFill="0" applyBorder="0" applyProtection="0">
      <alignment horizontal="left" vertical="center" indent="2"/>
    </xf>
    <xf numFmtId="4" fontId="72" fillId="0" borderId="53" applyFill="0" applyBorder="0" applyProtection="0">
      <alignment horizontal="right" vertical="center"/>
    </xf>
    <xf numFmtId="49" fontId="81" fillId="0" borderId="53" applyNumberFormat="0" applyFill="0" applyBorder="0" applyProtection="0">
      <alignment horizontal="left" vertical="center"/>
    </xf>
    <xf numFmtId="0" fontId="72" fillId="0" borderId="56">
      <alignment horizontal="left" vertical="center" wrapText="1" indent="2"/>
    </xf>
    <xf numFmtId="0" fontId="106" fillId="75" borderId="44" applyNumberFormat="0" applyAlignment="0" applyProtection="0"/>
    <xf numFmtId="0" fontId="80" fillId="54" borderId="55">
      <alignment horizontal="right" vertical="center"/>
    </xf>
    <xf numFmtId="0" fontId="94" fillId="62" borderId="45" applyNumberFormat="0" applyAlignment="0" applyProtection="0"/>
    <xf numFmtId="0" fontId="80" fillId="54" borderId="55">
      <alignment horizontal="right" vertical="center"/>
    </xf>
    <xf numFmtId="4" fontId="80" fillId="54" borderId="53">
      <alignment horizontal="right" vertical="center"/>
    </xf>
    <xf numFmtId="0" fontId="80" fillId="54" borderId="53">
      <alignment horizontal="right" vertical="center"/>
    </xf>
    <xf numFmtId="0" fontId="88" fillId="75" borderId="44" applyNumberFormat="0" applyAlignment="0" applyProtection="0"/>
    <xf numFmtId="0" fontId="90" fillId="75" borderId="45" applyNumberFormat="0" applyAlignment="0" applyProtection="0"/>
    <xf numFmtId="0" fontId="95" fillId="0" borderId="47" applyNumberFormat="0" applyFill="0" applyAlignment="0" applyProtection="0"/>
    <xf numFmtId="0" fontId="72" fillId="53" borderId="53"/>
    <xf numFmtId="4" fontId="72" fillId="53" borderId="53"/>
    <xf numFmtId="4" fontId="80" fillId="54" borderId="53">
      <alignment horizontal="right" vertical="center"/>
    </xf>
    <xf numFmtId="0" fontId="83" fillId="50" borderId="53">
      <alignment horizontal="right" vertical="center"/>
    </xf>
    <xf numFmtId="0" fontId="94" fillId="62" borderId="45" applyNumberFormat="0" applyAlignment="0" applyProtection="0"/>
    <xf numFmtId="0" fontId="91" fillId="75" borderId="45" applyNumberFormat="0" applyAlignment="0" applyProtection="0"/>
    <xf numFmtId="4" fontId="72" fillId="0" borderId="53">
      <alignment horizontal="right" vertical="center"/>
    </xf>
    <xf numFmtId="0" fontId="72" fillId="54" borderId="56">
      <alignment horizontal="left" vertical="center" wrapText="1" indent="2"/>
    </xf>
    <xf numFmtId="0" fontId="72" fillId="0" borderId="56">
      <alignment horizontal="left" vertical="center" wrapText="1" indent="2"/>
    </xf>
    <xf numFmtId="0" fontId="106" fillId="75" borderId="44" applyNumberFormat="0" applyAlignment="0" applyProtection="0"/>
    <xf numFmtId="0" fontId="103" fillId="62" borderId="45" applyNumberFormat="0" applyAlignment="0" applyProtection="0"/>
    <xf numFmtId="0" fontId="90" fillId="75" borderId="45" applyNumberFormat="0" applyAlignment="0" applyProtection="0"/>
    <xf numFmtId="0" fontId="88" fillId="75" borderId="44" applyNumberFormat="0" applyAlignment="0" applyProtection="0"/>
    <xf numFmtId="0" fontId="80" fillId="54" borderId="55">
      <alignment horizontal="right" vertical="center"/>
    </xf>
    <xf numFmtId="0" fontId="83" fillId="50" borderId="53">
      <alignment horizontal="right" vertical="center"/>
    </xf>
    <xf numFmtId="4" fontId="80" fillId="50" borderId="53">
      <alignment horizontal="right" vertical="center"/>
    </xf>
    <xf numFmtId="4" fontId="80" fillId="54" borderId="53">
      <alignment horizontal="right" vertical="center"/>
    </xf>
    <xf numFmtId="49" fontId="72" fillId="0" borderId="54" applyNumberFormat="0" applyFont="0" applyFill="0" applyBorder="0" applyProtection="0">
      <alignment horizontal="left" vertical="center" indent="5"/>
    </xf>
    <xf numFmtId="4" fontId="72" fillId="0" borderId="53" applyFill="0" applyBorder="0" applyProtection="0">
      <alignment horizontal="right" vertical="center"/>
    </xf>
    <xf numFmtId="4" fontId="80" fillId="50" borderId="53">
      <alignment horizontal="right" vertical="center"/>
    </xf>
    <xf numFmtId="0" fontId="103" fillId="62" borderId="45" applyNumberFormat="0" applyAlignment="0" applyProtection="0"/>
    <xf numFmtId="0" fontId="94" fillId="62" borderId="45" applyNumberFormat="0" applyAlignment="0" applyProtection="0"/>
    <xf numFmtId="0" fontId="90" fillId="75" borderId="45" applyNumberFormat="0" applyAlignment="0" applyProtection="0"/>
    <xf numFmtId="0" fontId="72" fillId="54" borderId="56">
      <alignment horizontal="left" vertical="center" wrapText="1" indent="2"/>
    </xf>
    <xf numFmtId="0" fontId="72" fillId="0" borderId="56">
      <alignment horizontal="left" vertical="center" wrapText="1" indent="2"/>
    </xf>
    <xf numFmtId="0" fontId="72" fillId="54" borderId="56">
      <alignment horizontal="left" vertical="center" wrapText="1" indent="2"/>
    </xf>
    <xf numFmtId="0" fontId="4" fillId="0" borderId="0"/>
    <xf numFmtId="0" fontId="80" fillId="54" borderId="77">
      <alignment horizontal="right" vertical="center"/>
    </xf>
    <xf numFmtId="0" fontId="69" fillId="78" borderId="70" applyNumberFormat="0" applyFont="0" applyAlignment="0" applyProtection="0"/>
    <xf numFmtId="4" fontId="72" fillId="0" borderId="75">
      <alignment horizontal="right" vertical="center"/>
    </xf>
    <xf numFmtId="0" fontId="106" fillId="75" borderId="67" applyNumberFormat="0" applyAlignment="0" applyProtection="0"/>
    <xf numFmtId="0" fontId="103" fillId="62" borderId="68" applyNumberFormat="0" applyAlignment="0" applyProtection="0"/>
    <xf numFmtId="4" fontId="72" fillId="53" borderId="75"/>
    <xf numFmtId="0" fontId="103" fillId="62" borderId="72" applyNumberFormat="0" applyAlignment="0" applyProtection="0"/>
    <xf numFmtId="0" fontId="80" fillId="54" borderId="75">
      <alignment horizontal="right" vertical="center"/>
    </xf>
    <xf numFmtId="0" fontId="103" fillId="62" borderId="68" applyNumberFormat="0" applyAlignment="0" applyProtection="0"/>
    <xf numFmtId="0" fontId="91" fillId="75" borderId="68" applyNumberFormat="0" applyAlignment="0" applyProtection="0"/>
    <xf numFmtId="0" fontId="91" fillId="75" borderId="72" applyNumberFormat="0" applyAlignment="0" applyProtection="0"/>
    <xf numFmtId="0" fontId="80" fillId="54" borderId="64">
      <alignment horizontal="right" vertical="center"/>
    </xf>
    <xf numFmtId="0" fontId="4" fillId="20" borderId="0" applyNumberFormat="0" applyBorder="0" applyAlignment="0" applyProtection="0"/>
    <xf numFmtId="0" fontId="4" fillId="13" borderId="0" applyNumberFormat="0" applyBorder="0" applyAlignment="0" applyProtection="0"/>
    <xf numFmtId="0" fontId="83" fillId="50" borderId="75">
      <alignment horizontal="right" vertical="center"/>
    </xf>
    <xf numFmtId="0" fontId="88" fillId="75" borderId="71" applyNumberFormat="0" applyAlignment="0" applyProtection="0"/>
    <xf numFmtId="0" fontId="90" fillId="75" borderId="72" applyNumberFormat="0" applyAlignment="0" applyProtection="0"/>
    <xf numFmtId="0" fontId="91" fillId="75" borderId="72" applyNumberFormat="0" applyAlignment="0" applyProtection="0"/>
    <xf numFmtId="0" fontId="19" fillId="34" borderId="0" applyNumberFormat="0" applyBorder="0" applyAlignment="0" applyProtection="0"/>
    <xf numFmtId="0" fontId="94" fillId="62" borderId="72" applyNumberFormat="0" applyAlignment="0" applyProtection="0"/>
    <xf numFmtId="0" fontId="4" fillId="28" borderId="0" applyNumberFormat="0" applyBorder="0" applyAlignment="0" applyProtection="0"/>
    <xf numFmtId="0" fontId="91" fillId="75" borderId="72" applyNumberFormat="0" applyAlignment="0" applyProtection="0"/>
    <xf numFmtId="0" fontId="109" fillId="0" borderId="73" applyNumberFormat="0" applyFill="0" applyAlignment="0" applyProtection="0"/>
    <xf numFmtId="0" fontId="83" fillId="50" borderId="75">
      <alignment horizontal="right" vertical="center"/>
    </xf>
    <xf numFmtId="0" fontId="4" fillId="24" borderId="0" applyNumberFormat="0" applyBorder="0" applyAlignment="0" applyProtection="0"/>
    <xf numFmtId="4" fontId="72" fillId="0" borderId="83" applyFill="0" applyBorder="0" applyProtection="0">
      <alignment horizontal="right" vertical="center"/>
    </xf>
    <xf numFmtId="4" fontId="72" fillId="0" borderId="75">
      <alignment horizontal="right" vertical="center"/>
    </xf>
    <xf numFmtId="0" fontId="88" fillId="75" borderId="79" applyNumberFormat="0" applyAlignment="0" applyProtection="0"/>
    <xf numFmtId="0" fontId="91" fillId="75" borderId="68" applyNumberFormat="0" applyAlignment="0" applyProtection="0"/>
    <xf numFmtId="0" fontId="106" fillId="75" borderId="67" applyNumberFormat="0" applyAlignment="0" applyProtection="0"/>
    <xf numFmtId="0" fontId="72" fillId="0" borderId="75">
      <alignment horizontal="right" vertical="center"/>
    </xf>
    <xf numFmtId="49" fontId="72" fillId="0" borderId="75" applyNumberFormat="0" applyFont="0" applyFill="0" applyBorder="0" applyProtection="0">
      <alignment horizontal="left" vertical="center" indent="2"/>
    </xf>
    <xf numFmtId="0" fontId="103" fillId="62" borderId="72" applyNumberFormat="0" applyAlignment="0" applyProtection="0"/>
    <xf numFmtId="49" fontId="81" fillId="0" borderId="75" applyNumberFormat="0" applyFill="0" applyBorder="0" applyProtection="0">
      <alignment horizontal="left" vertical="center"/>
    </xf>
    <xf numFmtId="0" fontId="72" fillId="0" borderId="58">
      <alignment horizontal="left" vertical="center" wrapText="1" indent="2"/>
    </xf>
    <xf numFmtId="0" fontId="80" fillId="54" borderId="59">
      <alignment horizontal="right" vertical="center"/>
    </xf>
    <xf numFmtId="0" fontId="80" fillId="54" borderId="83">
      <alignment horizontal="right" vertical="center"/>
    </xf>
    <xf numFmtId="0" fontId="72" fillId="0" borderId="75">
      <alignment horizontal="right" vertical="center"/>
    </xf>
    <xf numFmtId="0" fontId="103" fillId="62" borderId="80" applyNumberFormat="0" applyAlignment="0" applyProtection="0"/>
    <xf numFmtId="0" fontId="106" fillId="75" borderId="71" applyNumberFormat="0" applyAlignment="0" applyProtection="0"/>
    <xf numFmtId="0" fontId="72" fillId="50" borderId="76">
      <alignment horizontal="left" vertical="center"/>
    </xf>
    <xf numFmtId="0" fontId="106" fillId="75" borderId="71" applyNumberFormat="0" applyAlignment="0" applyProtection="0"/>
    <xf numFmtId="0" fontId="80" fillId="54" borderId="57">
      <alignment horizontal="right" vertical="center"/>
    </xf>
    <xf numFmtId="4" fontId="80" fillId="54" borderId="64">
      <alignment horizontal="right" vertical="center"/>
    </xf>
    <xf numFmtId="0" fontId="80" fillId="54" borderId="64">
      <alignment horizontal="right" vertical="center"/>
    </xf>
    <xf numFmtId="0" fontId="106" fillId="75" borderId="71" applyNumberFormat="0" applyAlignment="0" applyProtection="0"/>
    <xf numFmtId="165" fontId="72" fillId="79" borderId="75" applyNumberFormat="0" applyFont="0" applyBorder="0" applyAlignment="0" applyProtection="0">
      <alignment horizontal="right" vertical="center"/>
    </xf>
    <xf numFmtId="0" fontId="88" fillId="75" borderId="71" applyNumberFormat="0" applyAlignment="0" applyProtection="0"/>
    <xf numFmtId="0" fontId="85" fillId="78" borderId="74" applyNumberFormat="0" applyFont="0" applyAlignment="0" applyProtection="0"/>
    <xf numFmtId="0" fontId="80" fillId="54" borderId="59">
      <alignment horizontal="right" vertical="center"/>
    </xf>
    <xf numFmtId="0" fontId="13" fillId="8" borderId="5" applyNumberFormat="0" applyAlignment="0" applyProtection="0"/>
    <xf numFmtId="0" fontId="14" fillId="8" borderId="4"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9" applyNumberFormat="0" applyFill="0" applyAlignment="0" applyProtection="0"/>
    <xf numFmtId="0" fontId="4" fillId="12" borderId="0" applyNumberFormat="0" applyBorder="0" applyAlignment="0" applyProtection="0"/>
    <xf numFmtId="0" fontId="4" fillId="13" borderId="0" applyNumberFormat="0" applyBorder="0" applyAlignment="0" applyProtection="0"/>
    <xf numFmtId="0" fontId="19" fillId="14"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9"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9" fillId="22"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9" fillId="26"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9" fillId="30"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9" fillId="34" borderId="0" applyNumberFormat="0" applyBorder="0" applyAlignment="0" applyProtection="0"/>
    <xf numFmtId="0" fontId="72" fillId="0" borderId="53" applyNumberFormat="0" applyFill="0" applyAlignment="0" applyProtection="0"/>
    <xf numFmtId="0" fontId="80" fillId="54" borderId="53">
      <alignment horizontal="right" vertical="center"/>
    </xf>
    <xf numFmtId="0" fontId="80" fillId="54" borderId="53">
      <alignment horizontal="right" vertical="center"/>
    </xf>
    <xf numFmtId="0" fontId="72" fillId="0" borderId="58">
      <alignment horizontal="left" vertical="center" wrapText="1" indent="2"/>
    </xf>
    <xf numFmtId="0" fontId="80" fillId="54" borderId="59">
      <alignment horizontal="right" vertical="center"/>
    </xf>
    <xf numFmtId="0" fontId="72" fillId="0" borderId="53">
      <alignment horizontal="right" vertical="center"/>
    </xf>
    <xf numFmtId="0" fontId="83" fillId="50" borderId="53">
      <alignment horizontal="right" vertical="center"/>
    </xf>
    <xf numFmtId="0" fontId="72" fillId="53" borderId="53"/>
    <xf numFmtId="0" fontId="80" fillId="50" borderId="53">
      <alignment horizontal="right" vertical="center"/>
    </xf>
    <xf numFmtId="0" fontId="80" fillId="54" borderId="57">
      <alignment horizontal="right" vertical="center"/>
    </xf>
    <xf numFmtId="0" fontId="95" fillId="0" borderId="73" applyNumberFormat="0" applyFill="0" applyAlignment="0" applyProtection="0"/>
    <xf numFmtId="0" fontId="95" fillId="0" borderId="69" applyNumberFormat="0" applyFill="0" applyAlignment="0" applyProtection="0"/>
    <xf numFmtId="49" fontId="72" fillId="0" borderId="76" applyNumberFormat="0" applyFont="0" applyFill="0" applyBorder="0" applyProtection="0">
      <alignment horizontal="left" vertical="center" indent="5"/>
    </xf>
    <xf numFmtId="0" fontId="85" fillId="78" borderId="74" applyNumberFormat="0" applyFont="0" applyAlignment="0" applyProtection="0"/>
    <xf numFmtId="0" fontId="85" fillId="78" borderId="74" applyNumberFormat="0" applyFont="0" applyAlignment="0" applyProtection="0"/>
    <xf numFmtId="4" fontId="83" fillId="50" borderId="75">
      <alignment horizontal="right" vertical="center"/>
    </xf>
    <xf numFmtId="0" fontId="94" fillId="62" borderId="72" applyNumberFormat="0" applyAlignment="0" applyProtection="0"/>
    <xf numFmtId="0" fontId="72" fillId="54" borderId="78">
      <alignment horizontal="left" vertical="center" wrapText="1" indent="2"/>
    </xf>
    <xf numFmtId="4" fontId="72" fillId="0" borderId="75">
      <alignment horizontal="right" vertical="center"/>
    </xf>
    <xf numFmtId="0" fontId="94" fillId="62" borderId="72" applyNumberFormat="0" applyAlignment="0" applyProtection="0"/>
    <xf numFmtId="0" fontId="83" fillId="50" borderId="75">
      <alignment horizontal="right" vertical="center"/>
    </xf>
    <xf numFmtId="4" fontId="80" fillId="54" borderId="76">
      <alignment horizontal="right" vertical="center"/>
    </xf>
    <xf numFmtId="0" fontId="72" fillId="54" borderId="78">
      <alignment horizontal="left" vertical="center" wrapText="1" indent="2"/>
    </xf>
    <xf numFmtId="49" fontId="72" fillId="0" borderId="57" applyNumberFormat="0" applyFont="0" applyFill="0" applyBorder="0" applyProtection="0">
      <alignment horizontal="left" vertical="center" indent="5"/>
    </xf>
    <xf numFmtId="0" fontId="85" fillId="78" borderId="74" applyNumberFormat="0" applyFont="0" applyAlignment="0" applyProtection="0"/>
    <xf numFmtId="0" fontId="4" fillId="17" borderId="0" applyNumberFormat="0" applyBorder="0" applyAlignment="0" applyProtection="0"/>
    <xf numFmtId="4" fontId="80" fillId="54" borderId="83">
      <alignment horizontal="right" vertical="center"/>
    </xf>
    <xf numFmtId="0" fontId="69" fillId="78" borderId="74" applyNumberFormat="0" applyFont="0" applyAlignment="0" applyProtection="0"/>
    <xf numFmtId="0" fontId="109" fillId="0" borderId="69" applyNumberFormat="0" applyFill="0" applyAlignment="0" applyProtection="0"/>
    <xf numFmtId="0" fontId="19" fillId="22" borderId="0" applyNumberFormat="0" applyBorder="0" applyAlignment="0" applyProtection="0"/>
    <xf numFmtId="0" fontId="103" fillId="62" borderId="68" applyNumberFormat="0" applyAlignment="0" applyProtection="0"/>
    <xf numFmtId="0" fontId="91" fillId="75" borderId="68" applyNumberFormat="0" applyAlignment="0" applyProtection="0"/>
    <xf numFmtId="0" fontId="72" fillId="50" borderId="76">
      <alignment horizontal="left" vertical="center"/>
    </xf>
    <xf numFmtId="4" fontId="80" fillId="54" borderId="57">
      <alignment horizontal="right" vertical="center"/>
    </xf>
    <xf numFmtId="4" fontId="80" fillId="54" borderId="59">
      <alignment horizontal="right" vertical="center"/>
    </xf>
    <xf numFmtId="0" fontId="80" fillId="54" borderId="75">
      <alignment horizontal="right" vertical="center"/>
    </xf>
    <xf numFmtId="0" fontId="69" fillId="78" borderId="74" applyNumberFormat="0" applyFont="0" applyAlignment="0" applyProtection="0"/>
    <xf numFmtId="0" fontId="72" fillId="0" borderId="75" applyNumberFormat="0" applyFill="0" applyAlignment="0" applyProtection="0"/>
    <xf numFmtId="0" fontId="109" fillId="0" borderId="73" applyNumberFormat="0" applyFill="0" applyAlignment="0" applyProtection="0"/>
    <xf numFmtId="0" fontId="91" fillId="75" borderId="72" applyNumberFormat="0" applyAlignment="0" applyProtection="0"/>
    <xf numFmtId="0" fontId="80" fillId="50" borderId="75">
      <alignment horizontal="right" vertical="center"/>
    </xf>
    <xf numFmtId="4" fontId="80" fillId="50" borderId="75">
      <alignment horizontal="right" vertical="center"/>
    </xf>
    <xf numFmtId="0" fontId="72" fillId="0" borderId="78">
      <alignment horizontal="left" vertical="center" wrapText="1" indent="2"/>
    </xf>
    <xf numFmtId="0" fontId="91" fillId="75" borderId="61" applyNumberFormat="0" applyAlignment="0" applyProtection="0"/>
    <xf numFmtId="0" fontId="106" fillId="75" borderId="71" applyNumberFormat="0" applyAlignment="0" applyProtection="0"/>
    <xf numFmtId="0" fontId="72" fillId="0" borderId="75" applyNumberFormat="0" applyFill="0" applyAlignment="0" applyProtection="0"/>
    <xf numFmtId="0" fontId="72" fillId="54" borderId="58">
      <alignment horizontal="left" vertical="center" wrapText="1" indent="2"/>
    </xf>
    <xf numFmtId="0" fontId="72" fillId="50" borderId="57">
      <alignment horizontal="left" vertical="center"/>
    </xf>
    <xf numFmtId="49" fontId="81" fillId="0" borderId="75" applyNumberFormat="0" applyFill="0" applyBorder="0" applyProtection="0">
      <alignment horizontal="left" vertical="center"/>
    </xf>
    <xf numFmtId="0" fontId="109" fillId="0" borderId="73" applyNumberFormat="0" applyFill="0" applyAlignment="0" applyProtection="0"/>
    <xf numFmtId="0" fontId="72" fillId="53" borderId="75"/>
    <xf numFmtId="4" fontId="80" fillId="54" borderId="75">
      <alignment horizontal="right" vertical="center"/>
    </xf>
    <xf numFmtId="0" fontId="72" fillId="0" borderId="75" applyNumberFormat="0" applyFill="0" applyAlignment="0" applyProtection="0"/>
    <xf numFmtId="0" fontId="72" fillId="54" borderId="78">
      <alignment horizontal="left" vertical="center" wrapText="1" indent="2"/>
    </xf>
    <xf numFmtId="0" fontId="103" fillId="62" borderId="61" applyNumberFormat="0" applyAlignment="0" applyProtection="0"/>
    <xf numFmtId="0" fontId="106" fillId="75" borderId="79" applyNumberFormat="0" applyAlignment="0" applyProtection="0"/>
    <xf numFmtId="4" fontId="80" fillId="54" borderId="77">
      <alignment horizontal="right" vertical="center"/>
    </xf>
    <xf numFmtId="0" fontId="80" fillId="54" borderId="83">
      <alignment horizontal="right" vertical="center"/>
    </xf>
    <xf numFmtId="4" fontId="80" fillId="54" borderId="75">
      <alignment horizontal="right" vertical="center"/>
    </xf>
    <xf numFmtId="49" fontId="72" fillId="0" borderId="76" applyNumberFormat="0" applyFont="0" applyFill="0" applyBorder="0" applyProtection="0">
      <alignment horizontal="left" vertical="center" indent="5"/>
    </xf>
    <xf numFmtId="4" fontId="72" fillId="0" borderId="53" applyFill="0" applyBorder="0" applyProtection="0">
      <alignment horizontal="right" vertical="center"/>
    </xf>
    <xf numFmtId="4" fontId="80" fillId="50" borderId="83">
      <alignment horizontal="right" vertical="center"/>
    </xf>
    <xf numFmtId="0" fontId="85" fillId="78" borderId="63" applyNumberFormat="0" applyFont="0" applyAlignment="0" applyProtection="0"/>
    <xf numFmtId="0" fontId="69" fillId="78" borderId="63" applyNumberFormat="0" applyFont="0" applyAlignment="0" applyProtection="0"/>
    <xf numFmtId="0" fontId="106" fillId="75" borderId="60" applyNumberFormat="0" applyAlignment="0" applyProtection="0"/>
    <xf numFmtId="0" fontId="72" fillId="0" borderId="75">
      <alignment horizontal="right" vertical="center"/>
    </xf>
    <xf numFmtId="4" fontId="80" fillId="54" borderId="76">
      <alignment horizontal="right" vertical="center"/>
    </xf>
    <xf numFmtId="0" fontId="72" fillId="50" borderId="76">
      <alignment horizontal="left" vertical="center"/>
    </xf>
    <xf numFmtId="4" fontId="83" fillId="50" borderId="75">
      <alignment horizontal="right" vertical="center"/>
    </xf>
    <xf numFmtId="0" fontId="72" fillId="0" borderId="75" applyNumberFormat="0" applyFill="0" applyAlignment="0" applyProtection="0"/>
    <xf numFmtId="0" fontId="106" fillId="75" borderId="71" applyNumberFormat="0" applyAlignment="0" applyProtection="0"/>
    <xf numFmtId="0" fontId="109" fillId="0" borderId="62" applyNumberFormat="0" applyFill="0" applyAlignment="0" applyProtection="0"/>
    <xf numFmtId="0" fontId="72" fillId="0" borderId="78">
      <alignment horizontal="left" vertical="center" wrapText="1" indent="2"/>
    </xf>
    <xf numFmtId="165" fontId="72" fillId="79" borderId="75" applyNumberFormat="0" applyFont="0" applyBorder="0" applyAlignment="0" applyProtection="0">
      <alignment horizontal="right" vertical="center"/>
    </xf>
    <xf numFmtId="0" fontId="109" fillId="0" borderId="73" applyNumberFormat="0" applyFill="0" applyAlignment="0" applyProtection="0"/>
    <xf numFmtId="0" fontId="109" fillId="0" borderId="73" applyNumberFormat="0" applyFill="0" applyAlignment="0" applyProtection="0"/>
    <xf numFmtId="0" fontId="14" fillId="8" borderId="4" applyNumberFormat="0" applyAlignment="0" applyProtection="0"/>
    <xf numFmtId="4" fontId="72" fillId="0" borderId="75" applyFill="0" applyBorder="0" applyProtection="0">
      <alignment horizontal="right" vertical="center"/>
    </xf>
    <xf numFmtId="0" fontId="90" fillId="75" borderId="68" applyNumberFormat="0" applyAlignment="0" applyProtection="0"/>
    <xf numFmtId="0" fontId="91" fillId="75" borderId="72" applyNumberFormat="0" applyAlignment="0" applyProtection="0"/>
    <xf numFmtId="0" fontId="109" fillId="0" borderId="73" applyNumberFormat="0" applyFill="0" applyAlignment="0" applyProtection="0"/>
    <xf numFmtId="0" fontId="95" fillId="0" borderId="73" applyNumberFormat="0" applyFill="0" applyAlignment="0" applyProtection="0"/>
    <xf numFmtId="165" fontId="72" fillId="79" borderId="75" applyNumberFormat="0" applyFont="0" applyBorder="0" applyAlignment="0" applyProtection="0">
      <alignment horizontal="right" vertical="center"/>
    </xf>
    <xf numFmtId="0" fontId="90" fillId="75" borderId="72" applyNumberFormat="0" applyAlignment="0" applyProtection="0"/>
    <xf numFmtId="0" fontId="103" fillId="62" borderId="72" applyNumberFormat="0" applyAlignment="0" applyProtection="0"/>
    <xf numFmtId="0" fontId="80" fillId="54" borderId="77">
      <alignment horizontal="right" vertical="center"/>
    </xf>
    <xf numFmtId="4" fontId="80" fillId="54" borderId="75">
      <alignment horizontal="right" vertical="center"/>
    </xf>
    <xf numFmtId="0" fontId="91" fillId="75" borderId="72" applyNumberFormat="0" applyAlignment="0" applyProtection="0"/>
    <xf numFmtId="0" fontId="80" fillId="54" borderId="83">
      <alignment horizontal="right" vertical="center"/>
    </xf>
    <xf numFmtId="0" fontId="19" fillId="18" borderId="0" applyNumberFormat="0" applyBorder="0" applyAlignment="0" applyProtection="0"/>
    <xf numFmtId="0" fontId="4" fillId="33" borderId="0" applyNumberFormat="0" applyBorder="0" applyAlignment="0" applyProtection="0"/>
    <xf numFmtId="0" fontId="19" fillId="34" borderId="0" applyNumberFormat="0" applyBorder="0" applyAlignment="0" applyProtection="0"/>
    <xf numFmtId="0" fontId="109" fillId="0" borderId="73" applyNumberFormat="0" applyFill="0" applyAlignment="0" applyProtection="0"/>
    <xf numFmtId="49" fontId="72" fillId="0" borderId="84" applyNumberFormat="0" applyFont="0" applyFill="0" applyBorder="0" applyProtection="0">
      <alignment horizontal="left" vertical="center" indent="5"/>
    </xf>
    <xf numFmtId="0" fontId="103" fillId="62" borderId="72" applyNumberFormat="0" applyAlignment="0" applyProtection="0"/>
    <xf numFmtId="0" fontId="91" fillId="75" borderId="61" applyNumberFormat="0" applyAlignment="0" applyProtection="0"/>
    <xf numFmtId="0" fontId="85" fillId="78" borderId="74" applyNumberFormat="0" applyFont="0" applyAlignment="0" applyProtection="0"/>
    <xf numFmtId="0" fontId="80" fillId="54" borderId="76">
      <alignment horizontal="right" vertical="center"/>
    </xf>
    <xf numFmtId="0" fontId="80" fillId="54" borderId="77">
      <alignment horizontal="right" vertical="center"/>
    </xf>
    <xf numFmtId="0" fontId="72" fillId="53" borderId="75"/>
    <xf numFmtId="0" fontId="103" fillId="62" borderId="72" applyNumberFormat="0" applyAlignment="0" applyProtection="0"/>
    <xf numFmtId="0" fontId="103" fillId="62" borderId="61" applyNumberFormat="0" applyAlignment="0" applyProtection="0"/>
    <xf numFmtId="0" fontId="85"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0" fontId="4" fillId="25" borderId="0" applyNumberFormat="0" applyBorder="0" applyAlignment="0" applyProtection="0"/>
    <xf numFmtId="0" fontId="72" fillId="53" borderId="75"/>
    <xf numFmtId="0" fontId="80" fillId="54" borderId="75">
      <alignment horizontal="right" vertical="center"/>
    </xf>
    <xf numFmtId="0" fontId="91" fillId="75" borderId="72" applyNumberFormat="0" applyAlignment="0" applyProtection="0"/>
    <xf numFmtId="0" fontId="91" fillId="75" borderId="72" applyNumberFormat="0" applyAlignment="0" applyProtection="0"/>
    <xf numFmtId="0" fontId="4" fillId="33" borderId="0" applyNumberFormat="0" applyBorder="0" applyAlignment="0" applyProtection="0"/>
    <xf numFmtId="0" fontId="4" fillId="13" borderId="0" applyNumberFormat="0" applyBorder="0" applyAlignment="0" applyProtection="0"/>
    <xf numFmtId="0" fontId="4" fillId="28" borderId="0" applyNumberFormat="0" applyBorder="0" applyAlignment="0" applyProtection="0"/>
    <xf numFmtId="0" fontId="80" fillId="50" borderId="10">
      <alignment horizontal="right" vertical="center"/>
    </xf>
    <xf numFmtId="4" fontId="80" fillId="50" borderId="10">
      <alignment horizontal="right" vertical="center"/>
    </xf>
    <xf numFmtId="0" fontId="83" fillId="50" borderId="10">
      <alignment horizontal="right" vertical="center"/>
    </xf>
    <xf numFmtId="4" fontId="83" fillId="50" borderId="10">
      <alignment horizontal="right" vertical="center"/>
    </xf>
    <xf numFmtId="0" fontId="80" fillId="54" borderId="10">
      <alignment horizontal="right" vertical="center"/>
    </xf>
    <xf numFmtId="4" fontId="80" fillId="54" borderId="10">
      <alignment horizontal="right" vertical="center"/>
    </xf>
    <xf numFmtId="0" fontId="80" fillId="54" borderId="10">
      <alignment horizontal="right" vertical="center"/>
    </xf>
    <xf numFmtId="4" fontId="80" fillId="54" borderId="10">
      <alignment horizontal="right" vertical="center"/>
    </xf>
    <xf numFmtId="0" fontId="80" fillId="54" borderId="64">
      <alignment horizontal="right" vertical="center"/>
    </xf>
    <xf numFmtId="4" fontId="80" fillId="54" borderId="64">
      <alignment horizontal="right" vertical="center"/>
    </xf>
    <xf numFmtId="0" fontId="80" fillId="54" borderId="65">
      <alignment horizontal="right" vertical="center"/>
    </xf>
    <xf numFmtId="4" fontId="80" fillId="54" borderId="65">
      <alignment horizontal="right" vertical="center"/>
    </xf>
    <xf numFmtId="0" fontId="91" fillId="75" borderId="61"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0" borderId="64">
      <alignment horizontal="left" vertical="center"/>
    </xf>
    <xf numFmtId="0" fontId="80" fillId="54" borderId="76">
      <alignment horizontal="right" vertical="center"/>
    </xf>
    <xf numFmtId="0" fontId="103" fillId="62" borderId="61" applyNumberFormat="0" applyAlignment="0" applyProtection="0"/>
    <xf numFmtId="0" fontId="72" fillId="0" borderId="10">
      <alignment horizontal="right" vertical="center"/>
    </xf>
    <xf numFmtId="4" fontId="72" fillId="0" borderId="10">
      <alignment horizontal="right" vertical="center"/>
    </xf>
    <xf numFmtId="0" fontId="95" fillId="0" borderId="73" applyNumberFormat="0" applyFill="0" applyAlignment="0" applyProtection="0"/>
    <xf numFmtId="0" fontId="72" fillId="0" borderId="10" applyNumberFormat="0" applyFill="0" applyAlignment="0" applyProtection="0"/>
    <xf numFmtId="0" fontId="106" fillId="75" borderId="60" applyNumberFormat="0" applyAlignment="0" applyProtection="0"/>
    <xf numFmtId="165" fontId="72" fillId="79" borderId="10" applyNumberFormat="0" applyFont="0" applyBorder="0" applyAlignment="0" applyProtection="0">
      <alignment horizontal="right" vertical="center"/>
    </xf>
    <xf numFmtId="0" fontId="88" fillId="75" borderId="71" applyNumberFormat="0" applyAlignment="0" applyProtection="0"/>
    <xf numFmtId="4" fontId="72" fillId="53" borderId="10"/>
    <xf numFmtId="0" fontId="109" fillId="0" borderId="62" applyNumberFormat="0" applyFill="0" applyAlignment="0" applyProtection="0"/>
    <xf numFmtId="0" fontId="90" fillId="75" borderId="80" applyNumberFormat="0" applyAlignment="0" applyProtection="0"/>
    <xf numFmtId="0" fontId="4" fillId="21" borderId="0" applyNumberFormat="0" applyBorder="0" applyAlignment="0" applyProtection="0"/>
    <xf numFmtId="4" fontId="80" fillId="54" borderId="77">
      <alignment horizontal="right" vertical="center"/>
    </xf>
    <xf numFmtId="0" fontId="94" fillId="62" borderId="72" applyNumberFormat="0" applyAlignment="0" applyProtection="0"/>
    <xf numFmtId="0" fontId="19" fillId="18" borderId="0" applyNumberFormat="0" applyBorder="0" applyAlignment="0" applyProtection="0"/>
    <xf numFmtId="0" fontId="80" fillId="54" borderId="76">
      <alignment horizontal="right" vertical="center"/>
    </xf>
    <xf numFmtId="0" fontId="106" fillId="75" borderId="71" applyNumberFormat="0" applyAlignment="0" applyProtection="0"/>
    <xf numFmtId="0" fontId="91" fillId="75" borderId="72" applyNumberFormat="0" applyAlignment="0" applyProtection="0"/>
    <xf numFmtId="0" fontId="4" fillId="29" borderId="0" applyNumberFormat="0" applyBorder="0" applyAlignment="0" applyProtection="0"/>
    <xf numFmtId="0" fontId="80" fillId="54" borderId="65">
      <alignment horizontal="right" vertical="center"/>
    </xf>
    <xf numFmtId="0" fontId="17" fillId="0" borderId="0" applyNumberFormat="0" applyFill="0" applyBorder="0" applyAlignment="0" applyProtection="0"/>
    <xf numFmtId="0" fontId="4" fillId="17" borderId="0" applyNumberFormat="0" applyBorder="0" applyAlignment="0" applyProtection="0"/>
    <xf numFmtId="0" fontId="106" fillId="75" borderId="71" applyNumberFormat="0" applyAlignment="0" applyProtection="0"/>
    <xf numFmtId="0" fontId="80" fillId="54" borderId="75">
      <alignment horizontal="right" vertical="center"/>
    </xf>
    <xf numFmtId="0" fontId="80" fillId="50" borderId="75">
      <alignment horizontal="right" vertical="center"/>
    </xf>
    <xf numFmtId="0" fontId="4" fillId="17" borderId="0" applyNumberFormat="0" applyBorder="0" applyAlignment="0" applyProtection="0"/>
    <xf numFmtId="0" fontId="72" fillId="0" borderId="75" applyNumberFormat="0" applyFill="0" applyAlignment="0" applyProtection="0"/>
    <xf numFmtId="4" fontId="83" fillId="50" borderId="75">
      <alignment horizontal="right" vertical="center"/>
    </xf>
    <xf numFmtId="4" fontId="80" fillId="54" borderId="76">
      <alignment horizontal="right" vertical="center"/>
    </xf>
    <xf numFmtId="4" fontId="80" fillId="54" borderId="77">
      <alignment horizontal="right" vertical="center"/>
    </xf>
    <xf numFmtId="4" fontId="80" fillId="54" borderId="77">
      <alignment horizontal="right" vertical="center"/>
    </xf>
    <xf numFmtId="0" fontId="4" fillId="28" borderId="0" applyNumberFormat="0" applyBorder="0" applyAlignment="0" applyProtection="0"/>
    <xf numFmtId="0" fontId="72" fillId="0" borderId="66">
      <alignment horizontal="left" vertical="center" wrapText="1" indent="2"/>
    </xf>
    <xf numFmtId="0" fontId="4" fillId="33"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14" fillId="8" borderId="4" applyNumberFormat="0" applyAlignment="0" applyProtection="0"/>
    <xf numFmtId="0" fontId="95" fillId="0" borderId="73" applyNumberFormat="0" applyFill="0" applyAlignment="0" applyProtection="0"/>
    <xf numFmtId="0" fontId="4" fillId="20" borderId="0" applyNumberFormat="0" applyBorder="0" applyAlignment="0" applyProtection="0"/>
    <xf numFmtId="49" fontId="72" fillId="0" borderId="75" applyNumberFormat="0" applyFont="0" applyFill="0" applyBorder="0" applyProtection="0">
      <alignment horizontal="left" vertical="center" indent="2"/>
    </xf>
    <xf numFmtId="0" fontId="80" fillId="54" borderId="75">
      <alignment horizontal="right" vertical="center"/>
    </xf>
    <xf numFmtId="0" fontId="72" fillId="50" borderId="76">
      <alignment horizontal="left" vertical="center"/>
    </xf>
    <xf numFmtId="4" fontId="72" fillId="53" borderId="83"/>
    <xf numFmtId="4" fontId="80" fillId="50" borderId="75">
      <alignment horizontal="right" vertical="center"/>
    </xf>
    <xf numFmtId="49" fontId="72" fillId="0" borderId="10" applyNumberFormat="0" applyFont="0" applyFill="0" applyBorder="0" applyProtection="0">
      <alignment horizontal="left" vertical="center" indent="2"/>
    </xf>
    <xf numFmtId="49" fontId="72" fillId="0" borderId="64" applyNumberFormat="0" applyFont="0" applyFill="0" applyBorder="0" applyProtection="0">
      <alignment horizontal="left" vertical="center" indent="5"/>
    </xf>
    <xf numFmtId="0" fontId="19" fillId="26" borderId="0" applyNumberFormat="0" applyBorder="0" applyAlignment="0" applyProtection="0"/>
    <xf numFmtId="0" fontId="18" fillId="0" borderId="0" applyNumberFormat="0" applyFill="0" applyBorder="0" applyAlignment="0" applyProtection="0"/>
    <xf numFmtId="0" fontId="4" fillId="21" borderId="0" applyNumberFormat="0" applyBorder="0" applyAlignment="0" applyProtection="0"/>
    <xf numFmtId="0" fontId="85" fillId="78" borderId="74" applyNumberFormat="0" applyFont="0" applyAlignment="0" applyProtection="0"/>
    <xf numFmtId="0" fontId="88" fillId="75" borderId="71" applyNumberFormat="0" applyAlignment="0" applyProtection="0"/>
    <xf numFmtId="4" fontId="72" fillId="0" borderId="10" applyFill="0" applyBorder="0" applyProtection="0">
      <alignment horizontal="right" vertical="center"/>
    </xf>
    <xf numFmtId="49" fontId="81" fillId="0" borderId="10" applyNumberFormat="0" applyFill="0" applyBorder="0" applyProtection="0">
      <alignment horizontal="left" vertical="center"/>
    </xf>
    <xf numFmtId="49" fontId="81" fillId="0" borderId="75" applyNumberFormat="0" applyFill="0" applyBorder="0" applyProtection="0">
      <alignment horizontal="left" vertical="center"/>
    </xf>
    <xf numFmtId="0" fontId="90" fillId="75" borderId="72" applyNumberFormat="0" applyAlignment="0" applyProtection="0"/>
    <xf numFmtId="0" fontId="72" fillId="54" borderId="78">
      <alignment horizontal="left" vertical="center" wrapText="1" indent="2"/>
    </xf>
    <xf numFmtId="4" fontId="72" fillId="53" borderId="75"/>
    <xf numFmtId="0" fontId="80" fillId="54" borderId="77">
      <alignment horizontal="right" vertical="center"/>
    </xf>
    <xf numFmtId="0" fontId="109" fillId="0" borderId="69" applyNumberFormat="0" applyFill="0" applyAlignment="0" applyProtection="0"/>
    <xf numFmtId="0" fontId="4" fillId="16" borderId="0" applyNumberFormat="0" applyBorder="0" applyAlignment="0" applyProtection="0"/>
    <xf numFmtId="49" fontId="81" fillId="0" borderId="75" applyNumberFormat="0" applyFill="0" applyBorder="0" applyProtection="0">
      <alignment horizontal="left" vertical="center"/>
    </xf>
    <xf numFmtId="49" fontId="72" fillId="0" borderId="64" applyNumberFormat="0" applyFont="0" applyFill="0" applyBorder="0" applyProtection="0">
      <alignment horizontal="left" vertical="center" indent="5"/>
    </xf>
    <xf numFmtId="0" fontId="19" fillId="14" borderId="0" applyNumberFormat="0" applyBorder="0" applyAlignment="0" applyProtection="0"/>
    <xf numFmtId="0" fontId="88" fillId="75" borderId="71" applyNumberFormat="0" applyAlignment="0" applyProtection="0"/>
    <xf numFmtId="0" fontId="3" fillId="0" borderId="9" applyNumberFormat="0" applyFill="0" applyAlignment="0" applyProtection="0"/>
    <xf numFmtId="4" fontId="80" fillId="54" borderId="84">
      <alignment horizontal="right" vertical="center"/>
    </xf>
    <xf numFmtId="0" fontId="85" fillId="78" borderId="74" applyNumberFormat="0" applyFont="0" applyAlignment="0" applyProtection="0"/>
    <xf numFmtId="0" fontId="72" fillId="53" borderId="75"/>
    <xf numFmtId="0" fontId="4" fillId="17"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88" fillId="75" borderId="60" applyNumberFormat="0" applyAlignment="0" applyProtection="0"/>
    <xf numFmtId="0" fontId="90" fillId="75" borderId="61" applyNumberFormat="0" applyAlignment="0" applyProtection="0"/>
    <xf numFmtId="0" fontId="95" fillId="0" borderId="62" applyNumberFormat="0" applyFill="0" applyAlignment="0" applyProtection="0"/>
    <xf numFmtId="0" fontId="72" fillId="54" borderId="78">
      <alignment horizontal="left" vertical="center" wrapText="1" indent="2"/>
    </xf>
    <xf numFmtId="0" fontId="83" fillId="50" borderId="75">
      <alignment horizontal="right" vertical="center"/>
    </xf>
    <xf numFmtId="4" fontId="80" fillId="50" borderId="75">
      <alignment horizontal="right" vertical="center"/>
    </xf>
    <xf numFmtId="0" fontId="72" fillId="54" borderId="78">
      <alignment horizontal="left" vertical="center" wrapText="1" indent="2"/>
    </xf>
    <xf numFmtId="49" fontId="72" fillId="0" borderId="57" applyNumberFormat="0" applyFont="0" applyFill="0" applyBorder="0" applyProtection="0">
      <alignment horizontal="left" vertical="center" indent="5"/>
    </xf>
    <xf numFmtId="0" fontId="4" fillId="29" borderId="0" applyNumberFormat="0" applyBorder="0" applyAlignment="0" applyProtection="0"/>
    <xf numFmtId="165" fontId="72" fillId="79" borderId="75" applyNumberFormat="0" applyFont="0" applyBorder="0" applyAlignment="0" applyProtection="0">
      <alignment horizontal="right" vertical="center"/>
    </xf>
    <xf numFmtId="0" fontId="103" fillId="62" borderId="72" applyNumberFormat="0" applyAlignment="0" applyProtection="0"/>
    <xf numFmtId="4" fontId="80" fillId="54" borderId="77">
      <alignment horizontal="right" vertical="center"/>
    </xf>
    <xf numFmtId="0" fontId="80" fillId="54" borderId="57">
      <alignment horizontal="right" vertical="center"/>
    </xf>
    <xf numFmtId="4" fontId="80" fillId="54" borderId="57">
      <alignment horizontal="right" vertical="center"/>
    </xf>
    <xf numFmtId="0" fontId="80" fillId="54" borderId="59">
      <alignment horizontal="right" vertical="center"/>
    </xf>
    <xf numFmtId="4" fontId="80" fillId="54" borderId="59">
      <alignment horizontal="right" vertical="center"/>
    </xf>
    <xf numFmtId="0" fontId="85" fillId="78" borderId="70" applyNumberFormat="0" applyFont="0" applyAlignment="0" applyProtection="0"/>
    <xf numFmtId="0" fontId="72" fillId="54" borderId="58">
      <alignment horizontal="left" vertical="center" wrapText="1" indent="2"/>
    </xf>
    <xf numFmtId="0" fontId="72" fillId="0" borderId="58">
      <alignment horizontal="left" vertical="center" wrapText="1" indent="2"/>
    </xf>
    <xf numFmtId="0" fontId="72" fillId="50" borderId="57">
      <alignment horizontal="left" vertical="center"/>
    </xf>
    <xf numFmtId="0" fontId="94" fillId="62" borderId="61" applyNumberFormat="0" applyAlignment="0" applyProtection="0"/>
    <xf numFmtId="0" fontId="109" fillId="0" borderId="69" applyNumberFormat="0" applyFill="0" applyAlignment="0" applyProtection="0"/>
    <xf numFmtId="0" fontId="80" fillId="54" borderId="76">
      <alignment horizontal="right" vertical="center"/>
    </xf>
    <xf numFmtId="0" fontId="72" fillId="0" borderId="86">
      <alignment horizontal="left" vertical="center" wrapText="1" indent="2"/>
    </xf>
    <xf numFmtId="0" fontId="80" fillId="54" borderId="76">
      <alignment horizontal="right" vertical="center"/>
    </xf>
    <xf numFmtId="0" fontId="72" fillId="54" borderId="78">
      <alignment horizontal="left" vertical="center" wrapText="1" indent="2"/>
    </xf>
    <xf numFmtId="0" fontId="72" fillId="0" borderId="78">
      <alignment horizontal="left" vertical="center" wrapText="1" indent="2"/>
    </xf>
    <xf numFmtId="0" fontId="4" fillId="25" borderId="0" applyNumberFormat="0" applyBorder="0" applyAlignment="0" applyProtection="0"/>
    <xf numFmtId="0" fontId="83" fillId="50" borderId="83">
      <alignment horizontal="right" vertical="center"/>
    </xf>
    <xf numFmtId="0" fontId="80" fillId="54" borderId="75">
      <alignment horizontal="right" vertical="center"/>
    </xf>
    <xf numFmtId="4" fontId="72" fillId="0" borderId="75">
      <alignment horizontal="right" vertical="center"/>
    </xf>
    <xf numFmtId="0" fontId="72" fillId="54" borderId="78">
      <alignment horizontal="left" vertical="center" wrapText="1" indent="2"/>
    </xf>
    <xf numFmtId="0" fontId="72" fillId="54" borderId="66">
      <alignment horizontal="left" vertical="center" wrapText="1" indent="2"/>
    </xf>
    <xf numFmtId="0" fontId="72" fillId="0" borderId="66">
      <alignment horizontal="left" vertical="center" wrapText="1" indent="2"/>
    </xf>
    <xf numFmtId="0" fontId="90" fillId="75" borderId="72" applyNumberFormat="0" applyAlignment="0" applyProtection="0"/>
    <xf numFmtId="4" fontId="72" fillId="53" borderId="75"/>
    <xf numFmtId="0" fontId="91" fillId="75" borderId="72" applyNumberFormat="0" applyAlignment="0" applyProtection="0"/>
    <xf numFmtId="0" fontId="72" fillId="0" borderId="75">
      <alignment horizontal="right" vertical="center"/>
    </xf>
    <xf numFmtId="49" fontId="72" fillId="0" borderId="75" applyNumberFormat="0" applyFont="0" applyFill="0" applyBorder="0" applyProtection="0">
      <alignment horizontal="left" vertical="center" indent="2"/>
    </xf>
    <xf numFmtId="0" fontId="91" fillId="75" borderId="72" applyNumberFormat="0" applyAlignment="0" applyProtection="0"/>
    <xf numFmtId="0" fontId="103" fillId="62" borderId="72" applyNumberFormat="0" applyAlignment="0" applyProtection="0"/>
    <xf numFmtId="0" fontId="109" fillId="0" borderId="73" applyNumberFormat="0" applyFill="0" applyAlignment="0" applyProtection="0"/>
    <xf numFmtId="0" fontId="69" fillId="78" borderId="74" applyNumberFormat="0" applyFont="0" applyAlignment="0" applyProtection="0"/>
    <xf numFmtId="4" fontId="80" fillId="54" borderId="75">
      <alignment horizontal="right" vertical="center"/>
    </xf>
    <xf numFmtId="4" fontId="80" fillId="50" borderId="75">
      <alignment horizontal="right" vertical="center"/>
    </xf>
    <xf numFmtId="165" fontId="72" fillId="79" borderId="75" applyNumberFormat="0" applyFont="0" applyBorder="0" applyAlignment="0" applyProtection="0">
      <alignment horizontal="right" vertical="center"/>
    </xf>
    <xf numFmtId="0" fontId="80" fillId="54" borderId="75">
      <alignment horizontal="right" vertical="center"/>
    </xf>
    <xf numFmtId="0" fontId="72" fillId="0" borderId="75">
      <alignment horizontal="right" vertical="center"/>
    </xf>
    <xf numFmtId="0" fontId="72" fillId="0" borderId="78">
      <alignment horizontal="left" vertical="center" wrapText="1" indent="2"/>
    </xf>
    <xf numFmtId="4" fontId="72" fillId="53" borderId="75"/>
    <xf numFmtId="0" fontId="83" fillId="50" borderId="75">
      <alignment horizontal="right" vertical="center"/>
    </xf>
    <xf numFmtId="0" fontId="90" fillId="75" borderId="72" applyNumberFormat="0" applyAlignment="0" applyProtection="0"/>
    <xf numFmtId="0" fontId="19" fillId="22" borderId="0" applyNumberFormat="0" applyBorder="0" applyAlignment="0" applyProtection="0"/>
    <xf numFmtId="0" fontId="14" fillId="8" borderId="4" applyNumberFormat="0" applyAlignment="0" applyProtection="0"/>
    <xf numFmtId="0" fontId="19" fillId="30" borderId="0" applyNumberFormat="0" applyBorder="0" applyAlignment="0" applyProtection="0"/>
    <xf numFmtId="0" fontId="4" fillId="32" borderId="0" applyNumberFormat="0" applyBorder="0" applyAlignment="0" applyProtection="0"/>
    <xf numFmtId="0" fontId="19" fillId="26" borderId="0" applyNumberFormat="0" applyBorder="0" applyAlignment="0" applyProtection="0"/>
    <xf numFmtId="0" fontId="4" fillId="24" borderId="0" applyNumberFormat="0" applyBorder="0" applyAlignment="0" applyProtection="0"/>
    <xf numFmtId="0" fontId="18" fillId="0" borderId="0" applyNumberFormat="0" applyFill="0" applyBorder="0" applyAlignment="0" applyProtection="0"/>
    <xf numFmtId="0" fontId="4" fillId="13" borderId="0" applyNumberFormat="0" applyBorder="0" applyAlignment="0" applyProtection="0"/>
    <xf numFmtId="0" fontId="19" fillId="14" borderId="0" applyNumberFormat="0" applyBorder="0" applyAlignment="0" applyProtection="0"/>
    <xf numFmtId="0" fontId="3" fillId="0" borderId="9" applyNumberFormat="0" applyFill="0" applyAlignment="0" applyProtection="0"/>
    <xf numFmtId="0" fontId="95" fillId="0" borderId="73" applyNumberFormat="0" applyFill="0" applyAlignment="0" applyProtection="0"/>
    <xf numFmtId="0" fontId="13" fillId="8" borderId="5" applyNumberFormat="0" applyAlignment="0" applyProtection="0"/>
    <xf numFmtId="0" fontId="91" fillId="75" borderId="80" applyNumberFormat="0" applyAlignment="0" applyProtection="0"/>
    <xf numFmtId="4" fontId="72" fillId="0" borderId="75" applyFill="0" applyBorder="0" applyProtection="0">
      <alignment horizontal="right" vertical="center"/>
    </xf>
    <xf numFmtId="0" fontId="109" fillId="0" borderId="73" applyNumberFormat="0" applyFill="0" applyAlignment="0" applyProtection="0"/>
    <xf numFmtId="4" fontId="80" fillId="54" borderId="75">
      <alignment horizontal="right" vertical="center"/>
    </xf>
    <xf numFmtId="0" fontId="4" fillId="20" borderId="0" applyNumberFormat="0" applyBorder="0" applyAlignment="0" applyProtection="0"/>
    <xf numFmtId="4" fontId="80" fillId="54" borderId="75">
      <alignment horizontal="right" vertical="center"/>
    </xf>
    <xf numFmtId="0" fontId="91" fillId="75" borderId="72" applyNumberFormat="0" applyAlignment="0" applyProtection="0"/>
    <xf numFmtId="0" fontId="72" fillId="53" borderId="75"/>
    <xf numFmtId="4" fontId="72" fillId="0" borderId="75">
      <alignment horizontal="right" vertical="center"/>
    </xf>
    <xf numFmtId="0" fontId="4" fillId="24" borderId="0" applyNumberFormat="0" applyBorder="0" applyAlignment="0" applyProtection="0"/>
    <xf numFmtId="0" fontId="103" fillId="62" borderId="72" applyNumberFormat="0" applyAlignment="0" applyProtection="0"/>
    <xf numFmtId="49" fontId="72" fillId="0" borderId="83" applyNumberFormat="0" applyFont="0" applyFill="0" applyBorder="0" applyProtection="0">
      <alignment horizontal="left" vertical="center" indent="2"/>
    </xf>
    <xf numFmtId="0" fontId="109" fillId="0" borderId="81" applyNumberFormat="0" applyFill="0" applyAlignment="0" applyProtection="0"/>
    <xf numFmtId="0" fontId="95" fillId="0" borderId="73" applyNumberFormat="0" applyFill="0" applyAlignment="0" applyProtection="0"/>
    <xf numFmtId="0" fontId="91" fillId="75" borderId="72" applyNumberFormat="0" applyAlignment="0" applyProtection="0"/>
    <xf numFmtId="0" fontId="72" fillId="54" borderId="58">
      <alignment horizontal="left" vertical="center" wrapText="1" indent="2"/>
    </xf>
    <xf numFmtId="0" fontId="72" fillId="0" borderId="58">
      <alignment horizontal="left" vertical="center" wrapText="1" indent="2"/>
    </xf>
    <xf numFmtId="4" fontId="80" fillId="54" borderId="10">
      <alignment horizontal="right" vertical="center"/>
    </xf>
    <xf numFmtId="0" fontId="72" fillId="53" borderId="10"/>
    <xf numFmtId="0" fontId="90" fillId="75" borderId="61" applyNumberFormat="0" applyAlignment="0" applyProtection="0"/>
    <xf numFmtId="0" fontId="80" fillId="50" borderId="10">
      <alignment horizontal="right" vertical="center"/>
    </xf>
    <xf numFmtId="0" fontId="72" fillId="0" borderId="10">
      <alignment horizontal="right" vertical="center"/>
    </xf>
    <xf numFmtId="0" fontId="109" fillId="0" borderId="62" applyNumberFormat="0" applyFill="0" applyAlignment="0" applyProtection="0"/>
    <xf numFmtId="0" fontId="72" fillId="50" borderId="64">
      <alignment horizontal="left" vertical="center"/>
    </xf>
    <xf numFmtId="0" fontId="103" fillId="62" borderId="61" applyNumberFormat="0" applyAlignment="0" applyProtection="0"/>
    <xf numFmtId="165" fontId="72" fillId="79" borderId="10" applyNumberFormat="0" applyFont="0" applyBorder="0" applyAlignment="0" applyProtection="0">
      <alignment horizontal="right" vertical="center"/>
    </xf>
    <xf numFmtId="0" fontId="85" fillId="78" borderId="63" applyNumberFormat="0" applyFont="0" applyAlignment="0" applyProtection="0"/>
    <xf numFmtId="0" fontId="72" fillId="0" borderId="66">
      <alignment horizontal="left" vertical="center" wrapText="1" indent="2"/>
    </xf>
    <xf numFmtId="4" fontId="72" fillId="53" borderId="10"/>
    <xf numFmtId="49" fontId="81" fillId="0" borderId="10" applyNumberFormat="0" applyFill="0" applyBorder="0" applyProtection="0">
      <alignment horizontal="left" vertical="center"/>
    </xf>
    <xf numFmtId="0" fontId="72" fillId="0" borderId="10">
      <alignment horizontal="right" vertical="center"/>
    </xf>
    <xf numFmtId="4" fontId="80" fillId="54" borderId="65">
      <alignment horizontal="right" vertical="center"/>
    </xf>
    <xf numFmtId="4" fontId="80" fillId="54" borderId="10">
      <alignment horizontal="right" vertical="center"/>
    </xf>
    <xf numFmtId="4" fontId="80" fillId="54" borderId="10">
      <alignment horizontal="right" vertical="center"/>
    </xf>
    <xf numFmtId="0" fontId="83" fillId="50" borderId="10">
      <alignment horizontal="right" vertical="center"/>
    </xf>
    <xf numFmtId="0" fontId="80" fillId="50" borderId="10">
      <alignment horizontal="right" vertical="center"/>
    </xf>
    <xf numFmtId="49" fontId="72" fillId="0" borderId="10" applyNumberFormat="0" applyFont="0" applyFill="0" applyBorder="0" applyProtection="0">
      <alignment horizontal="left" vertical="center" indent="2"/>
    </xf>
    <xf numFmtId="0" fontId="103" fillId="62" borderId="61" applyNumberFormat="0" applyAlignment="0" applyProtection="0"/>
    <xf numFmtId="0" fontId="88" fillId="75" borderId="60" applyNumberFormat="0" applyAlignment="0" applyProtection="0"/>
    <xf numFmtId="49" fontId="72" fillId="0" borderId="10" applyNumberFormat="0" applyFont="0" applyFill="0" applyBorder="0" applyProtection="0">
      <alignment horizontal="left" vertical="center" indent="2"/>
    </xf>
    <xf numFmtId="0" fontId="94" fillId="62" borderId="61" applyNumberFormat="0" applyAlignment="0" applyProtection="0"/>
    <xf numFmtId="4" fontId="72" fillId="0" borderId="10" applyFill="0" applyBorder="0" applyProtection="0">
      <alignment horizontal="right" vertical="center"/>
    </xf>
    <xf numFmtId="0" fontId="91" fillId="75" borderId="61" applyNumberFormat="0" applyAlignment="0" applyProtection="0"/>
    <xf numFmtId="0" fontId="109" fillId="0" borderId="62" applyNumberFormat="0" applyFill="0" applyAlignment="0" applyProtection="0"/>
    <xf numFmtId="0" fontId="106" fillId="75" borderId="60" applyNumberFormat="0" applyAlignment="0" applyProtection="0"/>
    <xf numFmtId="0" fontId="72" fillId="0" borderId="10" applyNumberFormat="0" applyFill="0" applyAlignment="0" applyProtection="0"/>
    <xf numFmtId="4" fontId="72" fillId="0" borderId="10">
      <alignment horizontal="right" vertical="center"/>
    </xf>
    <xf numFmtId="0" fontId="72" fillId="0" borderId="10">
      <alignment horizontal="right" vertical="center"/>
    </xf>
    <xf numFmtId="0" fontId="103" fillId="62" borderId="61" applyNumberFormat="0" applyAlignment="0" applyProtection="0"/>
    <xf numFmtId="0" fontId="88" fillId="75" borderId="60" applyNumberFormat="0" applyAlignment="0" applyProtection="0"/>
    <xf numFmtId="0" fontId="90" fillId="75" borderId="61" applyNumberFormat="0" applyAlignment="0" applyProtection="0"/>
    <xf numFmtId="0" fontId="72" fillId="54" borderId="66">
      <alignment horizontal="left" vertical="center" wrapText="1" indent="2"/>
    </xf>
    <xf numFmtId="0" fontId="91" fillId="75" borderId="61" applyNumberFormat="0" applyAlignment="0" applyProtection="0"/>
    <xf numFmtId="0" fontId="91" fillId="75" borderId="61" applyNumberFormat="0" applyAlignment="0" applyProtection="0"/>
    <xf numFmtId="4" fontId="80" fillId="54" borderId="64">
      <alignment horizontal="right" vertical="center"/>
    </xf>
    <xf numFmtId="0" fontId="80" fillId="54" borderId="64">
      <alignment horizontal="right" vertical="center"/>
    </xf>
    <xf numFmtId="0" fontId="80" fillId="54" borderId="10">
      <alignment horizontal="right" vertical="center"/>
    </xf>
    <xf numFmtId="4" fontId="83" fillId="50" borderId="10">
      <alignment horizontal="right" vertical="center"/>
    </xf>
    <xf numFmtId="0" fontId="94" fillId="62" borderId="61" applyNumberFormat="0" applyAlignment="0" applyProtection="0"/>
    <xf numFmtId="0" fontId="95" fillId="0" borderId="62" applyNumberFormat="0" applyFill="0" applyAlignment="0" applyProtection="0"/>
    <xf numFmtId="0" fontId="109" fillId="0" borderId="62" applyNumberFormat="0" applyFill="0" applyAlignment="0" applyProtection="0"/>
    <xf numFmtId="0" fontId="85" fillId="78" borderId="63" applyNumberFormat="0" applyFont="0" applyAlignment="0" applyProtection="0"/>
    <xf numFmtId="0" fontId="103" fillId="62" borderId="61" applyNumberFormat="0" applyAlignment="0" applyProtection="0"/>
    <xf numFmtId="49" fontId="81" fillId="0" borderId="10" applyNumberFormat="0" applyFill="0" applyBorder="0" applyProtection="0">
      <alignment horizontal="left" vertical="center"/>
    </xf>
    <xf numFmtId="0" fontId="72" fillId="54" borderId="66">
      <alignment horizontal="left" vertical="center" wrapText="1" indent="2"/>
    </xf>
    <xf numFmtId="0" fontId="91" fillId="75" borderId="61" applyNumberFormat="0" applyAlignment="0" applyProtection="0"/>
    <xf numFmtId="0" fontId="72" fillId="0" borderId="66">
      <alignment horizontal="left" vertical="center" wrapText="1" indent="2"/>
    </xf>
    <xf numFmtId="0" fontId="85" fillId="78" borderId="63" applyNumberFormat="0" applyFont="0" applyAlignment="0" applyProtection="0"/>
    <xf numFmtId="0" fontId="69"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4" fontId="72" fillId="53" borderId="10"/>
    <xf numFmtId="0" fontId="80" fillId="54" borderId="10">
      <alignment horizontal="right" vertical="center"/>
    </xf>
    <xf numFmtId="0" fontId="109" fillId="0" borderId="62" applyNumberFormat="0" applyFill="0" applyAlignment="0" applyProtection="0"/>
    <xf numFmtId="4" fontId="80" fillId="54" borderId="65">
      <alignment horizontal="right" vertical="center"/>
    </xf>
    <xf numFmtId="0" fontId="90" fillId="75" borderId="61" applyNumberFormat="0" applyAlignment="0" applyProtection="0"/>
    <xf numFmtId="0" fontId="80" fillId="54" borderId="64">
      <alignment horizontal="right" vertical="center"/>
    </xf>
    <xf numFmtId="0" fontId="91" fillId="75" borderId="61" applyNumberFormat="0" applyAlignment="0" applyProtection="0"/>
    <xf numFmtId="0" fontId="95" fillId="0" borderId="62" applyNumberFormat="0" applyFill="0" applyAlignment="0" applyProtection="0"/>
    <xf numFmtId="0" fontId="85" fillId="78" borderId="63" applyNumberFormat="0" applyFont="0" applyAlignment="0" applyProtection="0"/>
    <xf numFmtId="4" fontId="80" fillId="54" borderId="64">
      <alignment horizontal="right" vertical="center"/>
    </xf>
    <xf numFmtId="0" fontId="72" fillId="54" borderId="66">
      <alignment horizontal="left" vertical="center" wrapText="1" indent="2"/>
    </xf>
    <xf numFmtId="0" fontId="72" fillId="53" borderId="10"/>
    <xf numFmtId="165" fontId="72" fillId="79" borderId="10" applyNumberFormat="0" applyFont="0" applyBorder="0" applyAlignment="0" applyProtection="0">
      <alignment horizontal="right" vertical="center"/>
    </xf>
    <xf numFmtId="0" fontId="72" fillId="0" borderId="10" applyNumberFormat="0" applyFill="0" applyAlignment="0" applyProtection="0"/>
    <xf numFmtId="4" fontId="72" fillId="0" borderId="10" applyFill="0" applyBorder="0" applyProtection="0">
      <alignment horizontal="right" vertical="center"/>
    </xf>
    <xf numFmtId="4" fontId="80" fillId="50" borderId="10">
      <alignment horizontal="right" vertical="center"/>
    </xf>
    <xf numFmtId="0" fontId="95" fillId="0" borderId="62" applyNumberFormat="0" applyFill="0" applyAlignment="0" applyProtection="0"/>
    <xf numFmtId="49" fontId="81" fillId="0" borderId="10" applyNumberFormat="0" applyFill="0" applyBorder="0" applyProtection="0">
      <alignment horizontal="left" vertical="center"/>
    </xf>
    <xf numFmtId="49" fontId="72" fillId="0" borderId="64" applyNumberFormat="0" applyFont="0" applyFill="0" applyBorder="0" applyProtection="0">
      <alignment horizontal="left" vertical="center" indent="5"/>
    </xf>
    <xf numFmtId="0" fontId="72" fillId="50" borderId="64">
      <alignment horizontal="left" vertical="center"/>
    </xf>
    <xf numFmtId="0" fontId="91" fillId="75" borderId="61" applyNumberFormat="0" applyAlignment="0" applyProtection="0"/>
    <xf numFmtId="4" fontId="80" fillId="54" borderId="65">
      <alignment horizontal="right" vertical="center"/>
    </xf>
    <xf numFmtId="0" fontId="103" fillId="62" borderId="61" applyNumberFormat="0" applyAlignment="0" applyProtection="0"/>
    <xf numFmtId="0" fontId="103" fillId="62" borderId="61" applyNumberFormat="0" applyAlignment="0" applyProtection="0"/>
    <xf numFmtId="0" fontId="85"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0" fontId="80" fillId="54" borderId="10">
      <alignment horizontal="right" vertical="center"/>
    </xf>
    <xf numFmtId="0" fontId="69" fillId="78" borderId="63" applyNumberFormat="0" applyFont="0" applyAlignment="0" applyProtection="0"/>
    <xf numFmtId="4" fontId="72" fillId="0" borderId="10">
      <alignment horizontal="right" vertical="center"/>
    </xf>
    <xf numFmtId="0" fontId="109" fillId="0" borderId="62" applyNumberFormat="0" applyFill="0" applyAlignment="0" applyProtection="0"/>
    <xf numFmtId="0" fontId="80" fillId="54" borderId="10">
      <alignment horizontal="right" vertical="center"/>
    </xf>
    <xf numFmtId="0" fontId="80" fillId="54" borderId="10">
      <alignment horizontal="right" vertical="center"/>
    </xf>
    <xf numFmtId="4" fontId="83" fillId="50" borderId="10">
      <alignment horizontal="right" vertical="center"/>
    </xf>
    <xf numFmtId="0" fontId="80" fillId="50" borderId="10">
      <alignment horizontal="right" vertical="center"/>
    </xf>
    <xf numFmtId="4" fontId="80" fillId="50" borderId="10">
      <alignment horizontal="right" vertical="center"/>
    </xf>
    <xf numFmtId="0" fontId="83" fillId="50" borderId="10">
      <alignment horizontal="right" vertical="center"/>
    </xf>
    <xf numFmtId="4" fontId="83" fillId="50" borderId="10">
      <alignment horizontal="right" vertical="center"/>
    </xf>
    <xf numFmtId="0" fontId="80" fillId="54" borderId="10">
      <alignment horizontal="right" vertical="center"/>
    </xf>
    <xf numFmtId="4" fontId="80" fillId="54" borderId="10">
      <alignment horizontal="right" vertical="center"/>
    </xf>
    <xf numFmtId="0" fontId="80" fillId="54" borderId="10">
      <alignment horizontal="right" vertical="center"/>
    </xf>
    <xf numFmtId="4" fontId="80" fillId="54" borderId="10">
      <alignment horizontal="right" vertical="center"/>
    </xf>
    <xf numFmtId="0" fontId="80" fillId="54" borderId="64">
      <alignment horizontal="right" vertical="center"/>
    </xf>
    <xf numFmtId="4" fontId="80" fillId="54" borderId="64">
      <alignment horizontal="right" vertical="center"/>
    </xf>
    <xf numFmtId="0" fontId="80" fillId="54" borderId="65">
      <alignment horizontal="right" vertical="center"/>
    </xf>
    <xf numFmtId="4" fontId="80" fillId="54" borderId="65">
      <alignment horizontal="right" vertical="center"/>
    </xf>
    <xf numFmtId="0" fontId="91" fillId="75" borderId="61"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0" borderId="64">
      <alignment horizontal="left" vertical="center"/>
    </xf>
    <xf numFmtId="0" fontId="103" fillId="62" borderId="61" applyNumberFormat="0" applyAlignment="0" applyProtection="0"/>
    <xf numFmtId="0" fontId="72" fillId="0" borderId="10">
      <alignment horizontal="right" vertical="center"/>
    </xf>
    <xf numFmtId="4" fontId="72" fillId="0" borderId="10">
      <alignment horizontal="right" vertical="center"/>
    </xf>
    <xf numFmtId="0" fontId="72" fillId="0" borderId="10" applyNumberFormat="0" applyFill="0" applyAlignment="0" applyProtection="0"/>
    <xf numFmtId="0" fontId="106" fillId="75" borderId="60" applyNumberFormat="0" applyAlignment="0" applyProtection="0"/>
    <xf numFmtId="165" fontId="72" fillId="79" borderId="10" applyNumberFormat="0" applyFont="0" applyBorder="0" applyAlignment="0" applyProtection="0">
      <alignment horizontal="right" vertical="center"/>
    </xf>
    <xf numFmtId="0" fontId="72" fillId="53" borderId="10"/>
    <xf numFmtId="4" fontId="72" fillId="53" borderId="10"/>
    <xf numFmtId="0" fontId="109" fillId="0" borderId="62" applyNumberFormat="0" applyFill="0" applyAlignment="0" applyProtection="0"/>
    <xf numFmtId="0" fontId="69" fillId="78" borderId="63" applyNumberFormat="0" applyFont="0" applyAlignment="0" applyProtection="0"/>
    <xf numFmtId="0" fontId="85" fillId="78" borderId="63" applyNumberFormat="0" applyFont="0" applyAlignment="0" applyProtection="0"/>
    <xf numFmtId="0" fontId="72" fillId="0" borderId="10" applyNumberFormat="0" applyFill="0" applyAlignment="0" applyProtection="0"/>
    <xf numFmtId="0" fontId="95" fillId="0" borderId="62" applyNumberFormat="0" applyFill="0" applyAlignment="0" applyProtection="0"/>
    <xf numFmtId="0" fontId="109" fillId="0" borderId="62" applyNumberFormat="0" applyFill="0" applyAlignment="0" applyProtection="0"/>
    <xf numFmtId="0" fontId="94" fillId="62" borderId="61" applyNumberFormat="0" applyAlignment="0" applyProtection="0"/>
    <xf numFmtId="0" fontId="91" fillId="75" borderId="61" applyNumberFormat="0" applyAlignment="0" applyProtection="0"/>
    <xf numFmtId="4" fontId="83" fillId="50" borderId="10">
      <alignment horizontal="right" vertical="center"/>
    </xf>
    <xf numFmtId="0" fontId="80" fillId="50" borderId="10">
      <alignment horizontal="right" vertical="center"/>
    </xf>
    <xf numFmtId="165" fontId="72" fillId="79" borderId="10" applyNumberFormat="0" applyFont="0" applyBorder="0" applyAlignment="0" applyProtection="0">
      <alignment horizontal="right" vertical="center"/>
    </xf>
    <xf numFmtId="0" fontId="95" fillId="0" borderId="62" applyNumberFormat="0" applyFill="0" applyAlignment="0" applyProtection="0"/>
    <xf numFmtId="49" fontId="72" fillId="0" borderId="10" applyNumberFormat="0" applyFont="0" applyFill="0" applyBorder="0" applyProtection="0">
      <alignment horizontal="left" vertical="center" indent="2"/>
    </xf>
    <xf numFmtId="49" fontId="72" fillId="0" borderId="64" applyNumberFormat="0" applyFont="0" applyFill="0" applyBorder="0" applyProtection="0">
      <alignment horizontal="left" vertical="center" indent="5"/>
    </xf>
    <xf numFmtId="49" fontId="72" fillId="0" borderId="10" applyNumberFormat="0" applyFont="0" applyFill="0" applyBorder="0" applyProtection="0">
      <alignment horizontal="left" vertical="center" indent="2"/>
    </xf>
    <xf numFmtId="4" fontId="72" fillId="0" borderId="10" applyFill="0" applyBorder="0" applyProtection="0">
      <alignment horizontal="right" vertical="center"/>
    </xf>
    <xf numFmtId="49" fontId="81" fillId="0" borderId="10" applyNumberFormat="0" applyFill="0" applyBorder="0" applyProtection="0">
      <alignment horizontal="left" vertical="center"/>
    </xf>
    <xf numFmtId="0" fontId="72" fillId="0" borderId="66">
      <alignment horizontal="left" vertical="center" wrapText="1" indent="2"/>
    </xf>
    <xf numFmtId="0" fontId="106" fillId="75" borderId="60" applyNumberFormat="0" applyAlignment="0" applyProtection="0"/>
    <xf numFmtId="0" fontId="80" fillId="54" borderId="65">
      <alignment horizontal="right" vertical="center"/>
    </xf>
    <xf numFmtId="0" fontId="94" fillId="62" borderId="61" applyNumberFormat="0" applyAlignment="0" applyProtection="0"/>
    <xf numFmtId="0" fontId="80" fillId="54" borderId="65">
      <alignment horizontal="right" vertical="center"/>
    </xf>
    <xf numFmtId="4" fontId="80" fillId="54" borderId="10">
      <alignment horizontal="right" vertical="center"/>
    </xf>
    <xf numFmtId="0" fontId="80" fillId="54" borderId="10">
      <alignment horizontal="right" vertical="center"/>
    </xf>
    <xf numFmtId="0" fontId="88" fillId="75" borderId="60" applyNumberFormat="0" applyAlignment="0" applyProtection="0"/>
    <xf numFmtId="0" fontId="90" fillId="75" borderId="61" applyNumberFormat="0" applyAlignment="0" applyProtection="0"/>
    <xf numFmtId="0" fontId="95" fillId="0" borderId="62" applyNumberFormat="0" applyFill="0" applyAlignment="0" applyProtection="0"/>
    <xf numFmtId="0" fontId="72" fillId="53" borderId="10"/>
    <xf numFmtId="4" fontId="72" fillId="53" borderId="10"/>
    <xf numFmtId="4" fontId="80" fillId="54" borderId="10">
      <alignment horizontal="right" vertical="center"/>
    </xf>
    <xf numFmtId="0" fontId="83" fillId="50" borderId="10">
      <alignment horizontal="right" vertical="center"/>
    </xf>
    <xf numFmtId="0" fontId="94" fillId="62" borderId="61" applyNumberFormat="0" applyAlignment="0" applyProtection="0"/>
    <xf numFmtId="0" fontId="91" fillId="75" borderId="61" applyNumberFormat="0" applyAlignment="0" applyProtection="0"/>
    <xf numFmtId="4" fontId="72" fillId="0" borderId="10">
      <alignment horizontal="right" vertical="center"/>
    </xf>
    <xf numFmtId="0" fontId="72" fillId="54" borderId="66">
      <alignment horizontal="left" vertical="center" wrapText="1" indent="2"/>
    </xf>
    <xf numFmtId="0" fontId="72" fillId="0" borderId="66">
      <alignment horizontal="left" vertical="center" wrapText="1" indent="2"/>
    </xf>
    <xf numFmtId="0" fontId="106" fillId="75" borderId="60" applyNumberFormat="0" applyAlignment="0" applyProtection="0"/>
    <xf numFmtId="0" fontId="103" fillId="62" borderId="61" applyNumberFormat="0" applyAlignment="0" applyProtection="0"/>
    <xf numFmtId="0" fontId="90" fillId="75" borderId="61" applyNumberFormat="0" applyAlignment="0" applyProtection="0"/>
    <xf numFmtId="0" fontId="88" fillId="75" borderId="60" applyNumberFormat="0" applyAlignment="0" applyProtection="0"/>
    <xf numFmtId="0" fontId="80" fillId="54" borderId="65">
      <alignment horizontal="right" vertical="center"/>
    </xf>
    <xf numFmtId="0" fontId="83" fillId="50" borderId="10">
      <alignment horizontal="right" vertical="center"/>
    </xf>
    <xf numFmtId="4" fontId="80" fillId="50" borderId="10">
      <alignment horizontal="right" vertical="center"/>
    </xf>
    <xf numFmtId="4" fontId="80" fillId="54" borderId="10">
      <alignment horizontal="right" vertical="center"/>
    </xf>
    <xf numFmtId="49" fontId="72" fillId="0" borderId="64" applyNumberFormat="0" applyFont="0" applyFill="0" applyBorder="0" applyProtection="0">
      <alignment horizontal="left" vertical="center" indent="5"/>
    </xf>
    <xf numFmtId="4" fontId="72" fillId="0" borderId="10" applyFill="0" applyBorder="0" applyProtection="0">
      <alignment horizontal="right" vertical="center"/>
    </xf>
    <xf numFmtId="4" fontId="80" fillId="50" borderId="10">
      <alignment horizontal="right" vertical="center"/>
    </xf>
    <xf numFmtId="0" fontId="103" fillId="62" borderId="61" applyNumberFormat="0" applyAlignment="0" applyProtection="0"/>
    <xf numFmtId="0" fontId="94" fillId="62" borderId="61" applyNumberFormat="0" applyAlignment="0" applyProtection="0"/>
    <xf numFmtId="0" fontId="90" fillId="75" borderId="61"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4" borderId="66">
      <alignment horizontal="left" vertical="center" wrapText="1" indent="2"/>
    </xf>
    <xf numFmtId="0" fontId="72" fillId="0" borderId="66">
      <alignment horizontal="left" vertical="center" wrapText="1" indent="2"/>
    </xf>
    <xf numFmtId="0" fontId="88" fillId="75" borderId="60" applyNumberFormat="0" applyAlignment="0" applyProtection="0"/>
    <xf numFmtId="0" fontId="90" fillId="75" borderId="61" applyNumberFormat="0" applyAlignment="0" applyProtection="0"/>
    <xf numFmtId="0" fontId="91" fillId="75" borderId="61" applyNumberFormat="0" applyAlignment="0" applyProtection="0"/>
    <xf numFmtId="0" fontId="94" fillId="62" borderId="61" applyNumberFormat="0" applyAlignment="0" applyProtection="0"/>
    <xf numFmtId="0" fontId="95" fillId="0" borderId="62" applyNumberFormat="0" applyFill="0" applyAlignment="0" applyProtection="0"/>
    <xf numFmtId="0" fontId="103" fillId="62" borderId="61" applyNumberFormat="0" applyAlignment="0" applyProtection="0"/>
    <xf numFmtId="0" fontId="85" fillId="78" borderId="63" applyNumberFormat="0" applyFont="0" applyAlignment="0" applyProtection="0"/>
    <xf numFmtId="0" fontId="69"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0" fontId="91" fillId="75" borderId="61" applyNumberFormat="0" applyAlignment="0" applyProtection="0"/>
    <xf numFmtId="0" fontId="103" fillId="62" borderId="61" applyNumberFormat="0" applyAlignment="0" applyProtection="0"/>
    <xf numFmtId="0" fontId="85"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0" fontId="80" fillId="54" borderId="57">
      <alignment horizontal="right" vertical="center"/>
    </xf>
    <xf numFmtId="4" fontId="80" fillId="54" borderId="57">
      <alignment horizontal="right" vertical="center"/>
    </xf>
    <xf numFmtId="0" fontId="80" fillId="54" borderId="59">
      <alignment horizontal="right" vertical="center"/>
    </xf>
    <xf numFmtId="4" fontId="80" fillId="54" borderId="59">
      <alignment horizontal="right" vertical="center"/>
    </xf>
    <xf numFmtId="0" fontId="91" fillId="75" borderId="61" applyNumberFormat="0" applyAlignment="0" applyProtection="0"/>
    <xf numFmtId="0" fontId="72" fillId="54" borderId="58">
      <alignment horizontal="left" vertical="center" wrapText="1" indent="2"/>
    </xf>
    <xf numFmtId="0" fontId="72" fillId="0" borderId="58">
      <alignment horizontal="left" vertical="center" wrapText="1" indent="2"/>
    </xf>
    <xf numFmtId="0" fontId="72" fillId="50" borderId="57">
      <alignment horizontal="left" vertical="center"/>
    </xf>
    <xf numFmtId="0" fontId="103" fillId="62" borderId="61" applyNumberFormat="0" applyAlignment="0" applyProtection="0"/>
    <xf numFmtId="0" fontId="106" fillId="75" borderId="60" applyNumberFormat="0" applyAlignment="0" applyProtection="0"/>
    <xf numFmtId="0" fontId="109" fillId="0" borderId="62" applyNumberFormat="0" applyFill="0" applyAlignment="0" applyProtection="0"/>
    <xf numFmtId="49" fontId="72" fillId="0" borderId="57" applyNumberFormat="0" applyFont="0" applyFill="0" applyBorder="0" applyProtection="0">
      <alignment horizontal="left" vertical="center" indent="5"/>
    </xf>
    <xf numFmtId="0" fontId="88" fillId="75" borderId="60" applyNumberFormat="0" applyAlignment="0" applyProtection="0"/>
    <xf numFmtId="0" fontId="90" fillId="75" borderId="61" applyNumberFormat="0" applyAlignment="0" applyProtection="0"/>
    <xf numFmtId="0" fontId="95" fillId="0" borderId="62" applyNumberFormat="0" applyFill="0" applyAlignment="0" applyProtection="0"/>
    <xf numFmtId="49" fontId="72" fillId="0" borderId="10" applyNumberFormat="0" applyFont="0" applyFill="0" applyBorder="0" applyProtection="0">
      <alignment horizontal="left" vertical="center" indent="2"/>
    </xf>
    <xf numFmtId="0" fontId="80" fillId="50" borderId="10">
      <alignment horizontal="right" vertical="center"/>
    </xf>
    <xf numFmtId="4" fontId="80" fillId="50" borderId="10">
      <alignment horizontal="right" vertical="center"/>
    </xf>
    <xf numFmtId="0" fontId="83" fillId="50" borderId="10">
      <alignment horizontal="right" vertical="center"/>
    </xf>
    <xf numFmtId="4" fontId="83" fillId="50" borderId="10">
      <alignment horizontal="right" vertical="center"/>
    </xf>
    <xf numFmtId="0" fontId="80" fillId="54" borderId="10">
      <alignment horizontal="right" vertical="center"/>
    </xf>
    <xf numFmtId="4" fontId="80" fillId="54" borderId="10">
      <alignment horizontal="right" vertical="center"/>
    </xf>
    <xf numFmtId="0" fontId="80" fillId="54" borderId="10">
      <alignment horizontal="right" vertical="center"/>
    </xf>
    <xf numFmtId="4" fontId="80" fillId="54" borderId="10">
      <alignment horizontal="right" vertical="center"/>
    </xf>
    <xf numFmtId="0" fontId="94" fillId="62" borderId="61" applyNumberFormat="0" applyAlignment="0" applyProtection="0"/>
    <xf numFmtId="0" fontId="72" fillId="0" borderId="10">
      <alignment horizontal="right" vertical="center"/>
    </xf>
    <xf numFmtId="4" fontId="72" fillId="0" borderId="10">
      <alignment horizontal="right" vertical="center"/>
    </xf>
    <xf numFmtId="4" fontId="72" fillId="0" borderId="10" applyFill="0" applyBorder="0" applyProtection="0">
      <alignment horizontal="right" vertical="center"/>
    </xf>
    <xf numFmtId="49" fontId="81" fillId="0" borderId="10" applyNumberFormat="0" applyFill="0" applyBorder="0" applyProtection="0">
      <alignment horizontal="left" vertical="center"/>
    </xf>
    <xf numFmtId="0" fontId="72" fillId="0" borderId="10" applyNumberFormat="0" applyFill="0" applyAlignment="0" applyProtection="0"/>
    <xf numFmtId="165" fontId="72" fillId="79" borderId="10" applyNumberFormat="0" applyFont="0" applyBorder="0" applyAlignment="0" applyProtection="0">
      <alignment horizontal="right" vertical="center"/>
    </xf>
    <xf numFmtId="0" fontId="72" fillId="53" borderId="10"/>
    <xf numFmtId="4" fontId="72" fillId="53" borderId="10"/>
    <xf numFmtId="4" fontId="80" fillId="54" borderId="10">
      <alignment horizontal="right" vertical="center"/>
    </xf>
    <xf numFmtId="0" fontId="72" fillId="53" borderId="10"/>
    <xf numFmtId="0" fontId="90" fillId="75" borderId="61" applyNumberFormat="0" applyAlignment="0" applyProtection="0"/>
    <xf numFmtId="0" fontId="80" fillId="50" borderId="10">
      <alignment horizontal="right" vertical="center"/>
    </xf>
    <xf numFmtId="0" fontId="72" fillId="0" borderId="10">
      <alignment horizontal="right" vertical="center"/>
    </xf>
    <xf numFmtId="0" fontId="109" fillId="0" borderId="62" applyNumberFormat="0" applyFill="0" applyAlignment="0" applyProtection="0"/>
    <xf numFmtId="0" fontId="72" fillId="50" borderId="64">
      <alignment horizontal="left" vertical="center"/>
    </xf>
    <xf numFmtId="0" fontId="103" fillId="62" borderId="61" applyNumberFormat="0" applyAlignment="0" applyProtection="0"/>
    <xf numFmtId="165" fontId="72" fillId="79" borderId="10" applyNumberFormat="0" applyFont="0" applyBorder="0" applyAlignment="0" applyProtection="0">
      <alignment horizontal="right" vertical="center"/>
    </xf>
    <xf numFmtId="0" fontId="85" fillId="78" borderId="63" applyNumberFormat="0" applyFont="0" applyAlignment="0" applyProtection="0"/>
    <xf numFmtId="0" fontId="72" fillId="0" borderId="66">
      <alignment horizontal="left" vertical="center" wrapText="1" indent="2"/>
    </xf>
    <xf numFmtId="4" fontId="72" fillId="53" borderId="10"/>
    <xf numFmtId="49" fontId="81" fillId="0" borderId="10" applyNumberFormat="0" applyFill="0" applyBorder="0" applyProtection="0">
      <alignment horizontal="left" vertical="center"/>
    </xf>
    <xf numFmtId="0" fontId="72" fillId="0" borderId="10">
      <alignment horizontal="right" vertical="center"/>
    </xf>
    <xf numFmtId="4" fontId="80" fillId="54" borderId="65">
      <alignment horizontal="right" vertical="center"/>
    </xf>
    <xf numFmtId="4" fontId="80" fillId="54" borderId="10">
      <alignment horizontal="right" vertical="center"/>
    </xf>
    <xf numFmtId="4" fontId="80" fillId="54" borderId="10">
      <alignment horizontal="right" vertical="center"/>
    </xf>
    <xf numFmtId="0" fontId="83" fillId="50" borderId="10">
      <alignment horizontal="right" vertical="center"/>
    </xf>
    <xf numFmtId="0" fontId="80" fillId="50" borderId="10">
      <alignment horizontal="right" vertical="center"/>
    </xf>
    <xf numFmtId="49" fontId="72" fillId="0" borderId="10" applyNumberFormat="0" applyFont="0" applyFill="0" applyBorder="0" applyProtection="0">
      <alignment horizontal="left" vertical="center" indent="2"/>
    </xf>
    <xf numFmtId="0" fontId="103" fillId="62" borderId="61" applyNumberFormat="0" applyAlignment="0" applyProtection="0"/>
    <xf numFmtId="0" fontId="88" fillId="75" borderId="60" applyNumberFormat="0" applyAlignment="0" applyProtection="0"/>
    <xf numFmtId="49" fontId="72" fillId="0" borderId="10" applyNumberFormat="0" applyFont="0" applyFill="0" applyBorder="0" applyProtection="0">
      <alignment horizontal="left" vertical="center" indent="2"/>
    </xf>
    <xf numFmtId="0" fontId="94" fillId="62" borderId="61" applyNumberFormat="0" applyAlignment="0" applyProtection="0"/>
    <xf numFmtId="4" fontId="72" fillId="0" borderId="10" applyFill="0" applyBorder="0" applyProtection="0">
      <alignment horizontal="right" vertical="center"/>
    </xf>
    <xf numFmtId="0" fontId="91" fillId="75" borderId="61" applyNumberFormat="0" applyAlignment="0" applyProtection="0"/>
    <xf numFmtId="0" fontId="109" fillId="0" borderId="62" applyNumberFormat="0" applyFill="0" applyAlignment="0" applyProtection="0"/>
    <xf numFmtId="0" fontId="106" fillId="75" borderId="60" applyNumberFormat="0" applyAlignment="0" applyProtection="0"/>
    <xf numFmtId="0" fontId="72" fillId="0" borderId="10" applyNumberFormat="0" applyFill="0" applyAlignment="0" applyProtection="0"/>
    <xf numFmtId="4" fontId="72" fillId="0" borderId="10">
      <alignment horizontal="right" vertical="center"/>
    </xf>
    <xf numFmtId="0" fontId="72" fillId="0" borderId="10">
      <alignment horizontal="right" vertical="center"/>
    </xf>
    <xf numFmtId="0" fontId="103" fillId="62" borderId="61" applyNumberFormat="0" applyAlignment="0" applyProtection="0"/>
    <xf numFmtId="0" fontId="88" fillId="75" borderId="60" applyNumberFormat="0" applyAlignment="0" applyProtection="0"/>
    <xf numFmtId="0" fontId="90" fillId="75" borderId="61" applyNumberFormat="0" applyAlignment="0" applyProtection="0"/>
    <xf numFmtId="0" fontId="72" fillId="54" borderId="66">
      <alignment horizontal="left" vertical="center" wrapText="1" indent="2"/>
    </xf>
    <xf numFmtId="0" fontId="91" fillId="75" borderId="61" applyNumberFormat="0" applyAlignment="0" applyProtection="0"/>
    <xf numFmtId="0" fontId="91" fillId="75" borderId="61" applyNumberFormat="0" applyAlignment="0" applyProtection="0"/>
    <xf numFmtId="4" fontId="80" fillId="54" borderId="64">
      <alignment horizontal="right" vertical="center"/>
    </xf>
    <xf numFmtId="0" fontId="80" fillId="54" borderId="64">
      <alignment horizontal="right" vertical="center"/>
    </xf>
    <xf numFmtId="0" fontId="80" fillId="54" borderId="10">
      <alignment horizontal="right" vertical="center"/>
    </xf>
    <xf numFmtId="4" fontId="83" fillId="50" borderId="10">
      <alignment horizontal="right" vertical="center"/>
    </xf>
    <xf numFmtId="0" fontId="94" fillId="62" borderId="61" applyNumberFormat="0" applyAlignment="0" applyProtection="0"/>
    <xf numFmtId="0" fontId="95" fillId="0" borderId="62" applyNumberFormat="0" applyFill="0" applyAlignment="0" applyProtection="0"/>
    <xf numFmtId="0" fontId="109" fillId="0" borderId="62" applyNumberFormat="0" applyFill="0" applyAlignment="0" applyProtection="0"/>
    <xf numFmtId="0" fontId="85" fillId="78" borderId="63" applyNumberFormat="0" applyFont="0" applyAlignment="0" applyProtection="0"/>
    <xf numFmtId="0" fontId="103" fillId="62" borderId="61" applyNumberFormat="0" applyAlignment="0" applyProtection="0"/>
    <xf numFmtId="49" fontId="81" fillId="0" borderId="10" applyNumberFormat="0" applyFill="0" applyBorder="0" applyProtection="0">
      <alignment horizontal="left" vertical="center"/>
    </xf>
    <xf numFmtId="0" fontId="72" fillId="54" borderId="66">
      <alignment horizontal="left" vertical="center" wrapText="1" indent="2"/>
    </xf>
    <xf numFmtId="0" fontId="91" fillId="75" borderId="61" applyNumberFormat="0" applyAlignment="0" applyProtection="0"/>
    <xf numFmtId="0" fontId="72" fillId="0" borderId="66">
      <alignment horizontal="left" vertical="center" wrapText="1" indent="2"/>
    </xf>
    <xf numFmtId="0" fontId="85" fillId="78" borderId="63" applyNumberFormat="0" applyFont="0" applyAlignment="0" applyProtection="0"/>
    <xf numFmtId="0" fontId="69"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4" fontId="72" fillId="53" borderId="10"/>
    <xf numFmtId="0" fontId="80" fillId="54" borderId="10">
      <alignment horizontal="right" vertical="center"/>
    </xf>
    <xf numFmtId="0" fontId="109" fillId="0" borderId="62" applyNumberFormat="0" applyFill="0" applyAlignment="0" applyProtection="0"/>
    <xf numFmtId="4" fontId="80" fillId="54" borderId="65">
      <alignment horizontal="right" vertical="center"/>
    </xf>
    <xf numFmtId="0" fontId="90" fillId="75" borderId="61" applyNumberFormat="0" applyAlignment="0" applyProtection="0"/>
    <xf numFmtId="0" fontId="80" fillId="54" borderId="64">
      <alignment horizontal="right" vertical="center"/>
    </xf>
    <xf numFmtId="0" fontId="91" fillId="75" borderId="61" applyNumberFormat="0" applyAlignment="0" applyProtection="0"/>
    <xf numFmtId="0" fontId="95" fillId="0" borderId="62" applyNumberFormat="0" applyFill="0" applyAlignment="0" applyProtection="0"/>
    <xf numFmtId="0" fontId="85" fillId="78" borderId="63" applyNumberFormat="0" applyFont="0" applyAlignment="0" applyProtection="0"/>
    <xf numFmtId="4" fontId="80" fillId="54" borderId="64">
      <alignment horizontal="right" vertical="center"/>
    </xf>
    <xf numFmtId="0" fontId="72" fillId="54" borderId="66">
      <alignment horizontal="left" vertical="center" wrapText="1" indent="2"/>
    </xf>
    <xf numFmtId="0" fontId="72" fillId="53" borderId="10"/>
    <xf numFmtId="165" fontId="72" fillId="79" borderId="10" applyNumberFormat="0" applyFont="0" applyBorder="0" applyAlignment="0" applyProtection="0">
      <alignment horizontal="right" vertical="center"/>
    </xf>
    <xf numFmtId="0" fontId="72" fillId="0" borderId="10" applyNumberFormat="0" applyFill="0" applyAlignment="0" applyProtection="0"/>
    <xf numFmtId="4" fontId="72" fillId="0" borderId="10" applyFill="0" applyBorder="0" applyProtection="0">
      <alignment horizontal="right" vertical="center"/>
    </xf>
    <xf numFmtId="4" fontId="80" fillId="50" borderId="10">
      <alignment horizontal="right" vertical="center"/>
    </xf>
    <xf numFmtId="0" fontId="95" fillId="0" borderId="62" applyNumberFormat="0" applyFill="0" applyAlignment="0" applyProtection="0"/>
    <xf numFmtId="49" fontId="81" fillId="0" borderId="10" applyNumberFormat="0" applyFill="0" applyBorder="0" applyProtection="0">
      <alignment horizontal="left" vertical="center"/>
    </xf>
    <xf numFmtId="49" fontId="72" fillId="0" borderId="64" applyNumberFormat="0" applyFont="0" applyFill="0" applyBorder="0" applyProtection="0">
      <alignment horizontal="left" vertical="center" indent="5"/>
    </xf>
    <xf numFmtId="0" fontId="72" fillId="50" borderId="64">
      <alignment horizontal="left" vertical="center"/>
    </xf>
    <xf numFmtId="0" fontId="91" fillId="75" borderId="61" applyNumberFormat="0" applyAlignment="0" applyProtection="0"/>
    <xf numFmtId="4" fontId="80" fillId="54" borderId="65">
      <alignment horizontal="right" vertical="center"/>
    </xf>
    <xf numFmtId="0" fontId="103" fillId="62" borderId="61" applyNumberFormat="0" applyAlignment="0" applyProtection="0"/>
    <xf numFmtId="0" fontId="103" fillId="62" borderId="61" applyNumberFormat="0" applyAlignment="0" applyProtection="0"/>
    <xf numFmtId="0" fontId="85" fillId="78" borderId="63" applyNumberFormat="0" applyFont="0" applyAlignment="0" applyProtection="0"/>
    <xf numFmtId="0" fontId="106" fillId="75" borderId="60" applyNumberFormat="0" applyAlignment="0" applyProtection="0"/>
    <xf numFmtId="0" fontId="109" fillId="0" borderId="62" applyNumberFormat="0" applyFill="0" applyAlignment="0" applyProtection="0"/>
    <xf numFmtId="0" fontId="80" fillId="54" borderId="10">
      <alignment horizontal="right" vertical="center"/>
    </xf>
    <xf numFmtId="0" fontId="69" fillId="78" borderId="63" applyNumberFormat="0" applyFont="0" applyAlignment="0" applyProtection="0"/>
    <xf numFmtId="4" fontId="72" fillId="0" borderId="10">
      <alignment horizontal="right" vertical="center"/>
    </xf>
    <xf numFmtId="0" fontId="109" fillId="0" borderId="62" applyNumberFormat="0" applyFill="0" applyAlignment="0" applyProtection="0"/>
    <xf numFmtId="0" fontId="80" fillId="54" borderId="10">
      <alignment horizontal="right" vertical="center"/>
    </xf>
    <xf numFmtId="0" fontId="80" fillId="54" borderId="10">
      <alignment horizontal="right" vertical="center"/>
    </xf>
    <xf numFmtId="4" fontId="83" fillId="50" borderId="10">
      <alignment horizontal="right" vertical="center"/>
    </xf>
    <xf numFmtId="0" fontId="80" fillId="50" borderId="10">
      <alignment horizontal="right" vertical="center"/>
    </xf>
    <xf numFmtId="4" fontId="80" fillId="50" borderId="10">
      <alignment horizontal="right" vertical="center"/>
    </xf>
    <xf numFmtId="0" fontId="83" fillId="50" borderId="10">
      <alignment horizontal="right" vertical="center"/>
    </xf>
    <xf numFmtId="4" fontId="83" fillId="50" borderId="10">
      <alignment horizontal="right" vertical="center"/>
    </xf>
    <xf numFmtId="0" fontId="80" fillId="54" borderId="10">
      <alignment horizontal="right" vertical="center"/>
    </xf>
    <xf numFmtId="4" fontId="80" fillId="54" borderId="10">
      <alignment horizontal="right" vertical="center"/>
    </xf>
    <xf numFmtId="0" fontId="80" fillId="54" borderId="10">
      <alignment horizontal="right" vertical="center"/>
    </xf>
    <xf numFmtId="4" fontId="80" fillId="54" borderId="10">
      <alignment horizontal="right" vertical="center"/>
    </xf>
    <xf numFmtId="0" fontId="80" fillId="54" borderId="64">
      <alignment horizontal="right" vertical="center"/>
    </xf>
    <xf numFmtId="4" fontId="80" fillId="54" borderId="64">
      <alignment horizontal="right" vertical="center"/>
    </xf>
    <xf numFmtId="0" fontId="80" fillId="54" borderId="65">
      <alignment horizontal="right" vertical="center"/>
    </xf>
    <xf numFmtId="4" fontId="80" fillId="54" borderId="65">
      <alignment horizontal="right" vertical="center"/>
    </xf>
    <xf numFmtId="0" fontId="91" fillId="75" borderId="61"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0" borderId="64">
      <alignment horizontal="left" vertical="center"/>
    </xf>
    <xf numFmtId="0" fontId="103" fillId="62" borderId="61" applyNumberFormat="0" applyAlignment="0" applyProtection="0"/>
    <xf numFmtId="0" fontId="72" fillId="0" borderId="10">
      <alignment horizontal="right" vertical="center"/>
    </xf>
    <xf numFmtId="4" fontId="72" fillId="0" borderId="10">
      <alignment horizontal="right" vertical="center"/>
    </xf>
    <xf numFmtId="0" fontId="72" fillId="0" borderId="10" applyNumberFormat="0" applyFill="0" applyAlignment="0" applyProtection="0"/>
    <xf numFmtId="0" fontId="106" fillId="75" borderId="60" applyNumberFormat="0" applyAlignment="0" applyProtection="0"/>
    <xf numFmtId="165" fontId="72" fillId="79" borderId="10" applyNumberFormat="0" applyFont="0" applyBorder="0" applyAlignment="0" applyProtection="0">
      <alignment horizontal="right" vertical="center"/>
    </xf>
    <xf numFmtId="0" fontId="72" fillId="53" borderId="10"/>
    <xf numFmtId="4" fontId="72" fillId="53" borderId="10"/>
    <xf numFmtId="0" fontId="109" fillId="0" borderId="62" applyNumberFormat="0" applyFill="0" applyAlignment="0" applyProtection="0"/>
    <xf numFmtId="0" fontId="69" fillId="78" borderId="63" applyNumberFormat="0" applyFont="0" applyAlignment="0" applyProtection="0"/>
    <xf numFmtId="0" fontId="85" fillId="78" borderId="63" applyNumberFormat="0" applyFont="0" applyAlignment="0" applyProtection="0"/>
    <xf numFmtId="0" fontId="72" fillId="0" borderId="10" applyNumberFormat="0" applyFill="0" applyAlignment="0" applyProtection="0"/>
    <xf numFmtId="0" fontId="95" fillId="0" borderId="62" applyNumberFormat="0" applyFill="0" applyAlignment="0" applyProtection="0"/>
    <xf numFmtId="0" fontId="109" fillId="0" borderId="62" applyNumberFormat="0" applyFill="0" applyAlignment="0" applyProtection="0"/>
    <xf numFmtId="0" fontId="94" fillId="62" borderId="61" applyNumberFormat="0" applyAlignment="0" applyProtection="0"/>
    <xf numFmtId="0" fontId="91" fillId="75" borderId="61" applyNumberFormat="0" applyAlignment="0" applyProtection="0"/>
    <xf numFmtId="4" fontId="83" fillId="50" borderId="10">
      <alignment horizontal="right" vertical="center"/>
    </xf>
    <xf numFmtId="0" fontId="80" fillId="50" borderId="10">
      <alignment horizontal="right" vertical="center"/>
    </xf>
    <xf numFmtId="165" fontId="72" fillId="79" borderId="10" applyNumberFormat="0" applyFont="0" applyBorder="0" applyAlignment="0" applyProtection="0">
      <alignment horizontal="right" vertical="center"/>
    </xf>
    <xf numFmtId="0" fontId="95" fillId="0" borderId="62" applyNumberFormat="0" applyFill="0" applyAlignment="0" applyProtection="0"/>
    <xf numFmtId="49" fontId="72" fillId="0" borderId="10" applyNumberFormat="0" applyFont="0" applyFill="0" applyBorder="0" applyProtection="0">
      <alignment horizontal="left" vertical="center" indent="2"/>
    </xf>
    <xf numFmtId="49" fontId="72" fillId="0" borderId="64" applyNumberFormat="0" applyFont="0" applyFill="0" applyBorder="0" applyProtection="0">
      <alignment horizontal="left" vertical="center" indent="5"/>
    </xf>
    <xf numFmtId="49" fontId="72" fillId="0" borderId="10" applyNumberFormat="0" applyFont="0" applyFill="0" applyBorder="0" applyProtection="0">
      <alignment horizontal="left" vertical="center" indent="2"/>
    </xf>
    <xf numFmtId="4" fontId="72" fillId="0" borderId="10" applyFill="0" applyBorder="0" applyProtection="0">
      <alignment horizontal="right" vertical="center"/>
    </xf>
    <xf numFmtId="49" fontId="81" fillId="0" borderId="10" applyNumberFormat="0" applyFill="0" applyBorder="0" applyProtection="0">
      <alignment horizontal="left" vertical="center"/>
    </xf>
    <xf numFmtId="0" fontId="72" fillId="0" borderId="66">
      <alignment horizontal="left" vertical="center" wrapText="1" indent="2"/>
    </xf>
    <xf numFmtId="0" fontId="106" fillId="75" borderId="60" applyNumberFormat="0" applyAlignment="0" applyProtection="0"/>
    <xf numFmtId="0" fontId="80" fillId="54" borderId="65">
      <alignment horizontal="right" vertical="center"/>
    </xf>
    <xf numFmtId="0" fontId="94" fillId="62" borderId="61" applyNumberFormat="0" applyAlignment="0" applyProtection="0"/>
    <xf numFmtId="0" fontId="80" fillId="54" borderId="65">
      <alignment horizontal="right" vertical="center"/>
    </xf>
    <xf numFmtId="4" fontId="80" fillId="54" borderId="10">
      <alignment horizontal="right" vertical="center"/>
    </xf>
    <xf numFmtId="0" fontId="80" fillId="54" borderId="10">
      <alignment horizontal="right" vertical="center"/>
    </xf>
    <xf numFmtId="0" fontId="88" fillId="75" borderId="60" applyNumberFormat="0" applyAlignment="0" applyProtection="0"/>
    <xf numFmtId="0" fontId="90" fillId="75" borderId="61" applyNumberFormat="0" applyAlignment="0" applyProtection="0"/>
    <xf numFmtId="0" fontId="95" fillId="0" borderId="62" applyNumberFormat="0" applyFill="0" applyAlignment="0" applyProtection="0"/>
    <xf numFmtId="0" fontId="72" fillId="53" borderId="10"/>
    <xf numFmtId="4" fontId="72" fillId="53" borderId="10"/>
    <xf numFmtId="4" fontId="80" fillId="54" borderId="10">
      <alignment horizontal="right" vertical="center"/>
    </xf>
    <xf numFmtId="0" fontId="83" fillId="50" borderId="10">
      <alignment horizontal="right" vertical="center"/>
    </xf>
    <xf numFmtId="0" fontId="94" fillId="62" borderId="61" applyNumberFormat="0" applyAlignment="0" applyProtection="0"/>
    <xf numFmtId="0" fontId="91" fillId="75" borderId="61" applyNumberFormat="0" applyAlignment="0" applyProtection="0"/>
    <xf numFmtId="4" fontId="72" fillId="0" borderId="10">
      <alignment horizontal="right" vertical="center"/>
    </xf>
    <xf numFmtId="0" fontId="72" fillId="54" borderId="66">
      <alignment horizontal="left" vertical="center" wrapText="1" indent="2"/>
    </xf>
    <xf numFmtId="0" fontId="72" fillId="0" borderId="66">
      <alignment horizontal="left" vertical="center" wrapText="1" indent="2"/>
    </xf>
    <xf numFmtId="0" fontId="106" fillId="75" borderId="60" applyNumberFormat="0" applyAlignment="0" applyProtection="0"/>
    <xf numFmtId="0" fontId="103" fillId="62" borderId="61" applyNumberFormat="0" applyAlignment="0" applyProtection="0"/>
    <xf numFmtId="0" fontId="90" fillId="75" borderId="61" applyNumberFormat="0" applyAlignment="0" applyProtection="0"/>
    <xf numFmtId="0" fontId="88" fillId="75" borderId="60" applyNumberFormat="0" applyAlignment="0" applyProtection="0"/>
    <xf numFmtId="0" fontId="80" fillId="54" borderId="65">
      <alignment horizontal="right" vertical="center"/>
    </xf>
    <xf numFmtId="0" fontId="83" fillId="50" borderId="10">
      <alignment horizontal="right" vertical="center"/>
    </xf>
    <xf numFmtId="4" fontId="80" fillId="50" borderId="10">
      <alignment horizontal="right" vertical="center"/>
    </xf>
    <xf numFmtId="4" fontId="80" fillId="54" borderId="10">
      <alignment horizontal="right" vertical="center"/>
    </xf>
    <xf numFmtId="49" fontId="72" fillId="0" borderId="64" applyNumberFormat="0" applyFont="0" applyFill="0" applyBorder="0" applyProtection="0">
      <alignment horizontal="left" vertical="center" indent="5"/>
    </xf>
    <xf numFmtId="4" fontId="72" fillId="0" borderId="10" applyFill="0" applyBorder="0" applyProtection="0">
      <alignment horizontal="right" vertical="center"/>
    </xf>
    <xf numFmtId="4" fontId="80" fillId="50" borderId="10">
      <alignment horizontal="right" vertical="center"/>
    </xf>
    <xf numFmtId="0" fontId="103" fillId="62" borderId="61" applyNumberFormat="0" applyAlignment="0" applyProtection="0"/>
    <xf numFmtId="0" fontId="94" fillId="62" borderId="61" applyNumberFormat="0" applyAlignment="0" applyProtection="0"/>
    <xf numFmtId="0" fontId="90" fillId="75" borderId="61"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4" borderId="66">
      <alignment horizontal="left" vertical="center" wrapText="1" indent="2"/>
    </xf>
    <xf numFmtId="0" fontId="3" fillId="0" borderId="9" applyNumberFormat="0" applyFill="0" applyAlignment="0" applyProtection="0"/>
    <xf numFmtId="0" fontId="72" fillId="50" borderId="64">
      <alignment horizontal="left" vertical="center"/>
    </xf>
    <xf numFmtId="0" fontId="94" fillId="62" borderId="68" applyNumberFormat="0" applyAlignment="0" applyProtection="0"/>
    <xf numFmtId="0" fontId="72" fillId="50" borderId="84">
      <alignment horizontal="left" vertical="center"/>
    </xf>
    <xf numFmtId="4" fontId="80" fillId="54" borderId="75">
      <alignment horizontal="right" vertical="center"/>
    </xf>
    <xf numFmtId="0" fontId="80" fillId="54" borderId="84">
      <alignment horizontal="right" vertical="center"/>
    </xf>
    <xf numFmtId="0" fontId="4" fillId="25" borderId="0" applyNumberFormat="0" applyBorder="0" applyAlignment="0" applyProtection="0"/>
    <xf numFmtId="0" fontId="109" fillId="0" borderId="81" applyNumberFormat="0" applyFill="0" applyAlignment="0" applyProtection="0"/>
    <xf numFmtId="0" fontId="83" fillId="50" borderId="83">
      <alignment horizontal="right" vertical="center"/>
    </xf>
    <xf numFmtId="0" fontId="69" fillId="78" borderId="82" applyNumberFormat="0" applyFont="0" applyAlignment="0" applyProtection="0"/>
    <xf numFmtId="0" fontId="106" fillId="75" borderId="71" applyNumberFormat="0" applyAlignment="0" applyProtection="0"/>
    <xf numFmtId="0" fontId="91" fillId="75" borderId="80" applyNumberFormat="0" applyAlignment="0" applyProtection="0"/>
    <xf numFmtId="0" fontId="103" fillId="62" borderId="72" applyNumberFormat="0" applyAlignment="0" applyProtection="0"/>
    <xf numFmtId="0" fontId="80" fillId="54" borderId="85">
      <alignment horizontal="right" vertical="center"/>
    </xf>
    <xf numFmtId="4" fontId="83" fillId="50" borderId="83">
      <alignment horizontal="right" vertical="center"/>
    </xf>
    <xf numFmtId="0" fontId="80" fillId="50" borderId="83">
      <alignment horizontal="right" vertical="center"/>
    </xf>
    <xf numFmtId="4" fontId="80" fillId="54" borderId="83">
      <alignment horizontal="right" vertical="center"/>
    </xf>
    <xf numFmtId="4" fontId="80" fillId="54" borderId="84">
      <alignment horizontal="right" vertical="center"/>
    </xf>
    <xf numFmtId="0" fontId="4" fillId="16" borderId="0" applyNumberFormat="0" applyBorder="0" applyAlignment="0" applyProtection="0"/>
    <xf numFmtId="0" fontId="13" fillId="8" borderId="5" applyNumberFormat="0" applyAlignment="0" applyProtection="0"/>
    <xf numFmtId="49" fontId="81" fillId="0" borderId="83" applyNumberFormat="0" applyFill="0" applyBorder="0" applyProtection="0">
      <alignment horizontal="left" vertical="center"/>
    </xf>
    <xf numFmtId="49" fontId="72" fillId="0" borderId="76" applyNumberFormat="0" applyFont="0" applyFill="0" applyBorder="0" applyProtection="0">
      <alignment horizontal="left" vertical="center" indent="5"/>
    </xf>
    <xf numFmtId="0" fontId="94" fillId="62" borderId="80" applyNumberFormat="0" applyAlignment="0" applyProtection="0"/>
    <xf numFmtId="0" fontId="19" fillId="22" borderId="0" applyNumberFormat="0" applyBorder="0" applyAlignment="0" applyProtection="0"/>
    <xf numFmtId="0" fontId="91" fillId="75" borderId="80" applyNumberFormat="0" applyAlignment="0" applyProtection="0"/>
    <xf numFmtId="0" fontId="4" fillId="29"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4" fillId="24" borderId="0" applyNumberFormat="0" applyBorder="0" applyAlignment="0" applyProtection="0"/>
    <xf numFmtId="0" fontId="3" fillId="0" borderId="9" applyNumberFormat="0" applyFill="0" applyAlignment="0" applyProtection="0"/>
    <xf numFmtId="0" fontId="19" fillId="14"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72" fillId="0" borderId="86">
      <alignment horizontal="left" vertical="center" wrapText="1" indent="2"/>
    </xf>
    <xf numFmtId="0" fontId="13" fillId="8" borderId="5" applyNumberFormat="0" applyAlignment="0" applyProtection="0"/>
    <xf numFmtId="4" fontId="80" fillId="54" borderId="85">
      <alignment horizontal="right" vertical="center"/>
    </xf>
    <xf numFmtId="0" fontId="80" fillId="54" borderId="77">
      <alignment horizontal="right" vertical="center"/>
    </xf>
    <xf numFmtId="0" fontId="90" fillId="75" borderId="68" applyNumberFormat="0" applyAlignment="0" applyProtection="0"/>
    <xf numFmtId="0" fontId="109" fillId="0" borderId="69" applyNumberFormat="0" applyFill="0" applyAlignment="0" applyProtection="0"/>
    <xf numFmtId="0" fontId="103" fillId="62" borderId="68" applyNumberFormat="0" applyAlignment="0" applyProtection="0"/>
    <xf numFmtId="0" fontId="85" fillId="78" borderId="70" applyNumberFormat="0" applyFont="0" applyAlignment="0" applyProtection="0"/>
    <xf numFmtId="0" fontId="19" fillId="14" borderId="0" applyNumberFormat="0" applyBorder="0" applyAlignment="0" applyProtection="0"/>
    <xf numFmtId="0" fontId="14" fillId="8" borderId="4" applyNumberFormat="0" applyAlignment="0" applyProtection="0"/>
    <xf numFmtId="0" fontId="72" fillId="53" borderId="75"/>
    <xf numFmtId="0" fontId="4" fillId="12" borderId="0" applyNumberFormat="0" applyBorder="0" applyAlignment="0" applyProtection="0"/>
    <xf numFmtId="4" fontId="80" fillId="54" borderId="75">
      <alignment horizontal="right" vertical="center"/>
    </xf>
    <xf numFmtId="4" fontId="80" fillId="54" borderId="75">
      <alignment horizontal="right" vertical="center"/>
    </xf>
    <xf numFmtId="0" fontId="103" fillId="62" borderId="68" applyNumberFormat="0" applyAlignment="0" applyProtection="0"/>
    <xf numFmtId="0" fontId="88" fillId="75" borderId="67" applyNumberFormat="0" applyAlignment="0" applyProtection="0"/>
    <xf numFmtId="49" fontId="72" fillId="0" borderId="75" applyNumberFormat="0" applyFont="0" applyFill="0" applyBorder="0" applyProtection="0">
      <alignment horizontal="left" vertical="center" indent="2"/>
    </xf>
    <xf numFmtId="0" fontId="94" fillId="62" borderId="68" applyNumberFormat="0" applyAlignment="0" applyProtection="0"/>
    <xf numFmtId="0" fontId="91" fillId="75" borderId="68" applyNumberFormat="0" applyAlignment="0" applyProtection="0"/>
    <xf numFmtId="0" fontId="109" fillId="0" borderId="69" applyNumberFormat="0" applyFill="0" applyAlignment="0" applyProtection="0"/>
    <xf numFmtId="0" fontId="106" fillId="75" borderId="67" applyNumberFormat="0" applyAlignment="0" applyProtection="0"/>
    <xf numFmtId="0" fontId="72" fillId="54" borderId="86">
      <alignment horizontal="left" vertical="center" wrapText="1" indent="2"/>
    </xf>
    <xf numFmtId="0" fontId="103" fillId="62" borderId="68" applyNumberFormat="0" applyAlignment="0" applyProtection="0"/>
    <xf numFmtId="0" fontId="88" fillId="75" borderId="67" applyNumberFormat="0" applyAlignment="0" applyProtection="0"/>
    <xf numFmtId="0" fontId="90" fillId="75" borderId="68" applyNumberFormat="0" applyAlignment="0" applyProtection="0"/>
    <xf numFmtId="0" fontId="91" fillId="75" borderId="68" applyNumberFormat="0" applyAlignment="0" applyProtection="0"/>
    <xf numFmtId="0" fontId="91" fillId="75" borderId="68" applyNumberFormat="0" applyAlignment="0" applyProtection="0"/>
    <xf numFmtId="0" fontId="106" fillId="75" borderId="79" applyNumberFormat="0" applyAlignment="0" applyProtection="0"/>
    <xf numFmtId="0" fontId="94" fillId="62" borderId="68" applyNumberFormat="0" applyAlignment="0" applyProtection="0"/>
    <xf numFmtId="0" fontId="95" fillId="0" borderId="69" applyNumberFormat="0" applyFill="0" applyAlignment="0" applyProtection="0"/>
    <xf numFmtId="0" fontId="109" fillId="0" borderId="69" applyNumberFormat="0" applyFill="0" applyAlignment="0" applyProtection="0"/>
    <xf numFmtId="0" fontId="85" fillId="78" borderId="70" applyNumberFormat="0" applyFont="0" applyAlignment="0" applyProtection="0"/>
    <xf numFmtId="0" fontId="103" fillId="62" borderId="68" applyNumberFormat="0" applyAlignment="0" applyProtection="0"/>
    <xf numFmtId="0" fontId="91" fillId="75" borderId="68" applyNumberFormat="0" applyAlignment="0" applyProtection="0"/>
    <xf numFmtId="0" fontId="85" fillId="78" borderId="70" applyNumberFormat="0" applyFont="0" applyAlignment="0" applyProtection="0"/>
    <xf numFmtId="0" fontId="69"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109" fillId="0" borderId="69" applyNumberFormat="0" applyFill="0" applyAlignment="0" applyProtection="0"/>
    <xf numFmtId="0" fontId="90" fillId="75" borderId="68" applyNumberFormat="0" applyAlignment="0" applyProtection="0"/>
    <xf numFmtId="0" fontId="91" fillId="75" borderId="68" applyNumberFormat="0" applyAlignment="0" applyProtection="0"/>
    <xf numFmtId="0" fontId="95" fillId="0" borderId="69" applyNumberFormat="0" applyFill="0" applyAlignment="0" applyProtection="0"/>
    <xf numFmtId="0" fontId="85" fillId="78" borderId="70" applyNumberFormat="0" applyFont="0" applyAlignment="0" applyProtection="0"/>
    <xf numFmtId="4" fontId="72" fillId="53" borderId="75"/>
    <xf numFmtId="0" fontId="95" fillId="0" borderId="69" applyNumberFormat="0" applyFill="0" applyAlignment="0" applyProtection="0"/>
    <xf numFmtId="4" fontId="83" fillId="50" borderId="75">
      <alignment horizontal="right" vertical="center"/>
    </xf>
    <xf numFmtId="0" fontId="91" fillId="75" borderId="68" applyNumberFormat="0" applyAlignment="0" applyProtection="0"/>
    <xf numFmtId="0" fontId="103" fillId="62" borderId="68" applyNumberFormat="0" applyAlignment="0" applyProtection="0"/>
    <xf numFmtId="0" fontId="103" fillId="62" borderId="68" applyNumberFormat="0" applyAlignment="0" applyProtection="0"/>
    <xf numFmtId="0" fontId="85"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69" fillId="78" borderId="70" applyNumberFormat="0" applyFont="0" applyAlignment="0" applyProtection="0"/>
    <xf numFmtId="0" fontId="80" fillId="54" borderId="75">
      <alignment horizontal="right" vertical="center"/>
    </xf>
    <xf numFmtId="0" fontId="109" fillId="0" borderId="69" applyNumberFormat="0" applyFill="0" applyAlignment="0" applyProtection="0"/>
    <xf numFmtId="0" fontId="4" fillId="28" borderId="0" applyNumberFormat="0" applyBorder="0" applyAlignment="0" applyProtection="0"/>
    <xf numFmtId="0" fontId="103" fillId="62" borderId="72" applyNumberFormat="0" applyAlignment="0" applyProtection="0"/>
    <xf numFmtId="0" fontId="19" fillId="34" borderId="0" applyNumberFormat="0" applyBorder="0" applyAlignment="0" applyProtection="0"/>
    <xf numFmtId="0" fontId="80" fillId="54" borderId="84">
      <alignment horizontal="right" vertical="center"/>
    </xf>
    <xf numFmtId="4" fontId="72" fillId="0" borderId="75" applyFill="0" applyBorder="0" applyProtection="0">
      <alignment horizontal="right" vertical="center"/>
    </xf>
    <xf numFmtId="0" fontId="72" fillId="50" borderId="84">
      <alignment horizontal="left" vertical="center"/>
    </xf>
    <xf numFmtId="0" fontId="91" fillId="75" borderId="68" applyNumberFormat="0" applyAlignment="0" applyProtection="0"/>
    <xf numFmtId="0" fontId="19" fillId="30" borderId="0" applyNumberFormat="0" applyBorder="0" applyAlignment="0" applyProtection="0"/>
    <xf numFmtId="0" fontId="103" fillId="62" borderId="68" applyNumberFormat="0" applyAlignment="0" applyProtection="0"/>
    <xf numFmtId="4" fontId="80" fillId="54" borderId="76">
      <alignment horizontal="right" vertical="center"/>
    </xf>
    <xf numFmtId="0" fontId="80" fillId="50" borderId="75">
      <alignment horizontal="right" vertical="center"/>
    </xf>
    <xf numFmtId="0" fontId="106" fillId="75" borderId="67" applyNumberFormat="0" applyAlignment="0" applyProtection="0"/>
    <xf numFmtId="0" fontId="80" fillId="54" borderId="84">
      <alignment horizontal="right" vertical="center"/>
    </xf>
    <xf numFmtId="0" fontId="95" fillId="0" borderId="81" applyNumberFormat="0" applyFill="0" applyAlignment="0" applyProtection="0"/>
    <xf numFmtId="0" fontId="109" fillId="0" borderId="69" applyNumberFormat="0" applyFill="0" applyAlignment="0" applyProtection="0"/>
    <xf numFmtId="0" fontId="69" fillId="78" borderId="70" applyNumberFormat="0" applyFont="0" applyAlignment="0" applyProtection="0"/>
    <xf numFmtId="0" fontId="85" fillId="78" borderId="70" applyNumberFormat="0" applyFont="0" applyAlignment="0" applyProtection="0"/>
    <xf numFmtId="0" fontId="103" fillId="62" borderId="80" applyNumberFormat="0" applyAlignment="0" applyProtection="0"/>
    <xf numFmtId="0" fontId="95" fillId="0" borderId="69" applyNumberFormat="0" applyFill="0" applyAlignment="0" applyProtection="0"/>
    <xf numFmtId="0" fontId="109" fillId="0" borderId="69" applyNumberFormat="0" applyFill="0" applyAlignment="0" applyProtection="0"/>
    <xf numFmtId="0" fontId="94" fillId="62" borderId="68" applyNumberFormat="0" applyAlignment="0" applyProtection="0"/>
    <xf numFmtId="0" fontId="91" fillId="75" borderId="68" applyNumberFormat="0" applyAlignment="0" applyProtection="0"/>
    <xf numFmtId="0" fontId="95" fillId="0" borderId="69" applyNumberFormat="0" applyFill="0" applyAlignment="0" applyProtection="0"/>
    <xf numFmtId="0" fontId="106" fillId="75" borderId="71" applyNumberFormat="0" applyAlignment="0" applyProtection="0"/>
    <xf numFmtId="4" fontId="80" fillId="50" borderId="75">
      <alignment horizontal="right" vertical="center"/>
    </xf>
    <xf numFmtId="49" fontId="81" fillId="0" borderId="75" applyNumberFormat="0" applyFill="0" applyBorder="0" applyProtection="0">
      <alignment horizontal="left" vertical="center"/>
    </xf>
    <xf numFmtId="0" fontId="106" fillId="75" borderId="67" applyNumberFormat="0" applyAlignment="0" applyProtection="0"/>
    <xf numFmtId="0" fontId="94" fillId="62" borderId="68" applyNumberFormat="0" applyAlignment="0" applyProtection="0"/>
    <xf numFmtId="0" fontId="90" fillId="75" borderId="72" applyNumberFormat="0" applyAlignment="0" applyProtection="0"/>
    <xf numFmtId="0" fontId="88" fillId="75" borderId="67" applyNumberFormat="0" applyAlignment="0" applyProtection="0"/>
    <xf numFmtId="0" fontId="90" fillId="75" borderId="68" applyNumberFormat="0" applyAlignment="0" applyProtection="0"/>
    <xf numFmtId="0" fontId="95" fillId="0" borderId="69" applyNumberFormat="0" applyFill="0" applyAlignment="0" applyProtection="0"/>
    <xf numFmtId="0" fontId="72" fillId="0" borderId="78">
      <alignment horizontal="left" vertical="center" wrapText="1" indent="2"/>
    </xf>
    <xf numFmtId="0" fontId="94" fillId="62" borderId="68" applyNumberFormat="0" applyAlignment="0" applyProtection="0"/>
    <xf numFmtId="0" fontId="91" fillId="75" borderId="68" applyNumberFormat="0" applyAlignment="0" applyProtection="0"/>
    <xf numFmtId="49" fontId="72" fillId="0" borderId="76" applyNumberFormat="0" applyFont="0" applyFill="0" applyBorder="0" applyProtection="0">
      <alignment horizontal="left" vertical="center" indent="5"/>
    </xf>
    <xf numFmtId="0" fontId="18" fillId="0" borderId="0" applyNumberFormat="0" applyFill="0" applyBorder="0" applyAlignment="0" applyProtection="0"/>
    <xf numFmtId="0" fontId="106" fillId="75" borderId="67" applyNumberFormat="0" applyAlignment="0" applyProtection="0"/>
    <xf numFmtId="0" fontId="103" fillId="62" borderId="68" applyNumberFormat="0" applyAlignment="0" applyProtection="0"/>
    <xf numFmtId="0" fontId="90" fillId="75" borderId="68" applyNumberFormat="0" applyAlignment="0" applyProtection="0"/>
    <xf numFmtId="0" fontId="88" fillId="75" borderId="67" applyNumberFormat="0" applyAlignment="0" applyProtection="0"/>
    <xf numFmtId="0" fontId="80" fillId="50" borderId="75">
      <alignment horizontal="right" vertical="center"/>
    </xf>
    <xf numFmtId="0" fontId="80" fillId="54" borderId="75">
      <alignment horizontal="right" vertical="center"/>
    </xf>
    <xf numFmtId="0" fontId="109" fillId="0" borderId="73" applyNumberFormat="0" applyFill="0" applyAlignment="0" applyProtection="0"/>
    <xf numFmtId="0" fontId="103" fillId="62" borderId="68" applyNumberFormat="0" applyAlignment="0" applyProtection="0"/>
    <xf numFmtId="0" fontId="94" fillId="62" borderId="68" applyNumberFormat="0" applyAlignment="0" applyProtection="0"/>
    <xf numFmtId="0" fontId="90" fillId="75" borderId="68" applyNumberFormat="0" applyAlignment="0" applyProtection="0"/>
    <xf numFmtId="0" fontId="72" fillId="0" borderId="75" applyNumberFormat="0" applyFill="0" applyAlignment="0" applyProtection="0"/>
    <xf numFmtId="0" fontId="88" fillId="75" borderId="67" applyNumberFormat="0" applyAlignment="0" applyProtection="0"/>
    <xf numFmtId="0" fontId="90" fillId="75" borderId="68" applyNumberFormat="0" applyAlignment="0" applyProtection="0"/>
    <xf numFmtId="0" fontId="91" fillId="75" borderId="68" applyNumberFormat="0" applyAlignment="0" applyProtection="0"/>
    <xf numFmtId="0" fontId="94" fillId="62" borderId="68" applyNumberFormat="0" applyAlignment="0" applyProtection="0"/>
    <xf numFmtId="0" fontId="95" fillId="0" borderId="69" applyNumberFormat="0" applyFill="0" applyAlignment="0" applyProtection="0"/>
    <xf numFmtId="0" fontId="103" fillId="62" borderId="68" applyNumberFormat="0" applyAlignment="0" applyProtection="0"/>
    <xf numFmtId="0" fontId="85" fillId="78" borderId="70" applyNumberFormat="0" applyFont="0" applyAlignment="0" applyProtection="0"/>
    <xf numFmtId="0" fontId="69"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91" fillId="75" borderId="68" applyNumberFormat="0" applyAlignment="0" applyProtection="0"/>
    <xf numFmtId="0" fontId="103" fillId="62" borderId="68" applyNumberFormat="0" applyAlignment="0" applyProtection="0"/>
    <xf numFmtId="0" fontId="85"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80" fillId="54" borderId="64">
      <alignment horizontal="right" vertical="center"/>
    </xf>
    <xf numFmtId="4" fontId="80" fillId="54" borderId="64">
      <alignment horizontal="right" vertical="center"/>
    </xf>
    <xf numFmtId="0" fontId="80" fillId="54" borderId="65">
      <alignment horizontal="right" vertical="center"/>
    </xf>
    <xf numFmtId="4" fontId="80" fillId="54" borderId="65">
      <alignment horizontal="right" vertical="center"/>
    </xf>
    <xf numFmtId="0" fontId="91" fillId="75" borderId="68" applyNumberFormat="0" applyAlignment="0" applyProtection="0"/>
    <xf numFmtId="0" fontId="72" fillId="54" borderId="66">
      <alignment horizontal="left" vertical="center" wrapText="1" indent="2"/>
    </xf>
    <xf numFmtId="0" fontId="72" fillId="0" borderId="66">
      <alignment horizontal="left" vertical="center" wrapText="1" indent="2"/>
    </xf>
    <xf numFmtId="0" fontId="72" fillId="50" borderId="64">
      <alignment horizontal="left" vertical="center"/>
    </xf>
    <xf numFmtId="0" fontId="103" fillId="62" borderId="68" applyNumberFormat="0" applyAlignment="0" applyProtection="0"/>
    <xf numFmtId="0" fontId="106" fillId="75" borderId="67" applyNumberFormat="0" applyAlignment="0" applyProtection="0"/>
    <xf numFmtId="0" fontId="109" fillId="0" borderId="69" applyNumberFormat="0" applyFill="0" applyAlignment="0" applyProtection="0"/>
    <xf numFmtId="49" fontId="72" fillId="0" borderId="64" applyNumberFormat="0" applyFont="0" applyFill="0" applyBorder="0" applyProtection="0">
      <alignment horizontal="left" vertical="center" indent="5"/>
    </xf>
    <xf numFmtId="0" fontId="88" fillId="75" borderId="67" applyNumberFormat="0" applyAlignment="0" applyProtection="0"/>
    <xf numFmtId="0" fontId="90" fillId="75" borderId="68" applyNumberFormat="0" applyAlignment="0" applyProtection="0"/>
    <xf numFmtId="0" fontId="95" fillId="0" borderId="69" applyNumberFormat="0" applyFill="0" applyAlignment="0" applyProtection="0"/>
    <xf numFmtId="0" fontId="94" fillId="62" borderId="72" applyNumberFormat="0" applyAlignment="0" applyProtection="0"/>
    <xf numFmtId="0" fontId="85" fillId="78" borderId="82" applyNumberFormat="0" applyFont="0" applyAlignment="0" applyProtection="0"/>
    <xf numFmtId="0" fontId="85" fillId="78" borderId="74" applyNumberFormat="0" applyFont="0" applyAlignment="0" applyProtection="0"/>
    <xf numFmtId="0" fontId="19" fillId="26" borderId="0" applyNumberFormat="0" applyBorder="0" applyAlignment="0" applyProtection="0"/>
    <xf numFmtId="0" fontId="94" fillId="62" borderId="68" applyNumberFormat="0" applyAlignment="0" applyProtection="0"/>
    <xf numFmtId="0" fontId="83" fillId="50" borderId="75">
      <alignment horizontal="right" vertical="center"/>
    </xf>
    <xf numFmtId="0" fontId="80" fillId="50" borderId="75">
      <alignment horizontal="right" vertical="center"/>
    </xf>
    <xf numFmtId="0" fontId="90" fillId="75" borderId="68" applyNumberFormat="0" applyAlignment="0" applyProtection="0"/>
    <xf numFmtId="0" fontId="109" fillId="0" borderId="69" applyNumberFormat="0" applyFill="0" applyAlignment="0" applyProtection="0"/>
    <xf numFmtId="0" fontId="103" fillId="62" borderId="68" applyNumberFormat="0" applyAlignment="0" applyProtection="0"/>
    <xf numFmtId="0" fontId="85" fillId="78" borderId="70" applyNumberFormat="0" applyFont="0" applyAlignment="0" applyProtection="0"/>
    <xf numFmtId="0" fontId="13" fillId="8" borderId="5" applyNumberFormat="0" applyAlignment="0" applyProtection="0"/>
    <xf numFmtId="0" fontId="72" fillId="0" borderId="86">
      <alignment horizontal="left" vertical="center" wrapText="1" indent="2"/>
    </xf>
    <xf numFmtId="0" fontId="72" fillId="0" borderId="78">
      <alignment horizontal="left" vertical="center" wrapText="1" indent="2"/>
    </xf>
    <xf numFmtId="0" fontId="80" fillId="54" borderId="77">
      <alignment horizontal="right" vertical="center"/>
    </xf>
    <xf numFmtId="0" fontId="103" fillId="62" borderId="68" applyNumberFormat="0" applyAlignment="0" applyProtection="0"/>
    <xf numFmtId="0" fontId="88" fillId="75" borderId="67" applyNumberFormat="0" applyAlignment="0" applyProtection="0"/>
    <xf numFmtId="49" fontId="72" fillId="0" borderId="76" applyNumberFormat="0" applyFont="0" applyFill="0" applyBorder="0" applyProtection="0">
      <alignment horizontal="left" vertical="center" indent="5"/>
    </xf>
    <xf numFmtId="0" fontId="94" fillId="62" borderId="68" applyNumberFormat="0" applyAlignment="0" applyProtection="0"/>
    <xf numFmtId="0" fontId="91" fillId="75" borderId="68" applyNumberFormat="0" applyAlignment="0" applyProtection="0"/>
    <xf numFmtId="0" fontId="109" fillId="0" borderId="69" applyNumberFormat="0" applyFill="0" applyAlignment="0" applyProtection="0"/>
    <xf numFmtId="0" fontId="106" fillId="75" borderId="67" applyNumberFormat="0" applyAlignment="0" applyProtection="0"/>
    <xf numFmtId="4" fontId="72" fillId="0" borderId="83" applyFill="0" applyBorder="0" applyProtection="0">
      <alignment horizontal="right" vertical="center"/>
    </xf>
    <xf numFmtId="0" fontId="103" fillId="62" borderId="68" applyNumberFormat="0" applyAlignment="0" applyProtection="0"/>
    <xf numFmtId="0" fontId="88" fillId="75" borderId="67" applyNumberFormat="0" applyAlignment="0" applyProtection="0"/>
    <xf numFmtId="0" fontId="90" fillId="75" borderId="68" applyNumberFormat="0" applyAlignment="0" applyProtection="0"/>
    <xf numFmtId="0" fontId="91" fillId="75" borderId="68" applyNumberFormat="0" applyAlignment="0" applyProtection="0"/>
    <xf numFmtId="0" fontId="91" fillId="75" borderId="68" applyNumberFormat="0" applyAlignment="0" applyProtection="0"/>
    <xf numFmtId="0" fontId="106" fillId="75" borderId="79" applyNumberFormat="0" applyAlignment="0" applyProtection="0"/>
    <xf numFmtId="0" fontId="4" fillId="20" borderId="0" applyNumberFormat="0" applyBorder="0" applyAlignment="0" applyProtection="0"/>
    <xf numFmtId="0" fontId="94" fillId="62" borderId="68" applyNumberFormat="0" applyAlignment="0" applyProtection="0"/>
    <xf numFmtId="0" fontId="95" fillId="0" borderId="69" applyNumberFormat="0" applyFill="0" applyAlignment="0" applyProtection="0"/>
    <xf numFmtId="0" fontId="109" fillId="0" borderId="69" applyNumberFormat="0" applyFill="0" applyAlignment="0" applyProtection="0"/>
    <xf numFmtId="0" fontId="85" fillId="78" borderId="70" applyNumberFormat="0" applyFont="0" applyAlignment="0" applyProtection="0"/>
    <xf numFmtId="0" fontId="103" fillId="62" borderId="68" applyNumberFormat="0" applyAlignment="0" applyProtection="0"/>
    <xf numFmtId="0" fontId="91" fillId="75" borderId="68" applyNumberFormat="0" applyAlignment="0" applyProtection="0"/>
    <xf numFmtId="0" fontId="85" fillId="78" borderId="70" applyNumberFormat="0" applyFont="0" applyAlignment="0" applyProtection="0"/>
    <xf numFmtId="0" fontId="69"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109" fillId="0" borderId="69" applyNumberFormat="0" applyFill="0" applyAlignment="0" applyProtection="0"/>
    <xf numFmtId="0" fontId="90" fillId="75" borderId="68" applyNumberFormat="0" applyAlignment="0" applyProtection="0"/>
    <xf numFmtId="0" fontId="91" fillId="75" borderId="68" applyNumberFormat="0" applyAlignment="0" applyProtection="0"/>
    <xf numFmtId="0" fontId="95" fillId="0" borderId="69" applyNumberFormat="0" applyFill="0" applyAlignment="0" applyProtection="0"/>
    <xf numFmtId="0" fontId="85" fillId="78" borderId="70" applyNumberFormat="0" applyFont="0" applyAlignment="0" applyProtection="0"/>
    <xf numFmtId="0" fontId="72" fillId="0" borderId="78">
      <alignment horizontal="left" vertical="center" wrapText="1" indent="2"/>
    </xf>
    <xf numFmtId="0" fontId="95" fillId="0" borderId="69" applyNumberFormat="0" applyFill="0" applyAlignment="0" applyProtection="0"/>
    <xf numFmtId="0" fontId="80" fillId="54" borderId="75">
      <alignment horizontal="right" vertical="center"/>
    </xf>
    <xf numFmtId="0" fontId="91" fillId="75" borderId="68" applyNumberFormat="0" applyAlignment="0" applyProtection="0"/>
    <xf numFmtId="0" fontId="103" fillId="62" borderId="68" applyNumberFormat="0" applyAlignment="0" applyProtection="0"/>
    <xf numFmtId="0" fontId="103" fillId="62" borderId="68" applyNumberFormat="0" applyAlignment="0" applyProtection="0"/>
    <xf numFmtId="0" fontId="85" fillId="78" borderId="70" applyNumberFormat="0" applyFont="0" applyAlignment="0" applyProtection="0"/>
    <xf numFmtId="0" fontId="106" fillId="75" borderId="67" applyNumberFormat="0" applyAlignment="0" applyProtection="0"/>
    <xf numFmtId="0" fontId="109" fillId="0" borderId="69" applyNumberFormat="0" applyFill="0" applyAlignment="0" applyProtection="0"/>
    <xf numFmtId="0" fontId="69" fillId="78" borderId="70" applyNumberFormat="0" applyFont="0" applyAlignment="0" applyProtection="0"/>
    <xf numFmtId="4" fontId="83" fillId="50" borderId="75">
      <alignment horizontal="right" vertical="center"/>
    </xf>
    <xf numFmtId="0" fontId="109" fillId="0" borderId="69" applyNumberFormat="0" applyFill="0" applyAlignment="0" applyProtection="0"/>
    <xf numFmtId="0" fontId="72" fillId="50" borderId="76">
      <alignment horizontal="left" vertical="center"/>
    </xf>
    <xf numFmtId="0" fontId="4" fillId="33" borderId="0" applyNumberFormat="0" applyBorder="0" applyAlignment="0" applyProtection="0"/>
    <xf numFmtId="0" fontId="72" fillId="53" borderId="83"/>
    <xf numFmtId="0" fontId="94" fillId="62" borderId="72" applyNumberFormat="0" applyAlignment="0" applyProtection="0"/>
    <xf numFmtId="0" fontId="91" fillId="75" borderId="68" applyNumberFormat="0" applyAlignment="0" applyProtection="0"/>
    <xf numFmtId="0" fontId="103" fillId="62" borderId="68" applyNumberFormat="0" applyAlignment="0" applyProtection="0"/>
    <xf numFmtId="0" fontId="106" fillId="75" borderId="67" applyNumberFormat="0" applyAlignment="0" applyProtection="0"/>
    <xf numFmtId="0" fontId="109" fillId="0" borderId="69" applyNumberFormat="0" applyFill="0" applyAlignment="0" applyProtection="0"/>
    <xf numFmtId="0" fontId="69" fillId="78" borderId="70" applyNumberFormat="0" applyFont="0" applyAlignment="0" applyProtection="0"/>
    <xf numFmtId="0" fontId="85" fillId="78" borderId="70" applyNumberFormat="0" applyFont="0" applyAlignment="0" applyProtection="0"/>
    <xf numFmtId="0" fontId="95" fillId="0" borderId="69" applyNumberFormat="0" applyFill="0" applyAlignment="0" applyProtection="0"/>
    <xf numFmtId="0" fontId="109" fillId="0" borderId="69" applyNumberFormat="0" applyFill="0" applyAlignment="0" applyProtection="0"/>
    <xf numFmtId="0" fontId="94" fillId="62" borderId="68" applyNumberFormat="0" applyAlignment="0" applyProtection="0"/>
    <xf numFmtId="0" fontId="91" fillId="75" borderId="68" applyNumberFormat="0" applyAlignment="0" applyProtection="0"/>
    <xf numFmtId="0" fontId="72" fillId="53" borderId="83"/>
    <xf numFmtId="0" fontId="95" fillId="0" borderId="69" applyNumberFormat="0" applyFill="0" applyAlignment="0" applyProtection="0"/>
    <xf numFmtId="0" fontId="72" fillId="0" borderId="78">
      <alignment horizontal="left" vertical="center" wrapText="1" indent="2"/>
    </xf>
    <xf numFmtId="0" fontId="80" fillId="50" borderId="75">
      <alignment horizontal="right" vertical="center"/>
    </xf>
    <xf numFmtId="4" fontId="72" fillId="0" borderId="75" applyFill="0" applyBorder="0" applyProtection="0">
      <alignment horizontal="right" vertical="center"/>
    </xf>
    <xf numFmtId="4" fontId="72" fillId="0" borderId="83">
      <alignment horizontal="right" vertical="center"/>
    </xf>
    <xf numFmtId="0" fontId="106" fillId="75" borderId="67" applyNumberFormat="0" applyAlignment="0" applyProtection="0"/>
    <xf numFmtId="0" fontId="94" fillId="62" borderId="68" applyNumberFormat="0" applyAlignment="0" applyProtection="0"/>
    <xf numFmtId="0" fontId="88" fillId="75" borderId="71" applyNumberFormat="0" applyAlignment="0" applyProtection="0"/>
    <xf numFmtId="49" fontId="72" fillId="0" borderId="84" applyNumberFormat="0" applyFont="0" applyFill="0" applyBorder="0" applyProtection="0">
      <alignment horizontal="left" vertical="center" indent="5"/>
    </xf>
    <xf numFmtId="0" fontId="88" fillId="75" borderId="67" applyNumberFormat="0" applyAlignment="0" applyProtection="0"/>
    <xf numFmtId="0" fontId="90" fillId="75" borderId="68" applyNumberFormat="0" applyAlignment="0" applyProtection="0"/>
    <xf numFmtId="0" fontId="95" fillId="0" borderId="69" applyNumberFormat="0" applyFill="0" applyAlignment="0" applyProtection="0"/>
    <xf numFmtId="0" fontId="72" fillId="54" borderId="78">
      <alignment horizontal="left" vertical="center" wrapText="1" indent="2"/>
    </xf>
    <xf numFmtId="0" fontId="94" fillId="62" borderId="68" applyNumberFormat="0" applyAlignment="0" applyProtection="0"/>
    <xf numFmtId="0" fontId="91" fillId="75" borderId="68" applyNumberFormat="0" applyAlignment="0" applyProtection="0"/>
    <xf numFmtId="49" fontId="72" fillId="0" borderId="75" applyNumberFormat="0" applyFont="0" applyFill="0" applyBorder="0" applyProtection="0">
      <alignment horizontal="left" vertical="center" indent="2"/>
    </xf>
    <xf numFmtId="0" fontId="19" fillId="18" borderId="0" applyNumberFormat="0" applyBorder="0" applyAlignment="0" applyProtection="0"/>
    <xf numFmtId="0" fontId="106" fillId="75" borderId="67" applyNumberFormat="0" applyAlignment="0" applyProtection="0"/>
    <xf numFmtId="0" fontId="103" fillId="62" borderId="68" applyNumberFormat="0" applyAlignment="0" applyProtection="0"/>
    <xf numFmtId="0" fontId="90" fillId="75" borderId="68" applyNumberFormat="0" applyAlignment="0" applyProtection="0"/>
    <xf numFmtId="0" fontId="88" fillId="75" borderId="67" applyNumberFormat="0" applyAlignment="0" applyProtection="0"/>
    <xf numFmtId="0" fontId="17" fillId="0" borderId="0" applyNumberFormat="0" applyFill="0" applyBorder="0" applyAlignment="0" applyProtection="0"/>
    <xf numFmtId="0" fontId="90" fillId="75" borderId="72" applyNumberFormat="0" applyAlignment="0" applyProtection="0"/>
    <xf numFmtId="0" fontId="109" fillId="0" borderId="73" applyNumberFormat="0" applyFill="0" applyAlignment="0" applyProtection="0"/>
    <xf numFmtId="0" fontId="72" fillId="0" borderId="75">
      <alignment horizontal="right" vertical="center"/>
    </xf>
    <xf numFmtId="0" fontId="103" fillId="62" borderId="68" applyNumberFormat="0" applyAlignment="0" applyProtection="0"/>
    <xf numFmtId="0" fontId="94" fillId="62" borderId="68" applyNumberFormat="0" applyAlignment="0" applyProtection="0"/>
    <xf numFmtId="0" fontId="90" fillId="75" borderId="68" applyNumberFormat="0" applyAlignment="0" applyProtection="0"/>
    <xf numFmtId="0" fontId="80" fillId="54" borderId="76">
      <alignment horizontal="right" vertical="center"/>
    </xf>
    <xf numFmtId="0" fontId="103" fillId="62" borderId="72" applyNumberFormat="0" applyAlignment="0" applyProtection="0"/>
    <xf numFmtId="0" fontId="85" fillId="78" borderId="74" applyNumberFormat="0" applyFont="0" applyAlignment="0" applyProtection="0"/>
    <xf numFmtId="0" fontId="69" fillId="78" borderId="74" applyNumberFormat="0" applyFont="0" applyAlignment="0" applyProtection="0"/>
    <xf numFmtId="0" fontId="106" fillId="75" borderId="71" applyNumberFormat="0" applyAlignment="0" applyProtection="0"/>
    <xf numFmtId="0" fontId="109" fillId="0" borderId="73" applyNumberFormat="0" applyFill="0" applyAlignment="0" applyProtection="0"/>
    <xf numFmtId="0" fontId="91" fillId="75" borderId="72" applyNumberFormat="0" applyAlignment="0" applyProtection="0"/>
    <xf numFmtId="0" fontId="103" fillId="62" borderId="72" applyNumberFormat="0" applyAlignment="0" applyProtection="0"/>
    <xf numFmtId="0" fontId="85" fillId="78" borderId="74" applyNumberFormat="0" applyFont="0" applyAlignment="0" applyProtection="0"/>
    <xf numFmtId="0" fontId="106" fillId="75" borderId="71" applyNumberFormat="0" applyAlignment="0" applyProtection="0"/>
    <xf numFmtId="0" fontId="109" fillId="0" borderId="73" applyNumberFormat="0" applyFill="0" applyAlignment="0" applyProtection="0"/>
    <xf numFmtId="0" fontId="72" fillId="0" borderId="83" applyNumberFormat="0" applyFill="0" applyAlignment="0" applyProtection="0"/>
    <xf numFmtId="165" fontId="72" fillId="79" borderId="83" applyNumberFormat="0" applyFont="0" applyBorder="0" applyAlignment="0" applyProtection="0">
      <alignment horizontal="right" vertical="center"/>
    </xf>
    <xf numFmtId="0" fontId="72" fillId="54" borderId="86">
      <alignment horizontal="left" vertical="center" wrapText="1" indent="2"/>
    </xf>
    <xf numFmtId="0" fontId="91" fillId="75" borderId="72" applyNumberFormat="0" applyAlignment="0" applyProtection="0"/>
    <xf numFmtId="0" fontId="109" fillId="0" borderId="81" applyNumberFormat="0" applyFill="0" applyAlignment="0" applyProtection="0"/>
    <xf numFmtId="0" fontId="103" fillId="62" borderId="72" applyNumberFormat="0" applyAlignment="0" applyProtection="0"/>
    <xf numFmtId="0" fontId="106" fillId="75" borderId="71" applyNumberFormat="0" applyAlignment="0" applyProtection="0"/>
    <xf numFmtId="0" fontId="109" fillId="0" borderId="73" applyNumberFormat="0" applyFill="0" applyAlignment="0" applyProtection="0"/>
    <xf numFmtId="0" fontId="88" fillId="75" borderId="71" applyNumberFormat="0" applyAlignment="0" applyProtection="0"/>
    <xf numFmtId="0" fontId="90" fillId="75" borderId="72" applyNumberFormat="0" applyAlignment="0" applyProtection="0"/>
    <xf numFmtId="0" fontId="95" fillId="0" borderId="73" applyNumberFormat="0" applyFill="0" applyAlignment="0" applyProtection="0"/>
    <xf numFmtId="49" fontId="72" fillId="0" borderId="75" applyNumberFormat="0" applyFont="0" applyFill="0" applyBorder="0" applyProtection="0">
      <alignment horizontal="left" vertical="center" indent="2"/>
    </xf>
    <xf numFmtId="0" fontId="80" fillId="50" borderId="75">
      <alignment horizontal="right" vertical="center"/>
    </xf>
    <xf numFmtId="4" fontId="80" fillId="50" borderId="75">
      <alignment horizontal="right" vertical="center"/>
    </xf>
    <xf numFmtId="0" fontId="83" fillId="50" borderId="75">
      <alignment horizontal="right" vertical="center"/>
    </xf>
    <xf numFmtId="4" fontId="83" fillId="50" borderId="75">
      <alignment horizontal="right" vertical="center"/>
    </xf>
    <xf numFmtId="0" fontId="80" fillId="54" borderId="75">
      <alignment horizontal="right" vertical="center"/>
    </xf>
    <xf numFmtId="4" fontId="80" fillId="54" borderId="75">
      <alignment horizontal="right" vertical="center"/>
    </xf>
    <xf numFmtId="0" fontId="80" fillId="54" borderId="75">
      <alignment horizontal="right" vertical="center"/>
    </xf>
    <xf numFmtId="4" fontId="80" fillId="54" borderId="75">
      <alignment horizontal="right" vertical="center"/>
    </xf>
    <xf numFmtId="0" fontId="94" fillId="62" borderId="72" applyNumberFormat="0" applyAlignment="0" applyProtection="0"/>
    <xf numFmtId="0" fontId="72" fillId="0" borderId="75">
      <alignment horizontal="right" vertical="center"/>
    </xf>
    <xf numFmtId="4" fontId="72" fillId="0" borderId="75">
      <alignment horizontal="right" vertical="center"/>
    </xf>
    <xf numFmtId="4" fontId="72" fillId="0" borderId="75" applyFill="0" applyBorder="0" applyProtection="0">
      <alignment horizontal="right" vertical="center"/>
    </xf>
    <xf numFmtId="49" fontId="81" fillId="0" borderId="75" applyNumberFormat="0" applyFill="0" applyBorder="0" applyProtection="0">
      <alignment horizontal="left" vertical="center"/>
    </xf>
    <xf numFmtId="0" fontId="72" fillId="0" borderId="75" applyNumberFormat="0" applyFill="0" applyAlignment="0" applyProtection="0"/>
    <xf numFmtId="165" fontId="72" fillId="79" borderId="75" applyNumberFormat="0" applyFont="0" applyBorder="0" applyAlignment="0" applyProtection="0">
      <alignment horizontal="right" vertical="center"/>
    </xf>
    <xf numFmtId="0" fontId="72" fillId="53" borderId="75"/>
    <xf numFmtId="4" fontId="72" fillId="53" borderId="75"/>
    <xf numFmtId="4" fontId="80" fillId="54" borderId="75">
      <alignment horizontal="right" vertical="center"/>
    </xf>
    <xf numFmtId="0" fontId="72" fillId="53" borderId="75"/>
    <xf numFmtId="0" fontId="90" fillId="75" borderId="72" applyNumberFormat="0" applyAlignment="0" applyProtection="0"/>
    <xf numFmtId="0" fontId="80" fillId="50" borderId="75">
      <alignment horizontal="right" vertical="center"/>
    </xf>
    <xf numFmtId="0" fontId="72" fillId="0" borderId="75">
      <alignment horizontal="right" vertical="center"/>
    </xf>
    <xf numFmtId="0" fontId="109" fillId="0" borderId="73" applyNumberFormat="0" applyFill="0" applyAlignment="0" applyProtection="0"/>
    <xf numFmtId="0" fontId="72" fillId="50" borderId="76">
      <alignment horizontal="left" vertical="center"/>
    </xf>
    <xf numFmtId="0" fontId="103" fillId="62" borderId="72" applyNumberFormat="0" applyAlignment="0" applyProtection="0"/>
    <xf numFmtId="165" fontId="72" fillId="79" borderId="75" applyNumberFormat="0" applyFont="0" applyBorder="0" applyAlignment="0" applyProtection="0">
      <alignment horizontal="right" vertical="center"/>
    </xf>
    <xf numFmtId="0" fontId="85" fillId="78" borderId="74" applyNumberFormat="0" applyFont="0" applyAlignment="0" applyProtection="0"/>
    <xf numFmtId="0" fontId="72" fillId="0" borderId="78">
      <alignment horizontal="left" vertical="center" wrapText="1" indent="2"/>
    </xf>
    <xf numFmtId="4" fontId="72" fillId="53" borderId="75"/>
    <xf numFmtId="49" fontId="81" fillId="0" borderId="75" applyNumberFormat="0" applyFill="0" applyBorder="0" applyProtection="0">
      <alignment horizontal="left" vertical="center"/>
    </xf>
    <xf numFmtId="0" fontId="72" fillId="0" borderId="75">
      <alignment horizontal="right" vertical="center"/>
    </xf>
    <xf numFmtId="4" fontId="80" fillId="54" borderId="77">
      <alignment horizontal="right" vertical="center"/>
    </xf>
    <xf numFmtId="4" fontId="80" fillId="54" borderId="75">
      <alignment horizontal="right" vertical="center"/>
    </xf>
    <xf numFmtId="4" fontId="80" fillId="54" borderId="75">
      <alignment horizontal="right" vertical="center"/>
    </xf>
    <xf numFmtId="0" fontId="83" fillId="50" borderId="75">
      <alignment horizontal="right" vertical="center"/>
    </xf>
    <xf numFmtId="0" fontId="80" fillId="50" borderId="75">
      <alignment horizontal="right" vertical="center"/>
    </xf>
    <xf numFmtId="49" fontId="72" fillId="0" borderId="75" applyNumberFormat="0" applyFont="0" applyFill="0" applyBorder="0" applyProtection="0">
      <alignment horizontal="left" vertical="center" indent="2"/>
    </xf>
    <xf numFmtId="0" fontId="103" fillId="62" borderId="72" applyNumberFormat="0" applyAlignment="0" applyProtection="0"/>
    <xf numFmtId="0" fontId="88" fillId="75" borderId="71" applyNumberFormat="0" applyAlignment="0" applyProtection="0"/>
    <xf numFmtId="49" fontId="72" fillId="0" borderId="75" applyNumberFormat="0" applyFont="0" applyFill="0" applyBorder="0" applyProtection="0">
      <alignment horizontal="left" vertical="center" indent="2"/>
    </xf>
    <xf numFmtId="0" fontId="94" fillId="62" borderId="72" applyNumberFormat="0" applyAlignment="0" applyProtection="0"/>
    <xf numFmtId="4" fontId="72" fillId="0" borderId="75" applyFill="0" applyBorder="0" applyProtection="0">
      <alignment horizontal="right" vertical="center"/>
    </xf>
    <xf numFmtId="0" fontId="91" fillId="75" borderId="72" applyNumberFormat="0" applyAlignment="0" applyProtection="0"/>
    <xf numFmtId="0" fontId="109" fillId="0" borderId="73" applyNumberFormat="0" applyFill="0" applyAlignment="0" applyProtection="0"/>
    <xf numFmtId="0" fontId="106" fillId="75" borderId="71" applyNumberFormat="0" applyAlignment="0" applyProtection="0"/>
    <xf numFmtId="0" fontId="72" fillId="0" borderId="75" applyNumberFormat="0" applyFill="0" applyAlignment="0" applyProtection="0"/>
    <xf numFmtId="4" fontId="72" fillId="0" borderId="75">
      <alignment horizontal="right" vertical="center"/>
    </xf>
    <xf numFmtId="0" fontId="72" fillId="0" borderId="75">
      <alignment horizontal="right" vertical="center"/>
    </xf>
    <xf numFmtId="0" fontId="103" fillId="62" borderId="72" applyNumberFormat="0" applyAlignment="0" applyProtection="0"/>
    <xf numFmtId="0" fontId="88" fillId="75" borderId="71" applyNumberFormat="0" applyAlignment="0" applyProtection="0"/>
    <xf numFmtId="0" fontId="90" fillId="75" borderId="72" applyNumberFormat="0" applyAlignment="0" applyProtection="0"/>
    <xf numFmtId="0" fontId="72" fillId="54" borderId="78">
      <alignment horizontal="left" vertical="center" wrapText="1" indent="2"/>
    </xf>
    <xf numFmtId="0" fontId="91" fillId="75" borderId="72" applyNumberFormat="0" applyAlignment="0" applyProtection="0"/>
    <xf numFmtId="0" fontId="91" fillId="75" borderId="72" applyNumberFormat="0" applyAlignment="0" applyProtection="0"/>
    <xf numFmtId="4" fontId="80" fillId="54" borderId="76">
      <alignment horizontal="right" vertical="center"/>
    </xf>
    <xf numFmtId="0" fontId="80" fillId="54" borderId="76">
      <alignment horizontal="right" vertical="center"/>
    </xf>
    <xf numFmtId="0" fontId="80" fillId="54" borderId="75">
      <alignment horizontal="right" vertical="center"/>
    </xf>
    <xf numFmtId="4" fontId="83" fillId="50" borderId="75">
      <alignment horizontal="right" vertical="center"/>
    </xf>
    <xf numFmtId="0" fontId="94" fillId="62" borderId="72" applyNumberFormat="0" applyAlignment="0" applyProtection="0"/>
    <xf numFmtId="0" fontId="95" fillId="0" borderId="73" applyNumberFormat="0" applyFill="0" applyAlignment="0" applyProtection="0"/>
    <xf numFmtId="0" fontId="109" fillId="0" borderId="73" applyNumberFormat="0" applyFill="0" applyAlignment="0" applyProtection="0"/>
    <xf numFmtId="0" fontId="85" fillId="78" borderId="74" applyNumberFormat="0" applyFont="0" applyAlignment="0" applyProtection="0"/>
    <xf numFmtId="0" fontId="103" fillId="62" borderId="72" applyNumberFormat="0" applyAlignment="0" applyProtection="0"/>
    <xf numFmtId="49" fontId="81" fillId="0" borderId="75" applyNumberFormat="0" applyFill="0" applyBorder="0" applyProtection="0">
      <alignment horizontal="left" vertical="center"/>
    </xf>
    <xf numFmtId="0" fontId="72" fillId="54" borderId="78">
      <alignment horizontal="left" vertical="center" wrapText="1" indent="2"/>
    </xf>
    <xf numFmtId="0" fontId="91" fillId="75" borderId="72" applyNumberFormat="0" applyAlignment="0" applyProtection="0"/>
    <xf numFmtId="0" fontId="72" fillId="0" borderId="78">
      <alignment horizontal="left" vertical="center" wrapText="1" indent="2"/>
    </xf>
    <xf numFmtId="0" fontId="85" fillId="78" borderId="74" applyNumberFormat="0" applyFont="0" applyAlignment="0" applyProtection="0"/>
    <xf numFmtId="0" fontId="69" fillId="78" borderId="74" applyNumberFormat="0" applyFont="0" applyAlignment="0" applyProtection="0"/>
    <xf numFmtId="0" fontId="106" fillId="75" borderId="71" applyNumberFormat="0" applyAlignment="0" applyProtection="0"/>
    <xf numFmtId="0" fontId="109" fillId="0" borderId="73" applyNumberFormat="0" applyFill="0" applyAlignment="0" applyProtection="0"/>
    <xf numFmtId="4" fontId="72" fillId="53" borderId="75"/>
    <xf numFmtId="0" fontId="80" fillId="54" borderId="75">
      <alignment horizontal="right" vertical="center"/>
    </xf>
    <xf numFmtId="0" fontId="109" fillId="0" borderId="73" applyNumberFormat="0" applyFill="0" applyAlignment="0" applyProtection="0"/>
    <xf numFmtId="4" fontId="80" fillId="54" borderId="77">
      <alignment horizontal="right" vertical="center"/>
    </xf>
    <xf numFmtId="0" fontId="90" fillId="75" borderId="72" applyNumberFormat="0" applyAlignment="0" applyProtection="0"/>
    <xf numFmtId="0" fontId="80" fillId="54" borderId="76">
      <alignment horizontal="right" vertical="center"/>
    </xf>
    <xf numFmtId="0" fontId="91" fillId="75" borderId="72" applyNumberFormat="0" applyAlignment="0" applyProtection="0"/>
    <xf numFmtId="0" fontId="95" fillId="0" borderId="73" applyNumberFormat="0" applyFill="0" applyAlignment="0" applyProtection="0"/>
    <xf numFmtId="0" fontId="85" fillId="78" borderId="74" applyNumberFormat="0" applyFont="0" applyAlignment="0" applyProtection="0"/>
    <xf numFmtId="4" fontId="80" fillId="54" borderId="76">
      <alignment horizontal="right" vertical="center"/>
    </xf>
    <xf numFmtId="0" fontId="72" fillId="54" borderId="78">
      <alignment horizontal="left" vertical="center" wrapText="1" indent="2"/>
    </xf>
    <xf numFmtId="0" fontId="72" fillId="53" borderId="75"/>
    <xf numFmtId="165" fontId="72" fillId="79" borderId="75" applyNumberFormat="0" applyFont="0" applyBorder="0" applyAlignment="0" applyProtection="0">
      <alignment horizontal="right" vertical="center"/>
    </xf>
    <xf numFmtId="0" fontId="72" fillId="0" borderId="75" applyNumberFormat="0" applyFill="0" applyAlignment="0" applyProtection="0"/>
    <xf numFmtId="4" fontId="72" fillId="0" borderId="75" applyFill="0" applyBorder="0" applyProtection="0">
      <alignment horizontal="right" vertical="center"/>
    </xf>
    <xf numFmtId="4" fontId="80" fillId="50" borderId="75">
      <alignment horizontal="right" vertical="center"/>
    </xf>
    <xf numFmtId="0" fontId="95" fillId="0" borderId="73" applyNumberFormat="0" applyFill="0" applyAlignment="0" applyProtection="0"/>
    <xf numFmtId="49" fontId="81" fillId="0" borderId="75" applyNumberFormat="0" applyFill="0" applyBorder="0" applyProtection="0">
      <alignment horizontal="left" vertical="center"/>
    </xf>
    <xf numFmtId="49" fontId="72" fillId="0" borderId="76" applyNumberFormat="0" applyFont="0" applyFill="0" applyBorder="0" applyProtection="0">
      <alignment horizontal="left" vertical="center" indent="5"/>
    </xf>
    <xf numFmtId="0" fontId="72" fillId="50" borderId="76">
      <alignment horizontal="left" vertical="center"/>
    </xf>
    <xf numFmtId="0" fontId="91" fillId="75" borderId="72" applyNumberFormat="0" applyAlignment="0" applyProtection="0"/>
    <xf numFmtId="4" fontId="80" fillId="54" borderId="77">
      <alignment horizontal="right" vertical="center"/>
    </xf>
    <xf numFmtId="0" fontId="103" fillId="62" borderId="72" applyNumberFormat="0" applyAlignment="0" applyProtection="0"/>
    <xf numFmtId="0" fontId="103" fillId="62" borderId="72" applyNumberFormat="0" applyAlignment="0" applyProtection="0"/>
    <xf numFmtId="0" fontId="85" fillId="78" borderId="74" applyNumberFormat="0" applyFont="0" applyAlignment="0" applyProtection="0"/>
    <xf numFmtId="0" fontId="106" fillId="75" borderId="71" applyNumberFormat="0" applyAlignment="0" applyProtection="0"/>
    <xf numFmtId="0" fontId="109" fillId="0" borderId="73" applyNumberFormat="0" applyFill="0" applyAlignment="0" applyProtection="0"/>
    <xf numFmtId="0" fontId="80" fillId="54" borderId="75">
      <alignment horizontal="right" vertical="center"/>
    </xf>
    <xf numFmtId="0" fontId="69" fillId="78" borderId="74" applyNumberFormat="0" applyFont="0" applyAlignment="0" applyProtection="0"/>
    <xf numFmtId="4" fontId="72" fillId="0" borderId="75">
      <alignment horizontal="right" vertical="center"/>
    </xf>
    <xf numFmtId="0" fontId="109" fillId="0" borderId="73" applyNumberFormat="0" applyFill="0" applyAlignment="0" applyProtection="0"/>
    <xf numFmtId="0" fontId="80" fillId="54" borderId="75">
      <alignment horizontal="right" vertical="center"/>
    </xf>
    <xf numFmtId="0" fontId="80" fillId="54" borderId="75">
      <alignment horizontal="right" vertical="center"/>
    </xf>
    <xf numFmtId="4" fontId="83" fillId="50" borderId="75">
      <alignment horizontal="right" vertical="center"/>
    </xf>
    <xf numFmtId="0" fontId="80" fillId="50" borderId="75">
      <alignment horizontal="right" vertical="center"/>
    </xf>
    <xf numFmtId="4" fontId="80" fillId="50" borderId="75">
      <alignment horizontal="right" vertical="center"/>
    </xf>
    <xf numFmtId="0" fontId="83" fillId="50" borderId="75">
      <alignment horizontal="right" vertical="center"/>
    </xf>
    <xf numFmtId="4" fontId="83" fillId="50" borderId="75">
      <alignment horizontal="right" vertical="center"/>
    </xf>
    <xf numFmtId="0" fontId="80" fillId="54" borderId="75">
      <alignment horizontal="right" vertical="center"/>
    </xf>
    <xf numFmtId="4" fontId="80" fillId="54" borderId="75">
      <alignment horizontal="right" vertical="center"/>
    </xf>
    <xf numFmtId="0" fontId="80" fillId="54" borderId="75">
      <alignment horizontal="right" vertical="center"/>
    </xf>
    <xf numFmtId="4" fontId="80" fillId="54" borderId="75">
      <alignment horizontal="right" vertical="center"/>
    </xf>
    <xf numFmtId="0" fontId="80" fillId="54" borderId="76">
      <alignment horizontal="right" vertical="center"/>
    </xf>
    <xf numFmtId="4" fontId="80" fillId="54" borderId="76">
      <alignment horizontal="right" vertical="center"/>
    </xf>
    <xf numFmtId="0" fontId="80" fillId="54" borderId="77">
      <alignment horizontal="right" vertical="center"/>
    </xf>
    <xf numFmtId="4" fontId="80" fillId="54" borderId="77">
      <alignment horizontal="right" vertical="center"/>
    </xf>
    <xf numFmtId="0" fontId="91" fillId="75" borderId="72" applyNumberFormat="0" applyAlignment="0" applyProtection="0"/>
    <xf numFmtId="0" fontId="72" fillId="54" borderId="78">
      <alignment horizontal="left" vertical="center" wrapText="1" indent="2"/>
    </xf>
    <xf numFmtId="0" fontId="72" fillId="0" borderId="78">
      <alignment horizontal="left" vertical="center" wrapText="1" indent="2"/>
    </xf>
    <xf numFmtId="0" fontId="72" fillId="50" borderId="76">
      <alignment horizontal="left" vertical="center"/>
    </xf>
    <xf numFmtId="0" fontId="103" fillId="62" borderId="72" applyNumberFormat="0" applyAlignment="0" applyProtection="0"/>
    <xf numFmtId="0" fontId="72" fillId="0" borderId="75">
      <alignment horizontal="right" vertical="center"/>
    </xf>
    <xf numFmtId="4" fontId="72" fillId="0" borderId="75">
      <alignment horizontal="right" vertical="center"/>
    </xf>
    <xf numFmtId="0" fontId="72" fillId="0" borderId="75" applyNumberFormat="0" applyFill="0" applyAlignment="0" applyProtection="0"/>
    <xf numFmtId="0" fontId="106" fillId="75" borderId="71" applyNumberFormat="0" applyAlignment="0" applyProtection="0"/>
    <xf numFmtId="165" fontId="72" fillId="79" borderId="75" applyNumberFormat="0" applyFont="0" applyBorder="0" applyAlignment="0" applyProtection="0">
      <alignment horizontal="right" vertical="center"/>
    </xf>
    <xf numFmtId="0" fontId="72" fillId="53" borderId="75"/>
    <xf numFmtId="4" fontId="72" fillId="53" borderId="75"/>
    <xf numFmtId="0" fontId="109" fillId="0" borderId="73" applyNumberFormat="0" applyFill="0" applyAlignment="0" applyProtection="0"/>
    <xf numFmtId="0" fontId="69" fillId="78" borderId="74" applyNumberFormat="0" applyFont="0" applyAlignment="0" applyProtection="0"/>
    <xf numFmtId="0" fontId="85" fillId="78" borderId="74" applyNumberFormat="0" applyFont="0" applyAlignment="0" applyProtection="0"/>
    <xf numFmtId="0" fontId="72" fillId="0" borderId="75" applyNumberFormat="0" applyFill="0" applyAlignment="0" applyProtection="0"/>
    <xf numFmtId="0" fontId="95" fillId="0" borderId="73" applyNumberFormat="0" applyFill="0" applyAlignment="0" applyProtection="0"/>
    <xf numFmtId="0" fontId="109" fillId="0" borderId="73" applyNumberFormat="0" applyFill="0" applyAlignment="0" applyProtection="0"/>
    <xf numFmtId="0" fontId="94" fillId="62" borderId="72" applyNumberFormat="0" applyAlignment="0" applyProtection="0"/>
    <xf numFmtId="0" fontId="91" fillId="75" borderId="72" applyNumberFormat="0" applyAlignment="0" applyProtection="0"/>
    <xf numFmtId="4" fontId="83" fillId="50" borderId="75">
      <alignment horizontal="right" vertical="center"/>
    </xf>
    <xf numFmtId="0" fontId="80" fillId="50" borderId="75">
      <alignment horizontal="right" vertical="center"/>
    </xf>
    <xf numFmtId="165" fontId="72" fillId="79" borderId="75" applyNumberFormat="0" applyFont="0" applyBorder="0" applyAlignment="0" applyProtection="0">
      <alignment horizontal="right" vertical="center"/>
    </xf>
    <xf numFmtId="0" fontId="95" fillId="0" borderId="73" applyNumberFormat="0" applyFill="0" applyAlignment="0" applyProtection="0"/>
    <xf numFmtId="49" fontId="72" fillId="0" borderId="75" applyNumberFormat="0" applyFont="0" applyFill="0" applyBorder="0" applyProtection="0">
      <alignment horizontal="left" vertical="center" indent="2"/>
    </xf>
    <xf numFmtId="49" fontId="72" fillId="0" borderId="76" applyNumberFormat="0" applyFont="0" applyFill="0" applyBorder="0" applyProtection="0">
      <alignment horizontal="left" vertical="center" indent="5"/>
    </xf>
    <xf numFmtId="49" fontId="72" fillId="0" borderId="75" applyNumberFormat="0" applyFont="0" applyFill="0" applyBorder="0" applyProtection="0">
      <alignment horizontal="left" vertical="center" indent="2"/>
    </xf>
    <xf numFmtId="4" fontId="72" fillId="0" borderId="75" applyFill="0" applyBorder="0" applyProtection="0">
      <alignment horizontal="right" vertical="center"/>
    </xf>
    <xf numFmtId="49" fontId="81" fillId="0" borderId="75" applyNumberFormat="0" applyFill="0" applyBorder="0" applyProtection="0">
      <alignment horizontal="left" vertical="center"/>
    </xf>
    <xf numFmtId="0" fontId="72" fillId="0" borderId="78">
      <alignment horizontal="left" vertical="center" wrapText="1" indent="2"/>
    </xf>
    <xf numFmtId="0" fontId="106" fillId="75" borderId="71" applyNumberFormat="0" applyAlignment="0" applyProtection="0"/>
    <xf numFmtId="0" fontId="80" fillId="54" borderId="77">
      <alignment horizontal="right" vertical="center"/>
    </xf>
    <xf numFmtId="0" fontId="94" fillId="62" borderId="72" applyNumberFormat="0" applyAlignment="0" applyProtection="0"/>
    <xf numFmtId="0" fontId="80" fillId="54" borderId="77">
      <alignment horizontal="right" vertical="center"/>
    </xf>
    <xf numFmtId="4" fontId="80" fillId="54" borderId="75">
      <alignment horizontal="right" vertical="center"/>
    </xf>
    <xf numFmtId="0" fontId="80" fillId="54" borderId="75">
      <alignment horizontal="right" vertical="center"/>
    </xf>
    <xf numFmtId="0" fontId="88" fillId="75" borderId="71" applyNumberFormat="0" applyAlignment="0" applyProtection="0"/>
    <xf numFmtId="0" fontId="90" fillId="75" borderId="72" applyNumberFormat="0" applyAlignment="0" applyProtection="0"/>
    <xf numFmtId="0" fontId="95" fillId="0" borderId="73" applyNumberFormat="0" applyFill="0" applyAlignment="0" applyProtection="0"/>
    <xf numFmtId="0" fontId="72" fillId="53" borderId="75"/>
    <xf numFmtId="4" fontId="72" fillId="53" borderId="75"/>
    <xf numFmtId="4" fontId="80" fillId="54" borderId="75">
      <alignment horizontal="right" vertical="center"/>
    </xf>
    <xf numFmtId="0" fontId="83" fillId="50" borderId="75">
      <alignment horizontal="right" vertical="center"/>
    </xf>
    <xf numFmtId="0" fontId="94" fillId="62" borderId="72" applyNumberFormat="0" applyAlignment="0" applyProtection="0"/>
    <xf numFmtId="0" fontId="91" fillId="75" borderId="72" applyNumberFormat="0" applyAlignment="0" applyProtection="0"/>
    <xf numFmtId="4" fontId="72" fillId="0" borderId="75">
      <alignment horizontal="right" vertical="center"/>
    </xf>
    <xf numFmtId="0" fontId="72" fillId="54" borderId="78">
      <alignment horizontal="left" vertical="center" wrapText="1" indent="2"/>
    </xf>
    <xf numFmtId="0" fontId="72" fillId="0" borderId="78">
      <alignment horizontal="left" vertical="center" wrapText="1" indent="2"/>
    </xf>
    <xf numFmtId="0" fontId="106" fillId="75" borderId="71" applyNumberFormat="0" applyAlignment="0" applyProtection="0"/>
    <xf numFmtId="0" fontId="103" fillId="62" borderId="72" applyNumberFormat="0" applyAlignment="0" applyProtection="0"/>
    <xf numFmtId="0" fontId="90" fillId="75" borderId="72" applyNumberFormat="0" applyAlignment="0" applyProtection="0"/>
    <xf numFmtId="0" fontId="88" fillId="75" borderId="71" applyNumberFormat="0" applyAlignment="0" applyProtection="0"/>
    <xf numFmtId="0" fontId="80" fillId="54" borderId="77">
      <alignment horizontal="right" vertical="center"/>
    </xf>
    <xf numFmtId="0" fontId="83" fillId="50" borderId="75">
      <alignment horizontal="right" vertical="center"/>
    </xf>
    <xf numFmtId="4" fontId="80" fillId="50" borderId="75">
      <alignment horizontal="right" vertical="center"/>
    </xf>
    <xf numFmtId="4" fontId="80" fillId="54" borderId="75">
      <alignment horizontal="right" vertical="center"/>
    </xf>
    <xf numFmtId="49" fontId="72" fillId="0" borderId="76" applyNumberFormat="0" applyFont="0" applyFill="0" applyBorder="0" applyProtection="0">
      <alignment horizontal="left" vertical="center" indent="5"/>
    </xf>
    <xf numFmtId="4" fontId="72" fillId="0" borderId="75" applyFill="0" applyBorder="0" applyProtection="0">
      <alignment horizontal="right" vertical="center"/>
    </xf>
    <xf numFmtId="4" fontId="80" fillId="50" borderId="75">
      <alignment horizontal="right" vertical="center"/>
    </xf>
    <xf numFmtId="0" fontId="103" fillId="62" borderId="72" applyNumberFormat="0" applyAlignment="0" applyProtection="0"/>
    <xf numFmtId="0" fontId="94" fillId="62" borderId="72" applyNumberFormat="0" applyAlignment="0" applyProtection="0"/>
    <xf numFmtId="0" fontId="90" fillId="75" borderId="72" applyNumberFormat="0" applyAlignment="0" applyProtection="0"/>
    <xf numFmtId="0" fontId="72" fillId="54" borderId="78">
      <alignment horizontal="left" vertical="center" wrapText="1" indent="2"/>
    </xf>
    <xf numFmtId="0" fontId="72" fillId="0" borderId="78">
      <alignment horizontal="left" vertical="center" wrapText="1" indent="2"/>
    </xf>
    <xf numFmtId="0" fontId="72" fillId="54" borderId="78">
      <alignment horizontal="left" vertical="center" wrapText="1" indent="2"/>
    </xf>
    <xf numFmtId="0" fontId="4" fillId="21" borderId="0" applyNumberFormat="0" applyBorder="0" applyAlignment="0" applyProtection="0"/>
    <xf numFmtId="0" fontId="72" fillId="0" borderId="83" applyNumberFormat="0" applyFill="0" applyAlignment="0" applyProtection="0"/>
    <xf numFmtId="0" fontId="80" fillId="54" borderId="85">
      <alignment horizontal="right" vertical="center"/>
    </xf>
    <xf numFmtId="0" fontId="72" fillId="0" borderId="83">
      <alignment horizontal="right" vertical="center"/>
    </xf>
    <xf numFmtId="0" fontId="80" fillId="54" borderId="83">
      <alignment horizontal="right" vertical="center"/>
    </xf>
    <xf numFmtId="0" fontId="4" fillId="29" borderId="0" applyNumberFormat="0" applyBorder="0" applyAlignment="0" applyProtection="0"/>
    <xf numFmtId="0" fontId="19" fillId="30" borderId="0" applyNumberFormat="0" applyBorder="0" applyAlignment="0" applyProtection="0"/>
    <xf numFmtId="0" fontId="4" fillId="25" borderId="0" applyNumberFormat="0" applyBorder="0" applyAlignment="0" applyProtection="0"/>
    <xf numFmtId="0" fontId="19" fillId="22" borderId="0" applyNumberFormat="0" applyBorder="0" applyAlignment="0" applyProtection="0"/>
    <xf numFmtId="0" fontId="17" fillId="0" borderId="0" applyNumberFormat="0" applyFill="0" applyBorder="0" applyAlignment="0" applyProtection="0"/>
    <xf numFmtId="0" fontId="4" fillId="12" borderId="0" applyNumberFormat="0" applyBorder="0" applyAlignment="0" applyProtection="0"/>
    <xf numFmtId="0" fontId="4" fillId="13" borderId="0" applyNumberFormat="0" applyBorder="0" applyAlignment="0" applyProtection="0"/>
    <xf numFmtId="0" fontId="18" fillId="0" borderId="0" applyNumberFormat="0" applyFill="0" applyBorder="0" applyAlignment="0" applyProtection="0"/>
    <xf numFmtId="4" fontId="80" fillId="54" borderId="83">
      <alignment horizontal="right" vertical="center"/>
    </xf>
    <xf numFmtId="0" fontId="72" fillId="53" borderId="83"/>
    <xf numFmtId="0" fontId="90" fillId="75" borderId="80" applyNumberFormat="0" applyAlignment="0" applyProtection="0"/>
    <xf numFmtId="0" fontId="80" fillId="50" borderId="83">
      <alignment horizontal="right" vertical="center"/>
    </xf>
    <xf numFmtId="0" fontId="72" fillId="0" borderId="83">
      <alignment horizontal="right" vertical="center"/>
    </xf>
    <xf numFmtId="0" fontId="109" fillId="0" borderId="81" applyNumberFormat="0" applyFill="0" applyAlignment="0" applyProtection="0"/>
    <xf numFmtId="0" fontId="72" fillId="50" borderId="84">
      <alignment horizontal="left" vertical="center"/>
    </xf>
    <xf numFmtId="0" fontId="103" fillId="62" borderId="80" applyNumberFormat="0" applyAlignment="0" applyProtection="0"/>
    <xf numFmtId="165" fontId="72" fillId="79" borderId="83" applyNumberFormat="0" applyFont="0" applyBorder="0" applyAlignment="0" applyProtection="0">
      <alignment horizontal="right" vertical="center"/>
    </xf>
    <xf numFmtId="0" fontId="85" fillId="78" borderId="82" applyNumberFormat="0" applyFont="0" applyAlignment="0" applyProtection="0"/>
    <xf numFmtId="0" fontId="72" fillId="0" borderId="86">
      <alignment horizontal="left" vertical="center" wrapText="1" indent="2"/>
    </xf>
    <xf numFmtId="4" fontId="72" fillId="53" borderId="83"/>
    <xf numFmtId="49" fontId="81" fillId="0" borderId="83" applyNumberFormat="0" applyFill="0" applyBorder="0" applyProtection="0">
      <alignment horizontal="left" vertical="center"/>
    </xf>
    <xf numFmtId="0" fontId="72" fillId="0" borderId="83">
      <alignment horizontal="right" vertical="center"/>
    </xf>
    <xf numFmtId="4" fontId="80" fillId="54" borderId="85">
      <alignment horizontal="right" vertical="center"/>
    </xf>
    <xf numFmtId="4" fontId="80" fillId="54" borderId="83">
      <alignment horizontal="right" vertical="center"/>
    </xf>
    <xf numFmtId="4" fontId="80" fillId="54" borderId="83">
      <alignment horizontal="right" vertical="center"/>
    </xf>
    <xf numFmtId="0" fontId="83" fillId="50" borderId="83">
      <alignment horizontal="right" vertical="center"/>
    </xf>
    <xf numFmtId="0" fontId="80" fillId="50" borderId="83">
      <alignment horizontal="right" vertical="center"/>
    </xf>
    <xf numFmtId="49" fontId="72" fillId="0" borderId="83" applyNumberFormat="0" applyFont="0" applyFill="0" applyBorder="0" applyProtection="0">
      <alignment horizontal="left" vertical="center" indent="2"/>
    </xf>
    <xf numFmtId="0" fontId="103" fillId="62" borderId="80" applyNumberFormat="0" applyAlignment="0" applyProtection="0"/>
    <xf numFmtId="0" fontId="88" fillId="75" borderId="79" applyNumberFormat="0" applyAlignment="0" applyProtection="0"/>
    <xf numFmtId="49" fontId="72" fillId="0" borderId="83" applyNumberFormat="0" applyFont="0" applyFill="0" applyBorder="0" applyProtection="0">
      <alignment horizontal="left" vertical="center" indent="2"/>
    </xf>
    <xf numFmtId="0" fontId="94" fillId="62" borderId="80" applyNumberFormat="0" applyAlignment="0" applyProtection="0"/>
    <xf numFmtId="4" fontId="72" fillId="0" borderId="83" applyFill="0" applyBorder="0" applyProtection="0">
      <alignment horizontal="right" vertical="center"/>
    </xf>
    <xf numFmtId="0" fontId="91" fillId="75" borderId="80" applyNumberFormat="0" applyAlignment="0" applyProtection="0"/>
    <xf numFmtId="0" fontId="109" fillId="0" borderId="81" applyNumberFormat="0" applyFill="0" applyAlignment="0" applyProtection="0"/>
    <xf numFmtId="0" fontId="106" fillId="75" borderId="79" applyNumberFormat="0" applyAlignment="0" applyProtection="0"/>
    <xf numFmtId="0" fontId="72" fillId="0" borderId="83" applyNumberFormat="0" applyFill="0" applyAlignment="0" applyProtection="0"/>
    <xf numFmtId="4" fontId="72" fillId="0" borderId="83">
      <alignment horizontal="right" vertical="center"/>
    </xf>
    <xf numFmtId="0" fontId="72" fillId="0" borderId="83">
      <alignment horizontal="right" vertical="center"/>
    </xf>
    <xf numFmtId="0" fontId="103" fillId="62" borderId="80" applyNumberFormat="0" applyAlignment="0" applyProtection="0"/>
    <xf numFmtId="0" fontId="88" fillId="75" borderId="79" applyNumberFormat="0" applyAlignment="0" applyProtection="0"/>
    <xf numFmtId="0" fontId="90" fillId="75" borderId="80" applyNumberFormat="0" applyAlignment="0" applyProtection="0"/>
    <xf numFmtId="0" fontId="72" fillId="54" borderId="86">
      <alignment horizontal="left" vertical="center" wrapText="1" indent="2"/>
    </xf>
    <xf numFmtId="0" fontId="91" fillId="75" borderId="80" applyNumberFormat="0" applyAlignment="0" applyProtection="0"/>
    <xf numFmtId="0" fontId="91" fillId="75" borderId="80" applyNumberFormat="0" applyAlignment="0" applyProtection="0"/>
    <xf numFmtId="4" fontId="80" fillId="54" borderId="84">
      <alignment horizontal="right" vertical="center"/>
    </xf>
    <xf numFmtId="0" fontId="80" fillId="54" borderId="84">
      <alignment horizontal="right" vertical="center"/>
    </xf>
    <xf numFmtId="0" fontId="80" fillId="54" borderId="83">
      <alignment horizontal="right" vertical="center"/>
    </xf>
    <xf numFmtId="4" fontId="83" fillId="50" borderId="83">
      <alignment horizontal="right" vertical="center"/>
    </xf>
    <xf numFmtId="0" fontId="94" fillId="62" borderId="80" applyNumberFormat="0" applyAlignment="0" applyProtection="0"/>
    <xf numFmtId="0" fontId="95" fillId="0" borderId="81" applyNumberFormat="0" applyFill="0" applyAlignment="0" applyProtection="0"/>
    <xf numFmtId="0" fontId="109" fillId="0" borderId="81" applyNumberFormat="0" applyFill="0" applyAlignment="0" applyProtection="0"/>
    <xf numFmtId="0" fontId="85" fillId="78" borderId="82" applyNumberFormat="0" applyFont="0" applyAlignment="0" applyProtection="0"/>
    <xf numFmtId="0" fontId="103" fillId="62" borderId="80" applyNumberFormat="0" applyAlignment="0" applyProtection="0"/>
    <xf numFmtId="49" fontId="81" fillId="0" borderId="83" applyNumberFormat="0" applyFill="0" applyBorder="0" applyProtection="0">
      <alignment horizontal="left" vertical="center"/>
    </xf>
    <xf numFmtId="0" fontId="72" fillId="54" borderId="86">
      <alignment horizontal="left" vertical="center" wrapText="1" indent="2"/>
    </xf>
    <xf numFmtId="0" fontId="91" fillId="75" borderId="80" applyNumberFormat="0" applyAlignment="0" applyProtection="0"/>
    <xf numFmtId="0" fontId="72" fillId="0" borderId="86">
      <alignment horizontal="left" vertical="center" wrapText="1" indent="2"/>
    </xf>
    <xf numFmtId="0" fontId="85" fillId="78" borderId="82" applyNumberFormat="0" applyFont="0" applyAlignment="0" applyProtection="0"/>
    <xf numFmtId="0" fontId="69"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4" fontId="72" fillId="53" borderId="83"/>
    <xf numFmtId="0" fontId="80" fillId="54" borderId="83">
      <alignment horizontal="right" vertical="center"/>
    </xf>
    <xf numFmtId="0" fontId="109" fillId="0" borderId="81" applyNumberFormat="0" applyFill="0" applyAlignment="0" applyProtection="0"/>
    <xf numFmtId="4" fontId="80" fillId="54" borderId="85">
      <alignment horizontal="right" vertical="center"/>
    </xf>
    <xf numFmtId="0" fontId="90" fillId="75" borderId="80" applyNumberFormat="0" applyAlignment="0" applyProtection="0"/>
    <xf numFmtId="0" fontId="80" fillId="54" borderId="84">
      <alignment horizontal="right" vertical="center"/>
    </xf>
    <xf numFmtId="0" fontId="91" fillId="75" borderId="80" applyNumberFormat="0" applyAlignment="0" applyProtection="0"/>
    <xf numFmtId="0" fontId="95" fillId="0" borderId="81" applyNumberFormat="0" applyFill="0" applyAlignment="0" applyProtection="0"/>
    <xf numFmtId="0" fontId="85" fillId="78" borderId="82" applyNumberFormat="0" applyFont="0" applyAlignment="0" applyProtection="0"/>
    <xf numFmtId="4" fontId="80" fillId="54" borderId="84">
      <alignment horizontal="right" vertical="center"/>
    </xf>
    <xf numFmtId="0" fontId="72" fillId="54" borderId="86">
      <alignment horizontal="left" vertical="center" wrapText="1" indent="2"/>
    </xf>
    <xf numFmtId="0" fontId="72" fillId="53" borderId="83"/>
    <xf numFmtId="165" fontId="72" fillId="79" borderId="83" applyNumberFormat="0" applyFont="0" applyBorder="0" applyAlignment="0" applyProtection="0">
      <alignment horizontal="right" vertical="center"/>
    </xf>
    <xf numFmtId="0" fontId="72" fillId="0" borderId="83" applyNumberFormat="0" applyFill="0" applyAlignment="0" applyProtection="0"/>
    <xf numFmtId="4" fontId="72" fillId="0" borderId="83" applyFill="0" applyBorder="0" applyProtection="0">
      <alignment horizontal="right" vertical="center"/>
    </xf>
    <xf numFmtId="4" fontId="80" fillId="50" borderId="83">
      <alignment horizontal="right" vertical="center"/>
    </xf>
    <xf numFmtId="0" fontId="95" fillId="0" borderId="81" applyNumberFormat="0" applyFill="0" applyAlignment="0" applyProtection="0"/>
    <xf numFmtId="49" fontId="81" fillId="0" borderId="83" applyNumberFormat="0" applyFill="0" applyBorder="0" applyProtection="0">
      <alignment horizontal="left" vertical="center"/>
    </xf>
    <xf numFmtId="49" fontId="72" fillId="0" borderId="84" applyNumberFormat="0" applyFont="0" applyFill="0" applyBorder="0" applyProtection="0">
      <alignment horizontal="left" vertical="center" indent="5"/>
    </xf>
    <xf numFmtId="0" fontId="72" fillId="50" borderId="84">
      <alignment horizontal="left" vertical="center"/>
    </xf>
    <xf numFmtId="0" fontId="91" fillId="75" borderId="80" applyNumberFormat="0" applyAlignment="0" applyProtection="0"/>
    <xf numFmtId="4" fontId="80" fillId="54" borderId="85">
      <alignment horizontal="right" vertical="center"/>
    </xf>
    <xf numFmtId="0" fontId="103" fillId="62" borderId="80" applyNumberFormat="0" applyAlignment="0" applyProtection="0"/>
    <xf numFmtId="0" fontId="103" fillId="62" borderId="80" applyNumberFormat="0" applyAlignment="0" applyProtection="0"/>
    <xf numFmtId="0" fontId="85"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0" fontId="80" fillId="54" borderId="83">
      <alignment horizontal="right" vertical="center"/>
    </xf>
    <xf numFmtId="0" fontId="69" fillId="78" borderId="82" applyNumberFormat="0" applyFont="0" applyAlignment="0" applyProtection="0"/>
    <xf numFmtId="4" fontId="72" fillId="0" borderId="83">
      <alignment horizontal="right" vertical="center"/>
    </xf>
    <xf numFmtId="0" fontId="109" fillId="0" borderId="81" applyNumberFormat="0" applyFill="0" applyAlignment="0" applyProtection="0"/>
    <xf numFmtId="0" fontId="80" fillId="54" borderId="83">
      <alignment horizontal="right" vertical="center"/>
    </xf>
    <xf numFmtId="0" fontId="80" fillId="54" borderId="83">
      <alignment horizontal="right" vertical="center"/>
    </xf>
    <xf numFmtId="4" fontId="83" fillId="50" borderId="83">
      <alignment horizontal="right" vertical="center"/>
    </xf>
    <xf numFmtId="0" fontId="80" fillId="50" borderId="83">
      <alignment horizontal="right" vertical="center"/>
    </xf>
    <xf numFmtId="4" fontId="80" fillId="50" borderId="83">
      <alignment horizontal="right" vertical="center"/>
    </xf>
    <xf numFmtId="0" fontId="83" fillId="50" borderId="83">
      <alignment horizontal="right" vertical="center"/>
    </xf>
    <xf numFmtId="4" fontId="83" fillId="50" borderId="83">
      <alignment horizontal="right" vertical="center"/>
    </xf>
    <xf numFmtId="0" fontId="80" fillId="54" borderId="83">
      <alignment horizontal="right" vertical="center"/>
    </xf>
    <xf numFmtId="4" fontId="80" fillId="54" borderId="83">
      <alignment horizontal="right" vertical="center"/>
    </xf>
    <xf numFmtId="0" fontId="80" fillId="54" borderId="83">
      <alignment horizontal="right" vertical="center"/>
    </xf>
    <xf numFmtId="4" fontId="80" fillId="54" borderId="83">
      <alignment horizontal="right" vertical="center"/>
    </xf>
    <xf numFmtId="0" fontId="80" fillId="54" borderId="84">
      <alignment horizontal="right" vertical="center"/>
    </xf>
    <xf numFmtId="4" fontId="80" fillId="54" borderId="84">
      <alignment horizontal="right" vertical="center"/>
    </xf>
    <xf numFmtId="0" fontId="80" fillId="54" borderId="85">
      <alignment horizontal="right" vertical="center"/>
    </xf>
    <xf numFmtId="4" fontId="80" fillId="54" borderId="85">
      <alignment horizontal="right" vertical="center"/>
    </xf>
    <xf numFmtId="0" fontId="91" fillId="75" borderId="80" applyNumberFormat="0" applyAlignment="0" applyProtection="0"/>
    <xf numFmtId="0" fontId="72" fillId="54" borderId="86">
      <alignment horizontal="left" vertical="center" wrapText="1" indent="2"/>
    </xf>
    <xf numFmtId="0" fontId="72" fillId="0" borderId="86">
      <alignment horizontal="left" vertical="center" wrapText="1" indent="2"/>
    </xf>
    <xf numFmtId="0" fontId="72" fillId="50" borderId="84">
      <alignment horizontal="left" vertical="center"/>
    </xf>
    <xf numFmtId="0" fontId="103" fillId="62" borderId="80" applyNumberFormat="0" applyAlignment="0" applyProtection="0"/>
    <xf numFmtId="0" fontId="72" fillId="0" borderId="83">
      <alignment horizontal="right" vertical="center"/>
    </xf>
    <xf numFmtId="4" fontId="72" fillId="0" borderId="83">
      <alignment horizontal="right" vertical="center"/>
    </xf>
    <xf numFmtId="0" fontId="72" fillId="0" borderId="83" applyNumberFormat="0" applyFill="0" applyAlignment="0" applyProtection="0"/>
    <xf numFmtId="0" fontId="106" fillId="75" borderId="79" applyNumberFormat="0" applyAlignment="0" applyProtection="0"/>
    <xf numFmtId="165" fontId="72" fillId="79" borderId="83" applyNumberFormat="0" applyFont="0" applyBorder="0" applyAlignment="0" applyProtection="0">
      <alignment horizontal="right" vertical="center"/>
    </xf>
    <xf numFmtId="0" fontId="72" fillId="53" borderId="83"/>
    <xf numFmtId="4" fontId="72" fillId="53" borderId="83"/>
    <xf numFmtId="0" fontId="109" fillId="0" borderId="81" applyNumberFormat="0" applyFill="0" applyAlignment="0" applyProtection="0"/>
    <xf numFmtId="0" fontId="69" fillId="78" borderId="82" applyNumberFormat="0" applyFont="0" applyAlignment="0" applyProtection="0"/>
    <xf numFmtId="0" fontId="85" fillId="78" borderId="82" applyNumberFormat="0" applyFont="0" applyAlignment="0" applyProtection="0"/>
    <xf numFmtId="0" fontId="72" fillId="0" borderId="83" applyNumberFormat="0" applyFill="0" applyAlignment="0" applyProtection="0"/>
    <xf numFmtId="0" fontId="95" fillId="0" borderId="81" applyNumberFormat="0" applyFill="0" applyAlignment="0" applyProtection="0"/>
    <xf numFmtId="0" fontId="109" fillId="0" borderId="81" applyNumberFormat="0" applyFill="0" applyAlignment="0" applyProtection="0"/>
    <xf numFmtId="0" fontId="94" fillId="62" borderId="80" applyNumberFormat="0" applyAlignment="0" applyProtection="0"/>
    <xf numFmtId="0" fontId="91" fillId="75" borderId="80" applyNumberFormat="0" applyAlignment="0" applyProtection="0"/>
    <xf numFmtId="4" fontId="83" fillId="50" borderId="83">
      <alignment horizontal="right" vertical="center"/>
    </xf>
    <xf numFmtId="0" fontId="80" fillId="50" borderId="83">
      <alignment horizontal="right" vertical="center"/>
    </xf>
    <xf numFmtId="165" fontId="72" fillId="79" borderId="83" applyNumberFormat="0" applyFont="0" applyBorder="0" applyAlignment="0" applyProtection="0">
      <alignment horizontal="right" vertical="center"/>
    </xf>
    <xf numFmtId="0" fontId="95" fillId="0" borderId="81" applyNumberFormat="0" applyFill="0" applyAlignment="0" applyProtection="0"/>
    <xf numFmtId="49" fontId="72" fillId="0" borderId="83" applyNumberFormat="0" applyFont="0" applyFill="0" applyBorder="0" applyProtection="0">
      <alignment horizontal="left" vertical="center" indent="2"/>
    </xf>
    <xf numFmtId="49" fontId="72" fillId="0" borderId="84" applyNumberFormat="0" applyFont="0" applyFill="0" applyBorder="0" applyProtection="0">
      <alignment horizontal="left" vertical="center" indent="5"/>
    </xf>
    <xf numFmtId="49" fontId="72" fillId="0" borderId="83" applyNumberFormat="0" applyFont="0" applyFill="0" applyBorder="0" applyProtection="0">
      <alignment horizontal="left" vertical="center" indent="2"/>
    </xf>
    <xf numFmtId="4" fontId="72" fillId="0" borderId="83" applyFill="0" applyBorder="0" applyProtection="0">
      <alignment horizontal="right" vertical="center"/>
    </xf>
    <xf numFmtId="49" fontId="81" fillId="0" borderId="83" applyNumberFormat="0" applyFill="0" applyBorder="0" applyProtection="0">
      <alignment horizontal="left" vertical="center"/>
    </xf>
    <xf numFmtId="0" fontId="72" fillId="0" borderId="86">
      <alignment horizontal="left" vertical="center" wrapText="1" indent="2"/>
    </xf>
    <xf numFmtId="0" fontId="106" fillId="75" borderId="79" applyNumberFormat="0" applyAlignment="0" applyProtection="0"/>
    <xf numFmtId="0" fontId="80" fillId="54" borderId="85">
      <alignment horizontal="right" vertical="center"/>
    </xf>
    <xf numFmtId="0" fontId="94" fillId="62" borderId="80" applyNumberFormat="0" applyAlignment="0" applyProtection="0"/>
    <xf numFmtId="0" fontId="80" fillId="54" borderId="85">
      <alignment horizontal="right" vertical="center"/>
    </xf>
    <xf numFmtId="4" fontId="80" fillId="54" borderId="83">
      <alignment horizontal="right" vertical="center"/>
    </xf>
    <xf numFmtId="0" fontId="80" fillId="54" borderId="83">
      <alignment horizontal="right" vertical="center"/>
    </xf>
    <xf numFmtId="0" fontId="88" fillId="75" borderId="79" applyNumberFormat="0" applyAlignment="0" applyProtection="0"/>
    <xf numFmtId="0" fontId="90" fillId="75" borderId="80" applyNumberFormat="0" applyAlignment="0" applyProtection="0"/>
    <xf numFmtId="0" fontId="95" fillId="0" borderId="81" applyNumberFormat="0" applyFill="0" applyAlignment="0" applyProtection="0"/>
    <xf numFmtId="0" fontId="72" fillId="53" borderId="83"/>
    <xf numFmtId="4" fontId="72" fillId="53" borderId="83"/>
    <xf numFmtId="4" fontId="80" fillId="54" borderId="83">
      <alignment horizontal="right" vertical="center"/>
    </xf>
    <xf numFmtId="0" fontId="83" fillId="50" borderId="83">
      <alignment horizontal="right" vertical="center"/>
    </xf>
    <xf numFmtId="0" fontId="94" fillId="62" borderId="80" applyNumberFormat="0" applyAlignment="0" applyProtection="0"/>
    <xf numFmtId="0" fontId="91" fillId="75" borderId="80" applyNumberFormat="0" applyAlignment="0" applyProtection="0"/>
    <xf numFmtId="4" fontId="72" fillId="0" borderId="83">
      <alignment horizontal="right" vertical="center"/>
    </xf>
    <xf numFmtId="0" fontId="72" fillId="54" borderId="86">
      <alignment horizontal="left" vertical="center" wrapText="1" indent="2"/>
    </xf>
    <xf numFmtId="0" fontId="72" fillId="0" borderId="86">
      <alignment horizontal="left" vertical="center" wrapText="1" indent="2"/>
    </xf>
    <xf numFmtId="0" fontId="106" fillId="75" borderId="79" applyNumberFormat="0" applyAlignment="0" applyProtection="0"/>
    <xf numFmtId="0" fontId="103" fillId="62" borderId="80" applyNumberFormat="0" applyAlignment="0" applyProtection="0"/>
    <xf numFmtId="0" fontId="90" fillId="75" borderId="80" applyNumberFormat="0" applyAlignment="0" applyProtection="0"/>
    <xf numFmtId="0" fontId="88" fillId="75" borderId="79" applyNumberFormat="0" applyAlignment="0" applyProtection="0"/>
    <xf numFmtId="0" fontId="80" fillId="54" borderId="85">
      <alignment horizontal="right" vertical="center"/>
    </xf>
    <xf numFmtId="0" fontId="83" fillId="50" borderId="83">
      <alignment horizontal="right" vertical="center"/>
    </xf>
    <xf numFmtId="4" fontId="80" fillId="50" borderId="83">
      <alignment horizontal="right" vertical="center"/>
    </xf>
    <xf numFmtId="4" fontId="80" fillId="54" borderId="83">
      <alignment horizontal="right" vertical="center"/>
    </xf>
    <xf numFmtId="49" fontId="72" fillId="0" borderId="84" applyNumberFormat="0" applyFont="0" applyFill="0" applyBorder="0" applyProtection="0">
      <alignment horizontal="left" vertical="center" indent="5"/>
    </xf>
    <xf numFmtId="4" fontId="72" fillId="0" borderId="83" applyFill="0" applyBorder="0" applyProtection="0">
      <alignment horizontal="right" vertical="center"/>
    </xf>
    <xf numFmtId="4" fontId="80" fillId="50" borderId="83">
      <alignment horizontal="right" vertical="center"/>
    </xf>
    <xf numFmtId="0" fontId="103" fillId="62" borderId="80" applyNumberFormat="0" applyAlignment="0" applyProtection="0"/>
    <xf numFmtId="0" fontId="94" fillId="62" borderId="80" applyNumberFormat="0" applyAlignment="0" applyProtection="0"/>
    <xf numFmtId="0" fontId="90" fillId="75" borderId="80" applyNumberFormat="0" applyAlignment="0" applyProtection="0"/>
    <xf numFmtId="0" fontId="72" fillId="54" borderId="86">
      <alignment horizontal="left" vertical="center" wrapText="1" indent="2"/>
    </xf>
    <xf numFmtId="0" fontId="72" fillId="0" borderId="86">
      <alignment horizontal="left" vertical="center" wrapText="1" indent="2"/>
    </xf>
    <xf numFmtId="0" fontId="72" fillId="54" borderId="86">
      <alignment horizontal="left" vertical="center" wrapText="1" indent="2"/>
    </xf>
    <xf numFmtId="0" fontId="72" fillId="0" borderId="86">
      <alignment horizontal="left" vertical="center" wrapText="1" indent="2"/>
    </xf>
    <xf numFmtId="0" fontId="88" fillId="75" borderId="79" applyNumberFormat="0" applyAlignment="0" applyProtection="0"/>
    <xf numFmtId="0" fontId="90" fillId="75" borderId="80" applyNumberFormat="0" applyAlignment="0" applyProtection="0"/>
    <xf numFmtId="0" fontId="91" fillId="75" borderId="80" applyNumberFormat="0" applyAlignment="0" applyProtection="0"/>
    <xf numFmtId="0" fontId="94" fillId="62" borderId="80" applyNumberFormat="0" applyAlignment="0" applyProtection="0"/>
    <xf numFmtId="0" fontId="95" fillId="0" borderId="81" applyNumberFormat="0" applyFill="0" applyAlignment="0" applyProtection="0"/>
    <xf numFmtId="0" fontId="103" fillId="62" borderId="80" applyNumberFormat="0" applyAlignment="0" applyProtection="0"/>
    <xf numFmtId="0" fontId="85" fillId="78" borderId="82" applyNumberFormat="0" applyFont="0" applyAlignment="0" applyProtection="0"/>
    <xf numFmtId="0" fontId="69"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0" fontId="91" fillId="75" borderId="80" applyNumberFormat="0" applyAlignment="0" applyProtection="0"/>
    <xf numFmtId="0" fontId="103" fillId="62" borderId="80" applyNumberFormat="0" applyAlignment="0" applyProtection="0"/>
    <xf numFmtId="0" fontId="85"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0" fontId="80" fillId="54" borderId="76">
      <alignment horizontal="right" vertical="center"/>
    </xf>
    <xf numFmtId="4" fontId="80" fillId="54" borderId="76">
      <alignment horizontal="right" vertical="center"/>
    </xf>
    <xf numFmtId="0" fontId="80" fillId="54" borderId="77">
      <alignment horizontal="right" vertical="center"/>
    </xf>
    <xf numFmtId="4" fontId="80" fillId="54" borderId="77">
      <alignment horizontal="right" vertical="center"/>
    </xf>
    <xf numFmtId="0" fontId="91" fillId="75" borderId="80" applyNumberFormat="0" applyAlignment="0" applyProtection="0"/>
    <xf numFmtId="0" fontId="72" fillId="54" borderId="78">
      <alignment horizontal="left" vertical="center" wrapText="1" indent="2"/>
    </xf>
    <xf numFmtId="0" fontId="72" fillId="0" borderId="78">
      <alignment horizontal="left" vertical="center" wrapText="1" indent="2"/>
    </xf>
    <xf numFmtId="0" fontId="72" fillId="50" borderId="76">
      <alignment horizontal="left" vertical="center"/>
    </xf>
    <xf numFmtId="0" fontId="103" fillId="62" borderId="80" applyNumberFormat="0" applyAlignment="0" applyProtection="0"/>
    <xf numFmtId="0" fontId="106" fillId="75" borderId="79" applyNumberFormat="0" applyAlignment="0" applyProtection="0"/>
    <xf numFmtId="0" fontId="109" fillId="0" borderId="81" applyNumberFormat="0" applyFill="0" applyAlignment="0" applyProtection="0"/>
    <xf numFmtId="49" fontId="72" fillId="0" borderId="76" applyNumberFormat="0" applyFont="0" applyFill="0" applyBorder="0" applyProtection="0">
      <alignment horizontal="left" vertical="center" indent="5"/>
    </xf>
    <xf numFmtId="0" fontId="88" fillId="75" borderId="79" applyNumberFormat="0" applyAlignment="0" applyProtection="0"/>
    <xf numFmtId="0" fontId="90" fillId="75" borderId="80" applyNumberFormat="0" applyAlignment="0" applyProtection="0"/>
    <xf numFmtId="0" fontId="95" fillId="0" borderId="81" applyNumberFormat="0" applyFill="0" applyAlignment="0" applyProtection="0"/>
    <xf numFmtId="49" fontId="72" fillId="0" borderId="83" applyNumberFormat="0" applyFont="0" applyFill="0" applyBorder="0" applyProtection="0">
      <alignment horizontal="left" vertical="center" indent="2"/>
    </xf>
    <xf numFmtId="0" fontId="80" fillId="50" borderId="83">
      <alignment horizontal="right" vertical="center"/>
    </xf>
    <xf numFmtId="4" fontId="80" fillId="50" borderId="83">
      <alignment horizontal="right" vertical="center"/>
    </xf>
    <xf numFmtId="0" fontId="83" fillId="50" borderId="83">
      <alignment horizontal="right" vertical="center"/>
    </xf>
    <xf numFmtId="4" fontId="83" fillId="50" borderId="83">
      <alignment horizontal="right" vertical="center"/>
    </xf>
    <xf numFmtId="0" fontId="80" fillId="54" borderId="83">
      <alignment horizontal="right" vertical="center"/>
    </xf>
    <xf numFmtId="4" fontId="80" fillId="54" borderId="83">
      <alignment horizontal="right" vertical="center"/>
    </xf>
    <xf numFmtId="0" fontId="80" fillId="54" borderId="83">
      <alignment horizontal="right" vertical="center"/>
    </xf>
    <xf numFmtId="4" fontId="80" fillId="54" borderId="83">
      <alignment horizontal="right" vertical="center"/>
    </xf>
    <xf numFmtId="0" fontId="94" fillId="62" borderId="80" applyNumberFormat="0" applyAlignment="0" applyProtection="0"/>
    <xf numFmtId="0" fontId="72" fillId="0" borderId="83">
      <alignment horizontal="right" vertical="center"/>
    </xf>
    <xf numFmtId="4" fontId="72" fillId="0" borderId="83">
      <alignment horizontal="right" vertical="center"/>
    </xf>
    <xf numFmtId="4" fontId="72" fillId="0" borderId="83" applyFill="0" applyBorder="0" applyProtection="0">
      <alignment horizontal="right" vertical="center"/>
    </xf>
    <xf numFmtId="49" fontId="81" fillId="0" borderId="83" applyNumberFormat="0" applyFill="0" applyBorder="0" applyProtection="0">
      <alignment horizontal="left" vertical="center"/>
    </xf>
    <xf numFmtId="0" fontId="72" fillId="0" borderId="83" applyNumberFormat="0" applyFill="0" applyAlignment="0" applyProtection="0"/>
    <xf numFmtId="165" fontId="72" fillId="79" borderId="83" applyNumberFormat="0" applyFont="0" applyBorder="0" applyAlignment="0" applyProtection="0">
      <alignment horizontal="right" vertical="center"/>
    </xf>
    <xf numFmtId="0" fontId="72" fillId="53" borderId="83"/>
    <xf numFmtId="4" fontId="72" fillId="53" borderId="83"/>
    <xf numFmtId="4" fontId="80" fillId="54" borderId="83">
      <alignment horizontal="right" vertical="center"/>
    </xf>
    <xf numFmtId="0" fontId="72" fillId="53" borderId="83"/>
    <xf numFmtId="0" fontId="90" fillId="75" borderId="80" applyNumberFormat="0" applyAlignment="0" applyProtection="0"/>
    <xf numFmtId="0" fontId="80" fillId="50" borderId="83">
      <alignment horizontal="right" vertical="center"/>
    </xf>
    <xf numFmtId="0" fontId="72" fillId="0" borderId="83">
      <alignment horizontal="right" vertical="center"/>
    </xf>
    <xf numFmtId="0" fontId="109" fillId="0" borderId="81" applyNumberFormat="0" applyFill="0" applyAlignment="0" applyProtection="0"/>
    <xf numFmtId="0" fontId="72" fillId="50" borderId="84">
      <alignment horizontal="left" vertical="center"/>
    </xf>
    <xf numFmtId="0" fontId="103" fillId="62" borderId="80" applyNumberFormat="0" applyAlignment="0" applyProtection="0"/>
    <xf numFmtId="165" fontId="72" fillId="79" borderId="83" applyNumberFormat="0" applyFont="0" applyBorder="0" applyAlignment="0" applyProtection="0">
      <alignment horizontal="right" vertical="center"/>
    </xf>
    <xf numFmtId="0" fontId="85" fillId="78" borderId="82" applyNumberFormat="0" applyFont="0" applyAlignment="0" applyProtection="0"/>
    <xf numFmtId="0" fontId="72" fillId="0" borderId="86">
      <alignment horizontal="left" vertical="center" wrapText="1" indent="2"/>
    </xf>
    <xf numFmtId="4" fontId="72" fillId="53" borderId="83"/>
    <xf numFmtId="49" fontId="81" fillId="0" borderId="83" applyNumberFormat="0" applyFill="0" applyBorder="0" applyProtection="0">
      <alignment horizontal="left" vertical="center"/>
    </xf>
    <xf numFmtId="0" fontId="72" fillId="0" borderId="83">
      <alignment horizontal="right" vertical="center"/>
    </xf>
    <xf numFmtId="4" fontId="80" fillId="54" borderId="85">
      <alignment horizontal="right" vertical="center"/>
    </xf>
    <xf numFmtId="4" fontId="80" fillId="54" borderId="83">
      <alignment horizontal="right" vertical="center"/>
    </xf>
    <xf numFmtId="4" fontId="80" fillId="54" borderId="83">
      <alignment horizontal="right" vertical="center"/>
    </xf>
    <xf numFmtId="0" fontId="83" fillId="50" borderId="83">
      <alignment horizontal="right" vertical="center"/>
    </xf>
    <xf numFmtId="0" fontId="80" fillId="50" borderId="83">
      <alignment horizontal="right" vertical="center"/>
    </xf>
    <xf numFmtId="49" fontId="72" fillId="0" borderId="83" applyNumberFormat="0" applyFont="0" applyFill="0" applyBorder="0" applyProtection="0">
      <alignment horizontal="left" vertical="center" indent="2"/>
    </xf>
    <xf numFmtId="0" fontId="103" fillId="62" borderId="80" applyNumberFormat="0" applyAlignment="0" applyProtection="0"/>
    <xf numFmtId="0" fontId="88" fillId="75" borderId="79" applyNumberFormat="0" applyAlignment="0" applyProtection="0"/>
    <xf numFmtId="49" fontId="72" fillId="0" borderId="83" applyNumberFormat="0" applyFont="0" applyFill="0" applyBorder="0" applyProtection="0">
      <alignment horizontal="left" vertical="center" indent="2"/>
    </xf>
    <xf numFmtId="0" fontId="94" fillId="62" borderId="80" applyNumberFormat="0" applyAlignment="0" applyProtection="0"/>
    <xf numFmtId="4" fontId="72" fillId="0" borderId="83" applyFill="0" applyBorder="0" applyProtection="0">
      <alignment horizontal="right" vertical="center"/>
    </xf>
    <xf numFmtId="0" fontId="91" fillId="75" borderId="80" applyNumberFormat="0" applyAlignment="0" applyProtection="0"/>
    <xf numFmtId="0" fontId="109" fillId="0" borderId="81" applyNumberFormat="0" applyFill="0" applyAlignment="0" applyProtection="0"/>
    <xf numFmtId="0" fontId="106" fillId="75" borderId="79" applyNumberFormat="0" applyAlignment="0" applyProtection="0"/>
    <xf numFmtId="0" fontId="72" fillId="0" borderId="83" applyNumberFormat="0" applyFill="0" applyAlignment="0" applyProtection="0"/>
    <xf numFmtId="4" fontId="72" fillId="0" borderId="83">
      <alignment horizontal="right" vertical="center"/>
    </xf>
    <xf numFmtId="0" fontId="72" fillId="0" borderId="83">
      <alignment horizontal="right" vertical="center"/>
    </xf>
    <xf numFmtId="0" fontId="103" fillId="62" borderId="80" applyNumberFormat="0" applyAlignment="0" applyProtection="0"/>
    <xf numFmtId="0" fontId="88" fillId="75" borderId="79" applyNumberFormat="0" applyAlignment="0" applyProtection="0"/>
    <xf numFmtId="0" fontId="90" fillId="75" borderId="80" applyNumberFormat="0" applyAlignment="0" applyProtection="0"/>
    <xf numFmtId="0" fontId="72" fillId="54" borderId="86">
      <alignment horizontal="left" vertical="center" wrapText="1" indent="2"/>
    </xf>
    <xf numFmtId="0" fontId="91" fillId="75" borderId="80" applyNumberFormat="0" applyAlignment="0" applyProtection="0"/>
    <xf numFmtId="0" fontId="91" fillId="75" borderId="80" applyNumberFormat="0" applyAlignment="0" applyProtection="0"/>
    <xf numFmtId="4" fontId="80" fillId="54" borderId="84">
      <alignment horizontal="right" vertical="center"/>
    </xf>
    <xf numFmtId="0" fontId="80" fillId="54" borderId="84">
      <alignment horizontal="right" vertical="center"/>
    </xf>
    <xf numFmtId="0" fontId="80" fillId="54" borderId="83">
      <alignment horizontal="right" vertical="center"/>
    </xf>
    <xf numFmtId="4" fontId="83" fillId="50" borderId="83">
      <alignment horizontal="right" vertical="center"/>
    </xf>
    <xf numFmtId="0" fontId="94" fillId="62" borderId="80" applyNumberFormat="0" applyAlignment="0" applyProtection="0"/>
    <xf numFmtId="0" fontId="95" fillId="0" borderId="81" applyNumberFormat="0" applyFill="0" applyAlignment="0" applyProtection="0"/>
    <xf numFmtId="0" fontId="109" fillId="0" borderId="81" applyNumberFormat="0" applyFill="0" applyAlignment="0" applyProtection="0"/>
    <xf numFmtId="0" fontId="85" fillId="78" borderId="82" applyNumberFormat="0" applyFont="0" applyAlignment="0" applyProtection="0"/>
    <xf numFmtId="0" fontId="103" fillId="62" borderId="80" applyNumberFormat="0" applyAlignment="0" applyProtection="0"/>
    <xf numFmtId="49" fontId="81" fillId="0" borderId="83" applyNumberFormat="0" applyFill="0" applyBorder="0" applyProtection="0">
      <alignment horizontal="left" vertical="center"/>
    </xf>
    <xf numFmtId="0" fontId="72" fillId="54" borderId="86">
      <alignment horizontal="left" vertical="center" wrapText="1" indent="2"/>
    </xf>
    <xf numFmtId="0" fontId="91" fillId="75" borderId="80" applyNumberFormat="0" applyAlignment="0" applyProtection="0"/>
    <xf numFmtId="0" fontId="72" fillId="0" borderId="86">
      <alignment horizontal="left" vertical="center" wrapText="1" indent="2"/>
    </xf>
    <xf numFmtId="0" fontId="85" fillId="78" borderId="82" applyNumberFormat="0" applyFont="0" applyAlignment="0" applyProtection="0"/>
    <xf numFmtId="0" fontId="69"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4" fontId="72" fillId="53" borderId="83"/>
    <xf numFmtId="0" fontId="80" fillId="54" borderId="83">
      <alignment horizontal="right" vertical="center"/>
    </xf>
    <xf numFmtId="0" fontId="109" fillId="0" borderId="81" applyNumberFormat="0" applyFill="0" applyAlignment="0" applyProtection="0"/>
    <xf numFmtId="4" fontId="80" fillId="54" borderId="85">
      <alignment horizontal="right" vertical="center"/>
    </xf>
    <xf numFmtId="0" fontId="90" fillId="75" borderId="80" applyNumberFormat="0" applyAlignment="0" applyProtection="0"/>
    <xf numFmtId="0" fontId="80" fillId="54" borderId="84">
      <alignment horizontal="right" vertical="center"/>
    </xf>
    <xf numFmtId="0" fontId="91" fillId="75" borderId="80" applyNumberFormat="0" applyAlignment="0" applyProtection="0"/>
    <xf numFmtId="0" fontId="95" fillId="0" borderId="81" applyNumberFormat="0" applyFill="0" applyAlignment="0" applyProtection="0"/>
    <xf numFmtId="0" fontId="85" fillId="78" borderId="82" applyNumberFormat="0" applyFont="0" applyAlignment="0" applyProtection="0"/>
    <xf numFmtId="4" fontId="80" fillId="54" borderId="84">
      <alignment horizontal="right" vertical="center"/>
    </xf>
    <xf numFmtId="0" fontId="72" fillId="54" borderId="86">
      <alignment horizontal="left" vertical="center" wrapText="1" indent="2"/>
    </xf>
    <xf numFmtId="0" fontId="72" fillId="53" borderId="83"/>
    <xf numFmtId="165" fontId="72" fillId="79" borderId="83" applyNumberFormat="0" applyFont="0" applyBorder="0" applyAlignment="0" applyProtection="0">
      <alignment horizontal="right" vertical="center"/>
    </xf>
    <xf numFmtId="0" fontId="72" fillId="0" borderId="83" applyNumberFormat="0" applyFill="0" applyAlignment="0" applyProtection="0"/>
    <xf numFmtId="4" fontId="72" fillId="0" borderId="83" applyFill="0" applyBorder="0" applyProtection="0">
      <alignment horizontal="right" vertical="center"/>
    </xf>
    <xf numFmtId="4" fontId="80" fillId="50" borderId="83">
      <alignment horizontal="right" vertical="center"/>
    </xf>
    <xf numFmtId="0" fontId="95" fillId="0" borderId="81" applyNumberFormat="0" applyFill="0" applyAlignment="0" applyProtection="0"/>
    <xf numFmtId="49" fontId="81" fillId="0" borderId="83" applyNumberFormat="0" applyFill="0" applyBorder="0" applyProtection="0">
      <alignment horizontal="left" vertical="center"/>
    </xf>
    <xf numFmtId="49" fontId="72" fillId="0" borderId="84" applyNumberFormat="0" applyFont="0" applyFill="0" applyBorder="0" applyProtection="0">
      <alignment horizontal="left" vertical="center" indent="5"/>
    </xf>
    <xf numFmtId="0" fontId="72" fillId="50" borderId="84">
      <alignment horizontal="left" vertical="center"/>
    </xf>
    <xf numFmtId="0" fontId="91" fillId="75" borderId="80" applyNumberFormat="0" applyAlignment="0" applyProtection="0"/>
    <xf numFmtId="4" fontId="80" fillId="54" borderId="85">
      <alignment horizontal="right" vertical="center"/>
    </xf>
    <xf numFmtId="0" fontId="103" fillId="62" borderId="80" applyNumberFormat="0" applyAlignment="0" applyProtection="0"/>
    <xf numFmtId="0" fontId="103" fillId="62" borderId="80" applyNumberFormat="0" applyAlignment="0" applyProtection="0"/>
    <xf numFmtId="0" fontId="85" fillId="78" borderId="82" applyNumberFormat="0" applyFont="0" applyAlignment="0" applyProtection="0"/>
    <xf numFmtId="0" fontId="106" fillId="75" borderId="79" applyNumberFormat="0" applyAlignment="0" applyProtection="0"/>
    <xf numFmtId="0" fontId="109" fillId="0" borderId="81" applyNumberFormat="0" applyFill="0" applyAlignment="0" applyProtection="0"/>
    <xf numFmtId="0" fontId="80" fillId="54" borderId="83">
      <alignment horizontal="right" vertical="center"/>
    </xf>
    <xf numFmtId="0" fontId="69" fillId="78" borderId="82" applyNumberFormat="0" applyFont="0" applyAlignment="0" applyProtection="0"/>
    <xf numFmtId="4" fontId="72" fillId="0" borderId="83">
      <alignment horizontal="right" vertical="center"/>
    </xf>
    <xf numFmtId="0" fontId="109" fillId="0" borderId="81" applyNumberFormat="0" applyFill="0" applyAlignment="0" applyProtection="0"/>
    <xf numFmtId="0" fontId="80" fillId="54" borderId="83">
      <alignment horizontal="right" vertical="center"/>
    </xf>
    <xf numFmtId="0" fontId="80" fillId="54" borderId="83">
      <alignment horizontal="right" vertical="center"/>
    </xf>
    <xf numFmtId="4" fontId="83" fillId="50" borderId="83">
      <alignment horizontal="right" vertical="center"/>
    </xf>
    <xf numFmtId="0" fontId="80" fillId="50" borderId="83">
      <alignment horizontal="right" vertical="center"/>
    </xf>
    <xf numFmtId="4" fontId="80" fillId="50" borderId="83">
      <alignment horizontal="right" vertical="center"/>
    </xf>
    <xf numFmtId="0" fontId="83" fillId="50" borderId="83">
      <alignment horizontal="right" vertical="center"/>
    </xf>
    <xf numFmtId="4" fontId="83" fillId="50" borderId="83">
      <alignment horizontal="right" vertical="center"/>
    </xf>
    <xf numFmtId="0" fontId="80" fillId="54" borderId="83">
      <alignment horizontal="right" vertical="center"/>
    </xf>
    <xf numFmtId="4" fontId="80" fillId="54" borderId="83">
      <alignment horizontal="right" vertical="center"/>
    </xf>
    <xf numFmtId="0" fontId="80" fillId="54" borderId="83">
      <alignment horizontal="right" vertical="center"/>
    </xf>
    <xf numFmtId="4" fontId="80" fillId="54" borderId="83">
      <alignment horizontal="right" vertical="center"/>
    </xf>
    <xf numFmtId="0" fontId="80" fillId="54" borderId="84">
      <alignment horizontal="right" vertical="center"/>
    </xf>
    <xf numFmtId="4" fontId="80" fillId="54" borderId="84">
      <alignment horizontal="right" vertical="center"/>
    </xf>
    <xf numFmtId="0" fontId="80" fillId="54" borderId="85">
      <alignment horizontal="right" vertical="center"/>
    </xf>
    <xf numFmtId="4" fontId="80" fillId="54" borderId="85">
      <alignment horizontal="right" vertical="center"/>
    </xf>
    <xf numFmtId="0" fontId="91" fillId="75" borderId="80" applyNumberFormat="0" applyAlignment="0" applyProtection="0"/>
    <xf numFmtId="0" fontId="72" fillId="54" borderId="86">
      <alignment horizontal="left" vertical="center" wrapText="1" indent="2"/>
    </xf>
    <xf numFmtId="0" fontId="72" fillId="0" borderId="86">
      <alignment horizontal="left" vertical="center" wrapText="1" indent="2"/>
    </xf>
    <xf numFmtId="0" fontId="72" fillId="50" borderId="84">
      <alignment horizontal="left" vertical="center"/>
    </xf>
    <xf numFmtId="0" fontId="103" fillId="62" borderId="80" applyNumberFormat="0" applyAlignment="0" applyProtection="0"/>
    <xf numFmtId="0" fontId="72" fillId="0" borderId="83">
      <alignment horizontal="right" vertical="center"/>
    </xf>
    <xf numFmtId="4" fontId="72" fillId="0" borderId="83">
      <alignment horizontal="right" vertical="center"/>
    </xf>
    <xf numFmtId="0" fontId="72" fillId="0" borderId="83" applyNumberFormat="0" applyFill="0" applyAlignment="0" applyProtection="0"/>
    <xf numFmtId="0" fontId="106" fillId="75" borderId="79" applyNumberFormat="0" applyAlignment="0" applyProtection="0"/>
    <xf numFmtId="165" fontId="72" fillId="79" borderId="83" applyNumberFormat="0" applyFont="0" applyBorder="0" applyAlignment="0" applyProtection="0">
      <alignment horizontal="right" vertical="center"/>
    </xf>
    <xf numFmtId="0" fontId="72" fillId="53" borderId="83"/>
    <xf numFmtId="4" fontId="72" fillId="53" borderId="83"/>
    <xf numFmtId="0" fontId="109" fillId="0" borderId="81" applyNumberFormat="0" applyFill="0" applyAlignment="0" applyProtection="0"/>
    <xf numFmtId="0" fontId="69" fillId="78" borderId="82" applyNumberFormat="0" applyFont="0" applyAlignment="0" applyProtection="0"/>
    <xf numFmtId="0" fontId="85" fillId="78" borderId="82" applyNumberFormat="0" applyFont="0" applyAlignment="0" applyProtection="0"/>
    <xf numFmtId="0" fontId="72" fillId="0" borderId="83" applyNumberFormat="0" applyFill="0" applyAlignment="0" applyProtection="0"/>
    <xf numFmtId="0" fontId="95" fillId="0" borderId="81" applyNumberFormat="0" applyFill="0" applyAlignment="0" applyProtection="0"/>
    <xf numFmtId="0" fontId="109" fillId="0" borderId="81" applyNumberFormat="0" applyFill="0" applyAlignment="0" applyProtection="0"/>
    <xf numFmtId="0" fontId="94" fillId="62" borderId="80" applyNumberFormat="0" applyAlignment="0" applyProtection="0"/>
    <xf numFmtId="0" fontId="91" fillId="75" borderId="80" applyNumberFormat="0" applyAlignment="0" applyProtection="0"/>
    <xf numFmtId="4" fontId="83" fillId="50" borderId="83">
      <alignment horizontal="right" vertical="center"/>
    </xf>
    <xf numFmtId="0" fontId="80" fillId="50" borderId="83">
      <alignment horizontal="right" vertical="center"/>
    </xf>
    <xf numFmtId="165" fontId="72" fillId="79" borderId="83" applyNumberFormat="0" applyFont="0" applyBorder="0" applyAlignment="0" applyProtection="0">
      <alignment horizontal="right" vertical="center"/>
    </xf>
    <xf numFmtId="0" fontId="95" fillId="0" borderId="81" applyNumberFormat="0" applyFill="0" applyAlignment="0" applyProtection="0"/>
    <xf numFmtId="49" fontId="72" fillId="0" borderId="83" applyNumberFormat="0" applyFont="0" applyFill="0" applyBorder="0" applyProtection="0">
      <alignment horizontal="left" vertical="center" indent="2"/>
    </xf>
    <xf numFmtId="49" fontId="72" fillId="0" borderId="84" applyNumberFormat="0" applyFont="0" applyFill="0" applyBorder="0" applyProtection="0">
      <alignment horizontal="left" vertical="center" indent="5"/>
    </xf>
    <xf numFmtId="49" fontId="72" fillId="0" borderId="83" applyNumberFormat="0" applyFont="0" applyFill="0" applyBorder="0" applyProtection="0">
      <alignment horizontal="left" vertical="center" indent="2"/>
    </xf>
    <xf numFmtId="4" fontId="72" fillId="0" borderId="83" applyFill="0" applyBorder="0" applyProtection="0">
      <alignment horizontal="right" vertical="center"/>
    </xf>
    <xf numFmtId="49" fontId="81" fillId="0" borderId="83" applyNumberFormat="0" applyFill="0" applyBorder="0" applyProtection="0">
      <alignment horizontal="left" vertical="center"/>
    </xf>
    <xf numFmtId="0" fontId="72" fillId="0" borderId="86">
      <alignment horizontal="left" vertical="center" wrapText="1" indent="2"/>
    </xf>
    <xf numFmtId="0" fontId="106" fillId="75" borderId="79" applyNumberFormat="0" applyAlignment="0" applyProtection="0"/>
    <xf numFmtId="0" fontId="80" fillId="54" borderId="85">
      <alignment horizontal="right" vertical="center"/>
    </xf>
    <xf numFmtId="0" fontId="94" fillId="62" borderId="80" applyNumberFormat="0" applyAlignment="0" applyProtection="0"/>
    <xf numFmtId="0" fontId="80" fillId="54" borderId="85">
      <alignment horizontal="right" vertical="center"/>
    </xf>
    <xf numFmtId="4" fontId="80" fillId="54" borderId="83">
      <alignment horizontal="right" vertical="center"/>
    </xf>
    <xf numFmtId="0" fontId="80" fillId="54" borderId="83">
      <alignment horizontal="right" vertical="center"/>
    </xf>
    <xf numFmtId="0" fontId="88" fillId="75" borderId="79" applyNumberFormat="0" applyAlignment="0" applyProtection="0"/>
    <xf numFmtId="0" fontId="90" fillId="75" borderId="80" applyNumberFormat="0" applyAlignment="0" applyProtection="0"/>
    <xf numFmtId="0" fontId="95" fillId="0" borderId="81" applyNumberFormat="0" applyFill="0" applyAlignment="0" applyProtection="0"/>
    <xf numFmtId="0" fontId="72" fillId="53" borderId="83"/>
    <xf numFmtId="4" fontId="72" fillId="53" borderId="83"/>
    <xf numFmtId="4" fontId="80" fillId="54" borderId="83">
      <alignment horizontal="right" vertical="center"/>
    </xf>
    <xf numFmtId="0" fontId="83" fillId="50" borderId="83">
      <alignment horizontal="right" vertical="center"/>
    </xf>
    <xf numFmtId="0" fontId="94" fillId="62" borderId="80" applyNumberFormat="0" applyAlignment="0" applyProtection="0"/>
    <xf numFmtId="0" fontId="91" fillId="75" borderId="80" applyNumberFormat="0" applyAlignment="0" applyProtection="0"/>
    <xf numFmtId="4" fontId="72" fillId="0" borderId="83">
      <alignment horizontal="right" vertical="center"/>
    </xf>
    <xf numFmtId="0" fontId="72" fillId="54" borderId="86">
      <alignment horizontal="left" vertical="center" wrapText="1" indent="2"/>
    </xf>
    <xf numFmtId="0" fontId="72" fillId="0" borderId="86">
      <alignment horizontal="left" vertical="center" wrapText="1" indent="2"/>
    </xf>
    <xf numFmtId="0" fontId="106" fillId="75" borderId="79" applyNumberFormat="0" applyAlignment="0" applyProtection="0"/>
    <xf numFmtId="0" fontId="103" fillId="62" borderId="80" applyNumberFormat="0" applyAlignment="0" applyProtection="0"/>
    <xf numFmtId="0" fontId="90" fillId="75" borderId="80" applyNumberFormat="0" applyAlignment="0" applyProtection="0"/>
    <xf numFmtId="0" fontId="88" fillId="75" borderId="79" applyNumberFormat="0" applyAlignment="0" applyProtection="0"/>
    <xf numFmtId="0" fontId="80" fillId="54" borderId="85">
      <alignment horizontal="right" vertical="center"/>
    </xf>
    <xf numFmtId="0" fontId="83" fillId="50" borderId="83">
      <alignment horizontal="right" vertical="center"/>
    </xf>
    <xf numFmtId="4" fontId="80" fillId="50" borderId="83">
      <alignment horizontal="right" vertical="center"/>
    </xf>
    <xf numFmtId="4" fontId="80" fillId="54" borderId="83">
      <alignment horizontal="right" vertical="center"/>
    </xf>
    <xf numFmtId="49" fontId="72" fillId="0" borderId="84" applyNumberFormat="0" applyFont="0" applyFill="0" applyBorder="0" applyProtection="0">
      <alignment horizontal="left" vertical="center" indent="5"/>
    </xf>
    <xf numFmtId="4" fontId="72" fillId="0" borderId="83" applyFill="0" applyBorder="0" applyProtection="0">
      <alignment horizontal="right" vertical="center"/>
    </xf>
    <xf numFmtId="4" fontId="80" fillId="50" borderId="83">
      <alignment horizontal="right" vertical="center"/>
    </xf>
    <xf numFmtId="0" fontId="103" fillId="62" borderId="80" applyNumberFormat="0" applyAlignment="0" applyProtection="0"/>
    <xf numFmtId="0" fontId="94" fillId="62" borderId="80" applyNumberFormat="0" applyAlignment="0" applyProtection="0"/>
    <xf numFmtId="0" fontId="90" fillId="75" borderId="80" applyNumberFormat="0" applyAlignment="0" applyProtection="0"/>
    <xf numFmtId="0" fontId="72" fillId="54" borderId="86">
      <alignment horizontal="left" vertical="center" wrapText="1" indent="2"/>
    </xf>
    <xf numFmtId="0" fontId="72" fillId="0" borderId="86">
      <alignment horizontal="left" vertical="center" wrapText="1" indent="2"/>
    </xf>
    <xf numFmtId="0" fontId="72" fillId="54" borderId="86">
      <alignment horizontal="left" vertical="center" wrapText="1" indent="2"/>
    </xf>
    <xf numFmtId="0" fontId="80" fillId="54" borderId="84">
      <alignment horizontal="right" vertical="center"/>
    </xf>
    <xf numFmtId="4" fontId="80" fillId="54" borderId="84">
      <alignment horizontal="right" vertical="center"/>
    </xf>
    <xf numFmtId="0" fontId="80" fillId="54" borderId="85">
      <alignment horizontal="right" vertical="center"/>
    </xf>
    <xf numFmtId="4" fontId="80" fillId="54" borderId="85">
      <alignment horizontal="right" vertical="center"/>
    </xf>
    <xf numFmtId="0" fontId="72" fillId="54" borderId="86">
      <alignment horizontal="left" vertical="center" wrapText="1" indent="2"/>
    </xf>
    <xf numFmtId="0" fontId="72" fillId="0" borderId="86">
      <alignment horizontal="left" vertical="center" wrapText="1" indent="2"/>
    </xf>
    <xf numFmtId="0" fontId="72" fillId="50" borderId="84">
      <alignment horizontal="left" vertical="center"/>
    </xf>
    <xf numFmtId="49" fontId="72" fillId="0" borderId="84" applyNumberFormat="0" applyFont="0" applyFill="0" applyBorder="0" applyProtection="0">
      <alignment horizontal="left" vertical="center" indent="5"/>
    </xf>
  </cellStyleXfs>
  <cellXfs count="162">
    <xf numFmtId="0" fontId="0" fillId="0" borderId="0" xfId="0"/>
    <xf numFmtId="0" fontId="29" fillId="0" borderId="0" xfId="0" applyFont="1"/>
    <xf numFmtId="0" fontId="0" fillId="35" borderId="0" xfId="0" applyFill="1"/>
    <xf numFmtId="0" fontId="30" fillId="0" borderId="0" xfId="0" applyFont="1"/>
    <xf numFmtId="0" fontId="26" fillId="37" borderId="12" xfId="0" applyFont="1" applyFill="1" applyBorder="1" applyAlignment="1">
      <alignment vertical="center" wrapText="1"/>
    </xf>
    <xf numFmtId="0" fontId="19" fillId="37" borderId="0" xfId="0" applyFont="1" applyFill="1"/>
    <xf numFmtId="1" fontId="0" fillId="35" borderId="0" xfId="0" applyNumberFormat="1" applyFill="1"/>
    <xf numFmtId="2" fontId="54" fillId="47" borderId="10" xfId="0" applyNumberFormat="1" applyFont="1" applyFill="1" applyBorder="1" applyAlignment="1">
      <alignment horizontal="right" vertical="center"/>
    </xf>
    <xf numFmtId="0" fontId="32" fillId="36" borderId="0" xfId="0" applyFont="1" applyFill="1" applyAlignment="1" applyProtection="1">
      <alignment horizontal="left" vertical="top" wrapText="1"/>
      <protection locked="0"/>
    </xf>
    <xf numFmtId="0" fontId="24" fillId="36" borderId="0" xfId="0" applyFont="1" applyFill="1" applyAlignment="1" applyProtection="1">
      <alignment horizontal="left" vertical="top"/>
      <protection locked="0"/>
    </xf>
    <xf numFmtId="0" fontId="21" fillId="3" borderId="0" xfId="0" applyFont="1" applyFill="1" applyAlignment="1" applyProtection="1">
      <alignment horizontal="left" vertical="top"/>
      <protection locked="0"/>
    </xf>
    <xf numFmtId="0" fontId="21" fillId="38" borderId="0" xfId="0" applyFont="1" applyFill="1" applyAlignment="1" applyProtection="1">
      <alignment horizontal="left" vertical="top"/>
      <protection locked="0"/>
    </xf>
    <xf numFmtId="0" fontId="16" fillId="39" borderId="0" xfId="0" applyFont="1" applyFill="1" applyAlignment="1" applyProtection="1">
      <alignment horizontal="left" vertical="top" wrapText="1"/>
      <protection locked="0"/>
    </xf>
    <xf numFmtId="2" fontId="35" fillId="40" borderId="10" xfId="43" applyNumberFormat="1" applyFont="1" applyFill="1" applyBorder="1" applyAlignment="1" applyProtection="1">
      <alignment vertical="center" wrapText="1"/>
      <protection locked="0"/>
    </xf>
    <xf numFmtId="0" fontId="61" fillId="36" borderId="0" xfId="0" applyFont="1" applyFill="1" applyAlignment="1" applyProtection="1">
      <alignment horizontal="left" vertical="top"/>
      <protection locked="0"/>
    </xf>
    <xf numFmtId="0" fontId="22" fillId="37" borderId="18" xfId="0" applyFont="1" applyFill="1" applyBorder="1" applyAlignment="1" applyProtection="1">
      <alignment vertical="center" wrapText="1"/>
      <protection locked="0"/>
    </xf>
    <xf numFmtId="0" fontId="26" fillId="37" borderId="18" xfId="0" applyFont="1" applyFill="1" applyBorder="1" applyAlignment="1" applyProtection="1">
      <alignment vertical="center" wrapText="1"/>
      <protection locked="0"/>
    </xf>
    <xf numFmtId="0" fontId="26" fillId="37" borderId="12" xfId="0" applyFont="1" applyFill="1" applyBorder="1" applyAlignment="1" applyProtection="1">
      <alignment vertical="center" wrapText="1"/>
      <protection locked="0"/>
    </xf>
    <xf numFmtId="0" fontId="0" fillId="0" borderId="0" xfId="0" applyProtection="1">
      <protection locked="0"/>
    </xf>
    <xf numFmtId="0" fontId="31" fillId="2" borderId="13"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58" fillId="0" borderId="15" xfId="0" applyFont="1" applyBorder="1" applyAlignment="1" applyProtection="1">
      <alignment vertical="center" wrapText="1"/>
      <protection locked="0"/>
    </xf>
    <xf numFmtId="0" fontId="58" fillId="0" borderId="0" xfId="0" applyFont="1" applyAlignment="1" applyProtection="1">
      <alignment horizontal="center" vertical="center"/>
      <protection locked="0"/>
    </xf>
    <xf numFmtId="0" fontId="44" fillId="2" borderId="12" xfId="0" applyFont="1" applyFill="1" applyBorder="1" applyAlignment="1" applyProtection="1">
      <alignment vertical="center" wrapText="1"/>
      <protection locked="0"/>
    </xf>
    <xf numFmtId="0" fontId="31" fillId="2" borderId="15" xfId="0" applyFont="1" applyFill="1" applyBorder="1" applyAlignment="1" applyProtection="1">
      <alignment vertical="center" wrapText="1"/>
      <protection locked="0"/>
    </xf>
    <xf numFmtId="2" fontId="35" fillId="3" borderId="10" xfId="43" applyNumberFormat="1" applyFont="1" applyFill="1" applyBorder="1" applyAlignment="1" applyProtection="1">
      <alignment vertical="center" wrapText="1"/>
      <protection locked="0"/>
    </xf>
    <xf numFmtId="2" fontId="33" fillId="2" borderId="10" xfId="43" applyNumberFormat="1" applyFont="1" applyFill="1" applyBorder="1" applyAlignment="1" applyProtection="1">
      <alignment vertical="center" wrapText="1"/>
      <protection locked="0"/>
    </xf>
    <xf numFmtId="2" fontId="35" fillId="0" borderId="10" xfId="43" applyNumberFormat="1" applyFont="1" applyFill="1" applyBorder="1" applyAlignment="1" applyProtection="1">
      <alignment vertical="center" wrapText="1"/>
      <protection locked="0"/>
    </xf>
    <xf numFmtId="0" fontId="44" fillId="2" borderId="12" xfId="0" applyFont="1" applyFill="1" applyBorder="1" applyAlignment="1" applyProtection="1">
      <alignment horizontal="left" vertical="center" wrapText="1" indent="1"/>
      <protection locked="0"/>
    </xf>
    <xf numFmtId="2" fontId="56" fillId="39" borderId="10" xfId="43" applyNumberFormat="1" applyFont="1" applyFill="1" applyBorder="1" applyAlignment="1" applyProtection="1">
      <alignment vertical="center" wrapText="1"/>
      <protection locked="0"/>
    </xf>
    <xf numFmtId="0" fontId="31" fillId="2" borderId="12" xfId="0" applyFont="1" applyFill="1" applyBorder="1" applyAlignment="1" applyProtection="1">
      <alignment horizontal="left" vertical="center" wrapText="1" indent="2"/>
      <protection locked="0"/>
    </xf>
    <xf numFmtId="2" fontId="33" fillId="40" borderId="10" xfId="43" applyNumberFormat="1" applyFont="1" applyFill="1" applyBorder="1" applyAlignment="1" applyProtection="1">
      <alignment vertical="center" wrapText="1"/>
      <protection locked="0"/>
    </xf>
    <xf numFmtId="2" fontId="35" fillId="3" borderId="10" xfId="43" applyNumberFormat="1" applyFont="1" applyFill="1" applyBorder="1" applyAlignment="1" applyProtection="1">
      <alignment vertical="center"/>
      <protection locked="0"/>
    </xf>
    <xf numFmtId="2" fontId="38" fillId="47" borderId="10" xfId="0" applyNumberFormat="1" applyFont="1" applyFill="1" applyBorder="1" applyAlignment="1" applyProtection="1">
      <alignment horizontal="right" vertical="center"/>
      <protection locked="0"/>
    </xf>
    <xf numFmtId="2" fontId="54" fillId="47" borderId="10" xfId="0" applyNumberFormat="1" applyFont="1" applyFill="1" applyBorder="1" applyAlignment="1" applyProtection="1">
      <alignment horizontal="right" vertical="center"/>
      <protection locked="0"/>
    </xf>
    <xf numFmtId="2" fontId="33" fillId="0" borderId="10" xfId="43" applyNumberFormat="1" applyFont="1" applyBorder="1" applyAlignment="1" applyProtection="1">
      <alignment vertical="center" wrapText="1"/>
      <protection locked="0"/>
    </xf>
    <xf numFmtId="2" fontId="33" fillId="0" borderId="10" xfId="43" applyNumberFormat="1" applyFont="1" applyFill="1" applyBorder="1" applyAlignment="1" applyProtection="1">
      <alignment vertical="center" wrapText="1"/>
      <protection locked="0"/>
    </xf>
    <xf numFmtId="0" fontId="31" fillId="2" borderId="12" xfId="0" applyFont="1" applyFill="1" applyBorder="1" applyAlignment="1" applyProtection="1">
      <alignment vertical="center" wrapText="1"/>
      <protection locked="0"/>
    </xf>
    <xf numFmtId="49" fontId="57" fillId="0" borderId="12" xfId="43" applyNumberFormat="1" applyFont="1" applyFill="1" applyBorder="1" applyAlignment="1" applyProtection="1">
      <alignment vertical="center" wrapText="1"/>
    </xf>
    <xf numFmtId="0" fontId="58" fillId="0" borderId="15" xfId="0" applyFont="1" applyBorder="1" applyAlignment="1">
      <alignment vertical="center" wrapText="1"/>
    </xf>
    <xf numFmtId="0" fontId="58" fillId="0" borderId="0" xfId="0" applyFont="1" applyAlignment="1">
      <alignment horizontal="center" vertical="center"/>
    </xf>
    <xf numFmtId="2" fontId="33" fillId="36" borderId="10" xfId="43" applyNumberFormat="1" applyFont="1" applyFill="1" applyBorder="1" applyAlignment="1" applyProtection="1">
      <alignment vertical="center" wrapText="1"/>
      <protection locked="0"/>
    </xf>
    <xf numFmtId="2" fontId="35" fillId="3" borderId="11" xfId="43" applyNumberFormat="1" applyFont="1" applyFill="1" applyBorder="1" applyAlignment="1" applyProtection="1">
      <alignment vertical="center" wrapText="1"/>
      <protection locked="0"/>
    </xf>
    <xf numFmtId="2" fontId="35" fillId="36" borderId="10" xfId="43" applyNumberFormat="1" applyFont="1" applyFill="1" applyBorder="1" applyAlignment="1" applyProtection="1">
      <alignment vertical="center" wrapText="1"/>
      <protection locked="0"/>
    </xf>
    <xf numFmtId="2" fontId="33" fillId="36" borderId="10" xfId="43" applyNumberFormat="1" applyFont="1" applyFill="1" applyBorder="1" applyAlignment="1" applyProtection="1">
      <alignment vertical="center"/>
      <protection locked="0"/>
    </xf>
    <xf numFmtId="2" fontId="35" fillId="3" borderId="11" xfId="43" applyNumberFormat="1" applyFont="1" applyFill="1" applyBorder="1" applyAlignment="1" applyProtection="1">
      <alignment vertical="center"/>
      <protection locked="0"/>
    </xf>
    <xf numFmtId="2" fontId="35" fillId="36" borderId="10" xfId="43" applyNumberFormat="1" applyFont="1" applyFill="1" applyBorder="1" applyAlignment="1" applyProtection="1">
      <alignment vertical="center"/>
      <protection locked="0"/>
    </xf>
    <xf numFmtId="2" fontId="35" fillId="36" borderId="11" xfId="43" applyNumberFormat="1" applyFont="1" applyFill="1" applyBorder="1" applyAlignment="1" applyProtection="1">
      <alignment vertical="center" wrapText="1"/>
      <protection locked="0"/>
    </xf>
    <xf numFmtId="2" fontId="35" fillId="36" borderId="11" xfId="43" applyNumberFormat="1" applyFont="1" applyFill="1" applyBorder="1" applyAlignment="1" applyProtection="1">
      <alignment vertical="center"/>
      <protection locked="0"/>
    </xf>
    <xf numFmtId="0" fontId="26" fillId="37" borderId="14" xfId="0" applyFont="1" applyFill="1" applyBorder="1" applyAlignment="1" applyProtection="1">
      <alignment vertical="center" wrapText="1"/>
      <protection locked="0"/>
    </xf>
    <xf numFmtId="0" fontId="38" fillId="3" borderId="13" xfId="0" applyFont="1" applyFill="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34" fillId="3" borderId="17" xfId="0" applyFont="1" applyFill="1" applyBorder="1" applyAlignment="1" applyProtection="1">
      <alignment horizontal="center" vertical="center" wrapText="1"/>
      <protection locked="0"/>
    </xf>
    <xf numFmtId="2" fontId="33" fillId="3" borderId="10" xfId="43" applyNumberFormat="1" applyFont="1" applyFill="1" applyBorder="1" applyAlignment="1" applyProtection="1">
      <alignment vertical="center" wrapText="1"/>
      <protection locked="0"/>
    </xf>
    <xf numFmtId="0" fontId="44" fillId="2" borderId="28" xfId="0" applyFont="1" applyFill="1" applyBorder="1" applyAlignment="1" applyProtection="1">
      <alignment horizontal="center" vertical="center" wrapText="1"/>
      <protection locked="0"/>
    </xf>
    <xf numFmtId="0" fontId="2" fillId="36" borderId="0" xfId="0" applyFont="1" applyFill="1" applyAlignment="1" applyProtection="1">
      <alignment horizontal="left"/>
      <protection locked="0"/>
    </xf>
    <xf numFmtId="0" fontId="2" fillId="36" borderId="0" xfId="0" applyFont="1" applyFill="1" applyAlignment="1" applyProtection="1">
      <alignment wrapText="1"/>
      <protection locked="0"/>
    </xf>
    <xf numFmtId="0" fontId="16" fillId="37" borderId="0" xfId="0" applyFont="1" applyFill="1" applyAlignment="1" applyProtection="1">
      <alignment horizontal="left" vertical="center" wrapText="1"/>
      <protection locked="0"/>
    </xf>
    <xf numFmtId="0" fontId="59" fillId="0" borderId="0" xfId="0" applyFont="1" applyAlignment="1" applyProtection="1">
      <alignment horizontal="left" vertical="center" wrapText="1"/>
      <protection locked="0"/>
    </xf>
    <xf numFmtId="0" fontId="49" fillId="0" borderId="20" xfId="0" applyFont="1" applyBorder="1" applyAlignment="1" applyProtection="1">
      <alignment horizontal="left" vertical="top" wrapText="1"/>
      <protection locked="0"/>
    </xf>
    <xf numFmtId="0" fontId="50" fillId="0" borderId="20" xfId="0" applyFont="1" applyBorder="1" applyAlignment="1" applyProtection="1">
      <alignment horizontal="left" vertical="top" wrapText="1" indent="2"/>
      <protection locked="0"/>
    </xf>
    <xf numFmtId="0" fontId="31" fillId="2" borderId="15" xfId="0" applyFont="1" applyFill="1" applyBorder="1" applyAlignment="1" applyProtection="1">
      <alignment vertical="center"/>
      <protection locked="0"/>
    </xf>
    <xf numFmtId="0" fontId="21" fillId="36" borderId="0" xfId="0" applyFont="1" applyFill="1" applyProtection="1">
      <protection locked="0"/>
    </xf>
    <xf numFmtId="0" fontId="64" fillId="36" borderId="0" xfId="0" applyFont="1" applyFill="1" applyProtection="1">
      <protection locked="0"/>
    </xf>
    <xf numFmtId="0" fontId="27" fillId="37" borderId="30" xfId="0" applyFont="1" applyFill="1" applyBorder="1" applyAlignment="1" applyProtection="1">
      <alignment horizontal="left" vertical="center" wrapText="1"/>
      <protection locked="0"/>
    </xf>
    <xf numFmtId="0" fontId="26" fillId="37" borderId="31" xfId="0" applyFont="1" applyFill="1" applyBorder="1" applyAlignment="1" applyProtection="1">
      <alignment vertical="center" wrapText="1"/>
      <protection locked="0"/>
    </xf>
    <xf numFmtId="0" fontId="58" fillId="0" borderId="0" xfId="0" applyFont="1" applyAlignment="1" applyProtection="1">
      <alignment horizontal="left" vertical="center"/>
      <protection locked="0"/>
    </xf>
    <xf numFmtId="0" fontId="50" fillId="0" borderId="20" xfId="0" applyFont="1" applyBorder="1" applyAlignment="1" applyProtection="1">
      <alignment horizontal="left" vertical="top" wrapText="1"/>
      <protection locked="0"/>
    </xf>
    <xf numFmtId="0" fontId="40" fillId="2" borderId="15" xfId="0" applyFont="1" applyFill="1" applyBorder="1" applyAlignment="1" applyProtection="1">
      <alignment vertical="center" wrapText="1"/>
      <protection locked="0"/>
    </xf>
    <xf numFmtId="0" fontId="50" fillId="0" borderId="32" xfId="0" applyFont="1" applyBorder="1" applyAlignment="1" applyProtection="1">
      <alignment horizontal="left" vertical="top" wrapText="1"/>
      <protection locked="0"/>
    </xf>
    <xf numFmtId="0" fontId="50" fillId="0" borderId="33" xfId="0" applyFont="1" applyBorder="1" applyAlignment="1" applyProtection="1">
      <alignment horizontal="left" vertical="top" wrapText="1"/>
      <protection locked="0"/>
    </xf>
    <xf numFmtId="0" fontId="3" fillId="36" borderId="0" xfId="0" applyFont="1" applyFill="1" applyProtection="1">
      <protection locked="0"/>
    </xf>
    <xf numFmtId="0" fontId="28" fillId="36" borderId="0" xfId="0" applyFont="1" applyFill="1" applyProtection="1">
      <protection locked="0"/>
    </xf>
    <xf numFmtId="0" fontId="23" fillId="37" borderId="0" xfId="0" applyFont="1" applyFill="1" applyAlignment="1" applyProtection="1">
      <alignment horizontal="center" vertical="center" wrapText="1"/>
      <protection locked="0"/>
    </xf>
    <xf numFmtId="0" fontId="31" fillId="36" borderId="13" xfId="0" applyFont="1" applyFill="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protection locked="0"/>
    </xf>
    <xf numFmtId="0" fontId="25" fillId="49" borderId="20" xfId="0" applyFont="1" applyFill="1" applyBorder="1" applyAlignment="1" applyProtection="1">
      <alignment horizontal="left" vertical="top" wrapText="1"/>
      <protection locked="0"/>
    </xf>
    <xf numFmtId="0" fontId="50" fillId="48" borderId="20" xfId="0" applyFont="1" applyFill="1" applyBorder="1" applyAlignment="1" applyProtection="1">
      <alignment horizontal="left" vertical="top" wrapText="1"/>
      <protection locked="0"/>
    </xf>
    <xf numFmtId="0" fontId="50" fillId="41" borderId="20" xfId="0" applyFont="1" applyFill="1" applyBorder="1" applyAlignment="1" applyProtection="1">
      <alignment horizontal="left" vertical="top" wrapText="1"/>
      <protection locked="0"/>
    </xf>
    <xf numFmtId="0" fontId="50" fillId="42" borderId="20" xfId="0" applyFont="1" applyFill="1" applyBorder="1" applyAlignment="1" applyProtection="1">
      <alignment horizontal="left" vertical="top" wrapText="1"/>
      <protection locked="0"/>
    </xf>
    <xf numFmtId="0" fontId="50" fillId="43" borderId="20" xfId="0" applyFont="1" applyFill="1" applyBorder="1" applyAlignment="1" applyProtection="1">
      <alignment horizontal="left" vertical="top" wrapText="1"/>
      <protection locked="0"/>
    </xf>
    <xf numFmtId="0" fontId="50" fillId="44" borderId="20" xfId="0" applyFont="1" applyFill="1" applyBorder="1" applyAlignment="1" applyProtection="1">
      <alignment horizontal="left" vertical="top" wrapText="1"/>
      <protection locked="0"/>
    </xf>
    <xf numFmtId="0" fontId="50" fillId="0" borderId="20" xfId="0" applyFont="1" applyBorder="1" applyAlignment="1" applyProtection="1">
      <alignment horizontal="left" vertical="top"/>
      <protection locked="0"/>
    </xf>
    <xf numFmtId="0" fontId="50" fillId="44" borderId="20" xfId="0" applyFont="1" applyFill="1" applyBorder="1" applyAlignment="1" applyProtection="1">
      <alignment horizontal="left" vertical="top"/>
      <protection locked="0"/>
    </xf>
    <xf numFmtId="0" fontId="50" fillId="46" borderId="20" xfId="0" applyFont="1" applyFill="1" applyBorder="1" applyAlignment="1" applyProtection="1">
      <alignment horizontal="left" vertical="top" wrapText="1"/>
      <protection locked="0"/>
    </xf>
    <xf numFmtId="0" fontId="50" fillId="0" borderId="22" xfId="0" applyFont="1" applyBorder="1" applyAlignment="1" applyProtection="1">
      <alignment horizontal="left" vertical="top" wrapText="1"/>
      <protection locked="0"/>
    </xf>
    <xf numFmtId="0" fontId="52" fillId="0" borderId="24" xfId="0" applyFont="1" applyBorder="1" applyAlignment="1" applyProtection="1">
      <alignment vertical="center" wrapText="1"/>
      <protection locked="0"/>
    </xf>
    <xf numFmtId="0" fontId="31" fillId="2" borderId="25" xfId="0" applyFont="1" applyFill="1" applyBorder="1" applyAlignment="1" applyProtection="1">
      <alignment vertical="center" wrapText="1"/>
      <protection locked="0"/>
    </xf>
    <xf numFmtId="0" fontId="40" fillId="2" borderId="26" xfId="0" applyFont="1" applyFill="1" applyBorder="1" applyAlignment="1" applyProtection="1">
      <alignment horizontal="left" vertical="center" indent="2"/>
      <protection locked="0"/>
    </xf>
    <xf numFmtId="0" fontId="31" fillId="2" borderId="35" xfId="0" applyFont="1" applyFill="1" applyBorder="1" applyAlignment="1" applyProtection="1">
      <alignment vertical="center" wrapText="1"/>
      <protection locked="0"/>
    </xf>
    <xf numFmtId="0" fontId="40" fillId="2" borderId="27" xfId="0" applyFont="1" applyFill="1" applyBorder="1" applyAlignment="1" applyProtection="1">
      <alignment horizontal="left" vertical="center" indent="2"/>
      <protection locked="0"/>
    </xf>
    <xf numFmtId="0" fontId="49" fillId="36" borderId="23" xfId="0" applyFont="1" applyFill="1" applyBorder="1" applyAlignment="1" applyProtection="1">
      <alignment horizontal="left" vertical="center"/>
      <protection locked="0"/>
    </xf>
    <xf numFmtId="0" fontId="0" fillId="0" borderId="20" xfId="0" applyBorder="1" applyAlignment="1" applyProtection="1">
      <alignment horizontal="left" vertical="top" wrapText="1"/>
      <protection locked="0"/>
    </xf>
    <xf numFmtId="0" fontId="50" fillId="45" borderId="20" xfId="0" applyFont="1" applyFill="1" applyBorder="1" applyAlignment="1" applyProtection="1">
      <alignment horizontal="left" vertical="top" wrapText="1"/>
      <protection locked="0"/>
    </xf>
    <xf numFmtId="0" fontId="31" fillId="36" borderId="12" xfId="0" applyFont="1" applyFill="1" applyBorder="1" applyAlignment="1" applyProtection="1">
      <alignment vertical="center" wrapText="1"/>
      <protection locked="0"/>
    </xf>
    <xf numFmtId="0" fontId="19" fillId="37" borderId="16" xfId="0" applyFont="1" applyFill="1" applyBorder="1" applyAlignment="1" applyProtection="1">
      <alignment wrapText="1"/>
      <protection locked="0"/>
    </xf>
    <xf numFmtId="2" fontId="56" fillId="39" borderId="11" xfId="43" applyNumberFormat="1" applyFont="1" applyFill="1" applyBorder="1" applyAlignment="1" applyProtection="1">
      <alignment vertical="center" wrapText="1"/>
      <protection locked="0"/>
    </xf>
    <xf numFmtId="2" fontId="38" fillId="47" borderId="11" xfId="0" applyNumberFormat="1" applyFont="1" applyFill="1" applyBorder="1" applyAlignment="1" applyProtection="1">
      <alignment horizontal="right" vertical="center"/>
      <protection locked="0"/>
    </xf>
    <xf numFmtId="0" fontId="44" fillId="3" borderId="13" xfId="0" applyFont="1" applyFill="1" applyBorder="1" applyAlignment="1" applyProtection="1">
      <alignment horizontal="center" vertical="center" wrapText="1"/>
      <protection locked="0"/>
    </xf>
    <xf numFmtId="0" fontId="21" fillId="38" borderId="0" xfId="0" applyFont="1" applyFill="1" applyAlignment="1" applyProtection="1">
      <alignment vertical="top"/>
      <protection locked="0"/>
    </xf>
    <xf numFmtId="49" fontId="0" fillId="0" borderId="0" xfId="0" applyNumberFormat="1" applyAlignment="1">
      <alignment horizontal="right"/>
    </xf>
    <xf numFmtId="1" fontId="66" fillId="3" borderId="34" xfId="0" applyNumberFormat="1" applyFont="1" applyFill="1" applyBorder="1" applyAlignment="1" applyProtection="1">
      <alignment vertical="center" wrapText="1"/>
      <protection locked="0"/>
    </xf>
    <xf numFmtId="2" fontId="38" fillId="47" borderId="10" xfId="0" applyNumberFormat="1" applyFont="1" applyFill="1" applyBorder="1" applyAlignment="1">
      <alignment horizontal="right" vertical="center"/>
    </xf>
    <xf numFmtId="2" fontId="31" fillId="38" borderId="10" xfId="0" applyNumberFormat="1" applyFont="1" applyFill="1" applyBorder="1" applyAlignment="1">
      <alignment horizontal="right" vertical="top"/>
    </xf>
    <xf numFmtId="2" fontId="31" fillId="38" borderId="11" xfId="0" applyNumberFormat="1" applyFont="1" applyFill="1" applyBorder="1" applyAlignment="1">
      <alignment horizontal="right" vertical="top"/>
    </xf>
    <xf numFmtId="2" fontId="56" fillId="39" borderId="11" xfId="43" applyNumberFormat="1" applyFont="1" applyFill="1" applyBorder="1" applyAlignment="1" applyProtection="1">
      <alignment vertical="center" wrapText="1"/>
    </xf>
    <xf numFmtId="0" fontId="26" fillId="37" borderId="14" xfId="0" applyFont="1" applyFill="1" applyBorder="1" applyAlignment="1">
      <alignment vertical="center" wrapText="1"/>
    </xf>
    <xf numFmtId="0" fontId="38" fillId="3" borderId="13" xfId="0" applyFont="1" applyFill="1" applyBorder="1" applyAlignment="1">
      <alignment horizontal="center" vertical="center" wrapText="1"/>
    </xf>
    <xf numFmtId="0" fontId="31" fillId="0" borderId="13" xfId="0" applyFont="1" applyBorder="1" applyAlignment="1">
      <alignment horizontal="center" vertical="center" wrapText="1"/>
    </xf>
    <xf numFmtId="0" fontId="34" fillId="3" borderId="13"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4" fillId="3" borderId="17" xfId="0" applyFont="1" applyFill="1" applyBorder="1" applyAlignment="1">
      <alignment horizontal="center" vertical="center" wrapText="1"/>
    </xf>
    <xf numFmtId="2" fontId="67" fillId="0" borderId="10" xfId="43" applyNumberFormat="1" applyFont="1" applyFill="1" applyBorder="1" applyAlignment="1" applyProtection="1">
      <alignment vertical="center" wrapText="1"/>
      <protection locked="0"/>
    </xf>
    <xf numFmtId="0" fontId="26" fillId="37" borderId="13" xfId="0" applyFont="1" applyFill="1" applyBorder="1" applyAlignment="1" applyProtection="1">
      <alignment vertical="center" wrapText="1"/>
      <protection locked="0"/>
    </xf>
    <xf numFmtId="0" fontId="31" fillId="2" borderId="12" xfId="0" applyFont="1" applyFill="1" applyBorder="1" applyAlignment="1" applyProtection="1">
      <alignment horizontal="left" vertical="center" wrapText="1" indent="3"/>
      <protection locked="0"/>
    </xf>
    <xf numFmtId="0" fontId="40" fillId="2" borderId="16" xfId="0" applyFont="1" applyFill="1" applyBorder="1" applyAlignment="1" applyProtection="1">
      <alignment vertical="center" wrapText="1"/>
      <protection locked="0"/>
    </xf>
    <xf numFmtId="2" fontId="33" fillId="3" borderId="34" xfId="43" applyNumberFormat="1" applyFont="1" applyFill="1" applyBorder="1" applyAlignment="1" applyProtection="1">
      <alignment vertical="center" wrapText="1"/>
      <protection locked="0"/>
    </xf>
    <xf numFmtId="0" fontId="50" fillId="0" borderId="10" xfId="0" applyFont="1" applyBorder="1" applyAlignment="1" applyProtection="1">
      <alignment horizontal="left" vertical="top" wrapText="1"/>
      <protection locked="0"/>
    </xf>
    <xf numFmtId="0" fontId="40" fillId="2" borderId="10" xfId="0" applyFont="1" applyFill="1" applyBorder="1" applyAlignment="1" applyProtection="1">
      <alignment vertical="center" wrapText="1"/>
      <protection locked="0"/>
    </xf>
    <xf numFmtId="2" fontId="33" fillId="36" borderId="34" xfId="43" applyNumberFormat="1" applyFont="1" applyFill="1" applyBorder="1" applyAlignment="1" applyProtection="1">
      <alignment vertical="center" wrapText="1"/>
      <protection locked="0"/>
    </xf>
    <xf numFmtId="0" fontId="54" fillId="3" borderId="13" xfId="0" applyFont="1" applyFill="1" applyBorder="1" applyAlignment="1" applyProtection="1">
      <alignment horizontal="center" vertical="center" wrapText="1"/>
      <protection locked="0"/>
    </xf>
    <xf numFmtId="0" fontId="68" fillId="3" borderId="13" xfId="0" applyFont="1" applyFill="1" applyBorder="1" applyAlignment="1" applyProtection="1">
      <alignment horizontal="center" vertical="center" wrapText="1"/>
      <protection locked="0"/>
    </xf>
    <xf numFmtId="2" fontId="35" fillId="3" borderId="10" xfId="73" applyNumberFormat="1" applyFont="1" applyFill="1" applyBorder="1" applyAlignment="1" applyProtection="1">
      <alignment vertical="center" wrapText="1"/>
      <protection locked="0"/>
    </xf>
    <xf numFmtId="2" fontId="35" fillId="3" borderId="10" xfId="73" applyNumberFormat="1" applyFont="1" applyFill="1" applyBorder="1" applyAlignment="1" applyProtection="1">
      <alignment vertical="center"/>
      <protection locked="0"/>
    </xf>
    <xf numFmtId="2" fontId="33" fillId="2" borderId="83" xfId="43" applyNumberFormat="1" applyFont="1" applyFill="1" applyBorder="1" applyAlignment="1" applyProtection="1">
      <alignment vertical="center" wrapText="1"/>
      <protection locked="0"/>
    </xf>
    <xf numFmtId="2" fontId="35" fillId="3" borderId="83" xfId="43" applyNumberFormat="1" applyFont="1" applyFill="1" applyBorder="1" applyAlignment="1" applyProtection="1">
      <alignment vertical="center" wrapText="1"/>
      <protection locked="0"/>
    </xf>
    <xf numFmtId="2" fontId="35" fillId="3" borderId="10" xfId="76" applyNumberFormat="1" applyFont="1" applyFill="1" applyBorder="1" applyAlignment="1" applyProtection="1">
      <alignment vertical="center" wrapText="1"/>
      <protection locked="0"/>
    </xf>
    <xf numFmtId="2" fontId="33" fillId="2" borderId="10" xfId="76" applyNumberFormat="1" applyFont="1" applyFill="1" applyBorder="1" applyAlignment="1" applyProtection="1">
      <alignment vertical="center" wrapText="1"/>
      <protection locked="0"/>
    </xf>
    <xf numFmtId="2" fontId="35" fillId="3" borderId="10" xfId="76" applyNumberFormat="1" applyFont="1" applyFill="1" applyBorder="1" applyAlignment="1" applyProtection="1">
      <alignment vertical="center"/>
      <protection locked="0"/>
    </xf>
    <xf numFmtId="2" fontId="35" fillId="3" borderId="53" xfId="76" applyNumberFormat="1" applyFont="1" applyFill="1" applyBorder="1" applyAlignment="1" applyProtection="1">
      <alignment vertical="center" wrapText="1"/>
      <protection locked="0"/>
    </xf>
    <xf numFmtId="2" fontId="35" fillId="3" borderId="53" xfId="76" applyNumberFormat="1" applyFont="1" applyFill="1" applyBorder="1" applyAlignment="1" applyProtection="1">
      <alignment vertical="center"/>
      <protection locked="0"/>
    </xf>
    <xf numFmtId="2" fontId="35" fillId="3" borderId="75" xfId="76" applyNumberFormat="1" applyFont="1" applyFill="1" applyBorder="1" applyAlignment="1" applyProtection="1">
      <alignment vertical="center" wrapText="1"/>
      <protection locked="0"/>
    </xf>
    <xf numFmtId="2" fontId="33" fillId="2" borderId="75" xfId="76" applyNumberFormat="1" applyFont="1" applyFill="1" applyBorder="1" applyAlignment="1" applyProtection="1">
      <alignment vertical="center" wrapText="1"/>
      <protection locked="0"/>
    </xf>
    <xf numFmtId="2" fontId="35" fillId="0" borderId="83" xfId="43" applyNumberFormat="1" applyFont="1" applyFill="1" applyBorder="1" applyAlignment="1" applyProtection="1">
      <alignment vertical="center" wrapText="1"/>
      <protection locked="0"/>
    </xf>
    <xf numFmtId="2" fontId="35" fillId="0" borderId="83" xfId="43" applyNumberFormat="1" applyFont="1" applyFill="1" applyBorder="1" applyAlignment="1" applyProtection="1">
      <alignment vertical="center"/>
      <protection locked="0"/>
    </xf>
    <xf numFmtId="2" fontId="33" fillId="0" borderId="83" xfId="43" applyNumberFormat="1" applyFont="1" applyFill="1" applyBorder="1" applyAlignment="1" applyProtection="1">
      <alignment vertical="center" wrapText="1"/>
      <protection locked="0"/>
    </xf>
    <xf numFmtId="2" fontId="33" fillId="0" borderId="83" xfId="43" applyNumberFormat="1" applyFont="1" applyFill="1" applyBorder="1" applyAlignment="1" applyProtection="1">
      <alignment vertical="center"/>
      <protection locked="0"/>
    </xf>
    <xf numFmtId="2" fontId="35" fillId="2" borderId="10" xfId="43" applyNumberFormat="1" applyFont="1" applyFill="1" applyBorder="1" applyAlignment="1" applyProtection="1">
      <alignment vertical="center" wrapText="1"/>
      <protection locked="0"/>
    </xf>
    <xf numFmtId="2" fontId="35" fillId="3" borderId="83" xfId="43" applyNumberFormat="1" applyFont="1" applyFill="1" applyBorder="1" applyAlignment="1" applyProtection="1">
      <alignment vertical="center" wrapText="1"/>
    </xf>
    <xf numFmtId="2" fontId="33" fillId="40" borderId="83" xfId="43" applyNumberFormat="1" applyFont="1" applyFill="1" applyBorder="1" applyAlignment="1" applyProtection="1">
      <alignment vertical="center" wrapText="1"/>
      <protection locked="0"/>
    </xf>
    <xf numFmtId="2" fontId="35" fillId="40" borderId="83" xfId="43" applyNumberFormat="1" applyFont="1" applyFill="1" applyBorder="1" applyAlignment="1" applyProtection="1">
      <alignment vertical="center" wrapText="1"/>
      <protection locked="0"/>
    </xf>
    <xf numFmtId="2" fontId="35" fillId="36" borderId="83" xfId="43" applyNumberFormat="1" applyFont="1" applyFill="1" applyBorder="1" applyAlignment="1" applyProtection="1">
      <alignment vertical="center" wrapText="1"/>
      <protection locked="0"/>
    </xf>
    <xf numFmtId="2" fontId="33" fillId="3" borderId="83" xfId="43" applyNumberFormat="1" applyFont="1" applyFill="1" applyBorder="1" applyAlignment="1" applyProtection="1">
      <alignment vertical="center" wrapText="1"/>
      <protection locked="0"/>
    </xf>
    <xf numFmtId="2" fontId="2" fillId="3" borderId="0" xfId="0" applyNumberFormat="1" applyFont="1" applyFill="1" applyProtection="1">
      <protection locked="0"/>
    </xf>
    <xf numFmtId="167" fontId="35" fillId="0" borderId="83" xfId="43" applyNumberFormat="1" applyFont="1" applyFill="1" applyBorder="1" applyAlignment="1" applyProtection="1">
      <alignment vertical="center" wrapText="1"/>
      <protection locked="0"/>
    </xf>
    <xf numFmtId="2" fontId="2" fillId="80" borderId="0" xfId="42" applyNumberFormat="1" applyFont="1" applyFill="1"/>
    <xf numFmtId="2" fontId="55" fillId="0" borderId="10" xfId="43" applyNumberFormat="1" applyFont="1" applyFill="1" applyBorder="1" applyAlignment="1" applyProtection="1">
      <alignment vertical="center" wrapText="1"/>
      <protection locked="0"/>
    </xf>
    <xf numFmtId="0" fontId="41" fillId="0" borderId="0" xfId="0" applyFont="1"/>
    <xf numFmtId="0" fontId="36" fillId="36" borderId="0" xfId="0" applyFont="1" applyFill="1" applyAlignment="1" applyProtection="1">
      <alignment horizontal="left" vertical="top" wrapText="1"/>
      <protection locked="0"/>
    </xf>
    <xf numFmtId="0" fontId="0" fillId="0" borderId="0" xfId="0" applyProtection="1">
      <protection locked="0"/>
    </xf>
    <xf numFmtId="0" fontId="50" fillId="45" borderId="23" xfId="0" applyFont="1" applyFill="1" applyBorder="1" applyAlignment="1" applyProtection="1">
      <alignment horizontal="left" vertical="top" wrapText="1"/>
      <protection locked="0"/>
    </xf>
    <xf numFmtId="0" fontId="16" fillId="37" borderId="0" xfId="0" applyFont="1" applyFill="1" applyAlignment="1" applyProtection="1">
      <alignment horizontal="left" vertical="center" wrapText="1"/>
      <protection locked="0"/>
    </xf>
    <xf numFmtId="0" fontId="50" fillId="45" borderId="21" xfId="0" applyFont="1" applyFill="1" applyBorder="1" applyAlignment="1" applyProtection="1">
      <alignment horizontal="left" vertical="top" wrapText="1"/>
      <protection locked="0"/>
    </xf>
    <xf numFmtId="0" fontId="50" fillId="45" borderId="21" xfId="0" applyFont="1" applyFill="1" applyBorder="1" applyAlignment="1" applyProtection="1">
      <alignment horizontal="left" vertical="center" wrapText="1"/>
      <protection locked="0"/>
    </xf>
    <xf numFmtId="0" fontId="16" fillId="39" borderId="0" xfId="0" applyFont="1" applyFill="1" applyAlignment="1" applyProtection="1">
      <alignment horizontal="left" vertical="top" wrapText="1"/>
      <protection locked="0"/>
    </xf>
    <xf numFmtId="0" fontId="21" fillId="3" borderId="0" xfId="0" applyFont="1" applyFill="1" applyAlignment="1" applyProtection="1">
      <alignment horizontal="left" vertical="top"/>
      <protection locked="0"/>
    </xf>
    <xf numFmtId="0" fontId="47" fillId="36" borderId="0" xfId="0" applyFont="1" applyFill="1" applyAlignment="1" applyProtection="1">
      <alignment horizontal="left" vertical="top" wrapText="1"/>
      <protection locked="0"/>
    </xf>
    <xf numFmtId="0" fontId="21" fillId="38" borderId="0" xfId="0" applyFont="1" applyFill="1" applyAlignment="1" applyProtection="1">
      <alignment horizontal="left" vertical="top" wrapText="1"/>
      <protection locked="0"/>
    </xf>
    <xf numFmtId="0" fontId="28" fillId="36" borderId="0" xfId="0" applyFont="1" applyFill="1" applyAlignment="1" applyProtection="1">
      <alignment horizontal="left" wrapText="1"/>
      <protection locked="0"/>
    </xf>
    <xf numFmtId="0" fontId="27" fillId="37" borderId="29" xfId="0" applyFont="1" applyFill="1" applyBorder="1" applyAlignment="1" applyProtection="1">
      <alignment horizontal="center" vertical="center" wrapText="1"/>
      <protection locked="0"/>
    </xf>
    <xf numFmtId="0" fontId="28" fillId="36" borderId="0" xfId="0" applyFont="1" applyFill="1" applyAlignment="1" applyProtection="1">
      <alignment horizontal="left"/>
      <protection locked="0"/>
    </xf>
  </cellXfs>
  <cellStyles count="2632">
    <cellStyle name="???????????" xfId="172" xr:uid="{7B6F78BE-82BA-46E8-AF98-AC74EE4F0AA4}"/>
    <cellStyle name="???????_2++" xfId="173" xr:uid="{CCBDD688-5388-462A-89C6-5524A7AFF373}"/>
    <cellStyle name="20 % - Akzent1" xfId="185" hidden="1" xr:uid="{63801A9D-807C-41AE-A470-571B3E6C028F}"/>
    <cellStyle name="20 % - Akzent1" xfId="1082" hidden="1" xr:uid="{94B0438A-8515-4095-BD40-9C5E748DD3EB}"/>
    <cellStyle name="20 % - Akzent1" xfId="1264" hidden="1" xr:uid="{5EE969F1-02DC-457A-A07F-6B294F86A85F}"/>
    <cellStyle name="20 % - Akzent1" xfId="1793" hidden="1" xr:uid="{803A8E4F-D8A6-4441-A982-CE95CB89DCC0}"/>
    <cellStyle name="20 % - Akzent1" xfId="1805" hidden="1" xr:uid="{FA72F731-162D-4E37-95FE-A789D21CBA8E}"/>
    <cellStyle name="20 % - Akzent1" xfId="2242" hidden="1" xr:uid="{E7779755-062A-44C5-832C-126ECEAF6618}"/>
    <cellStyle name="20 % - Akzent1 2" xfId="508" xr:uid="{A10C0C37-BD7C-4138-86D0-81BCED3F9671}"/>
    <cellStyle name="20 % - Akzent1 3" xfId="377" xr:uid="{A6E893AF-1765-4F24-BB65-E0AB61EFA890}"/>
    <cellStyle name="20 % - Akzent2" xfId="188" hidden="1" xr:uid="{8013A05D-E5D7-4C66-9C60-670528A5540D}"/>
    <cellStyle name="20 % - Akzent2" xfId="1085" hidden="1" xr:uid="{A0FA8353-A739-446F-AB86-6F678F5F5DA8}"/>
    <cellStyle name="20 % - Akzent2" xfId="1265" hidden="1" xr:uid="{2FC5B8A2-5463-4716-BF0A-7594953E791E}"/>
    <cellStyle name="20 % - Akzent2" xfId="1792" hidden="1" xr:uid="{74696EB5-1907-4CCF-9628-B252F6D584AA}"/>
    <cellStyle name="20 % - Akzent2" xfId="1289" hidden="1" xr:uid="{54125BA1-2E69-4695-9A3F-A6A37879A098}"/>
    <cellStyle name="20 % - Akzent2" xfId="1779" hidden="1" xr:uid="{8B1AFB30-00BF-4AA5-AB2F-B9F8691D93F0}"/>
    <cellStyle name="20 % - Akzent2 2" xfId="509" xr:uid="{7285F24B-F403-4460-AD9F-453457451165}"/>
    <cellStyle name="20 % - Akzent2 3" xfId="378" xr:uid="{C81CEA64-F3F1-470F-83A4-2CAF0D291C49}"/>
    <cellStyle name="20 % - Akzent3" xfId="191" hidden="1" xr:uid="{C0A562D8-8A9A-4B59-8353-C5F4D3340295}"/>
    <cellStyle name="20 % - Akzent3" xfId="1088" hidden="1" xr:uid="{DB8B5E24-3AA0-4772-94C6-2D293DE6BF71}"/>
    <cellStyle name="20 % - Akzent3" xfId="1039" hidden="1" xr:uid="{141FA7BD-87FE-4E67-9724-9BA349179D1E}"/>
    <cellStyle name="20 % - Akzent3" xfId="1369" hidden="1" xr:uid="{DFFD1DB9-E605-4E2F-A137-D871764AFF7E}"/>
    <cellStyle name="20 % - Akzent3" xfId="1268" hidden="1" xr:uid="{214AEB2F-6707-4592-8536-7B6C6A840921}"/>
    <cellStyle name="20 % - Akzent3" xfId="1956" hidden="1" xr:uid="{848CE4CB-49CC-4898-991D-C9E6AA2E20F8}"/>
    <cellStyle name="20 % - Akzent3 2" xfId="510" xr:uid="{E8CDF126-95FB-496C-A4A2-4FB8A9997DBA}"/>
    <cellStyle name="20 % - Akzent3 3" xfId="379" xr:uid="{AD0D49A6-730B-45D4-9CB8-61F28A026BC1}"/>
    <cellStyle name="20 % - Akzent4" xfId="194" hidden="1" xr:uid="{182680A4-81F5-49E0-AAFF-1ECB6F8A6A23}"/>
    <cellStyle name="20 % - Akzent4" xfId="1091" hidden="1" xr:uid="{7D66FA3D-E4CA-4DB2-A9EC-D9FF27501290}"/>
    <cellStyle name="20 % - Akzent4" xfId="1358" hidden="1" xr:uid="{6FCE01E7-9492-43F8-A212-739E98002D1E}"/>
    <cellStyle name="20 % - Akzent4" xfId="1789" hidden="1" xr:uid="{31C25BA8-6381-4D9D-A18E-5F7CFCEC1FA6}"/>
    <cellStyle name="20 % - Akzent4" xfId="1051" hidden="1" xr:uid="{5837847E-CC73-4204-B4A0-F73052A479F1}"/>
    <cellStyle name="20 % - Akzent4" xfId="1374" hidden="1" xr:uid="{A1FE4B70-A6C9-4162-B6CA-889E46F606C3}"/>
    <cellStyle name="20 % - Akzent4 2" xfId="511" xr:uid="{B3DBF75B-1CD8-4150-8B85-E5F8D2C28F89}"/>
    <cellStyle name="20 % - Akzent4 3" xfId="380" xr:uid="{C363F4AA-3C8A-4BF2-A493-F894341B213B}"/>
    <cellStyle name="20 % - Akzent5" xfId="197" hidden="1" xr:uid="{FA71C265-84B8-4EB4-B38C-52CBF794D145}"/>
    <cellStyle name="20 % - Akzent5" xfId="1094" hidden="1" xr:uid="{123582D1-0046-4300-BA4B-B1698F78BA34}"/>
    <cellStyle name="20 % - Akzent5" xfId="1261" hidden="1" xr:uid="{85991EFD-5F07-4B6F-B28F-F4994BE04C89}"/>
    <cellStyle name="20 % - Akzent5" xfId="1212" hidden="1" xr:uid="{914C91B2-DC14-43B2-A191-5212E6D40705}"/>
    <cellStyle name="20 % - Akzent5" xfId="1849" hidden="1" xr:uid="{EF2F348D-8D78-4F47-82E3-D9A84649F436}"/>
    <cellStyle name="20 % - Akzent5" xfId="1047" hidden="1" xr:uid="{07466CD3-43EA-4D25-A334-B4113ACA0BAE}"/>
    <cellStyle name="20 % - Akzent5 2" xfId="512" xr:uid="{A626A2B7-BC1A-427C-9AB4-C56ADED21E34}"/>
    <cellStyle name="20 % - Akzent5 3" xfId="381" xr:uid="{2BDBE6A1-E632-4B47-8960-984BA4C2F6DD}"/>
    <cellStyle name="20 % - Akzent6" xfId="200" hidden="1" xr:uid="{F2A96233-C1CF-4C57-AD8C-3BB9B9293059}"/>
    <cellStyle name="20 % - Akzent6" xfId="1097" hidden="1" xr:uid="{48A942D5-380D-407D-8957-918A527E787D}"/>
    <cellStyle name="20 % - Akzent6" xfId="1356" hidden="1" xr:uid="{2DC28940-97ED-4B60-BD25-DF6D784A49A1}"/>
    <cellStyle name="20 % - Akzent6" xfId="1299" hidden="1" xr:uid="{06A8ED51-8B73-4F56-807F-DE6C74C3833D}"/>
    <cellStyle name="20 % - Akzent6" xfId="65" hidden="1" xr:uid="{9158371D-93AE-4D79-B0C2-1966F4D0DE7B}"/>
    <cellStyle name="20 % - Akzent6" xfId="1300" hidden="1" xr:uid="{910477CC-77A9-433A-B02E-53FB45AF2C59}"/>
    <cellStyle name="20 % - Akzent6 2" xfId="513" xr:uid="{C2078CB8-2BA9-4256-93E9-468B114DEC21}"/>
    <cellStyle name="20 % - Akzent6 3" xfId="382" xr:uid="{64AE9636-46C9-4964-A6B0-47E5F06254C7}"/>
    <cellStyle name="20% - Accent1" xfId="19" builtinId="30" customBuiltin="1"/>
    <cellStyle name="20% - Accent1 2" xfId="214" xr:uid="{2A18FF16-7109-4AB6-AF2A-427F85229CF7}"/>
    <cellStyle name="20% - Accent1 3" xfId="334" xr:uid="{F7A958C3-0408-4137-8D03-8774B8D3AA11}"/>
    <cellStyle name="20% - Accent2" xfId="23" builtinId="34" customBuiltin="1"/>
    <cellStyle name="20% - Accent2 2" xfId="215" xr:uid="{D3027B91-3CF9-423E-A1FC-ECC4CD80F683}"/>
    <cellStyle name="20% - Accent2 3" xfId="335" xr:uid="{1A4DA7F7-09A8-474A-99D8-26F135B07FBB}"/>
    <cellStyle name="20% - Accent3" xfId="27" builtinId="38" customBuiltin="1"/>
    <cellStyle name="20% - Accent3 2" xfId="216" xr:uid="{32B28A2D-252C-4ADB-B498-48F51B272624}"/>
    <cellStyle name="20% - Accent3 3" xfId="336" xr:uid="{FB51DFB3-AEC1-4A16-823B-A38B9E3076C9}"/>
    <cellStyle name="20% - Accent4" xfId="31" builtinId="42" customBuiltin="1"/>
    <cellStyle name="20% - Accent4 2" xfId="217" xr:uid="{243363DA-7D77-442E-B323-F50F740BF4FD}"/>
    <cellStyle name="20% - Accent4 3" xfId="337" xr:uid="{40660C7A-FA5C-4FC2-98B4-DCDF032B48D7}"/>
    <cellStyle name="20% - Accent5" xfId="35" builtinId="46" customBuiltin="1"/>
    <cellStyle name="20% - Accent5 2" xfId="218" xr:uid="{7522BF79-5100-4382-B8A9-D0BE7900739F}"/>
    <cellStyle name="20% - Accent5 3" xfId="338" xr:uid="{421EC486-A6E9-46A3-B16B-0AC02D60F965}"/>
    <cellStyle name="20% - Accent6" xfId="39" builtinId="50" customBuiltin="1"/>
    <cellStyle name="20% - Accent6 2" xfId="219" xr:uid="{1CE826BE-7953-4816-92B4-4AB55871846A}"/>
    <cellStyle name="20% - Accent6 3" xfId="339" xr:uid="{A8BADE2B-B6A5-495B-AB59-1F3FF84716CC}"/>
    <cellStyle name="2x indented GHG Textfiels" xfId="142" xr:uid="{15871FB3-B7EF-4721-9847-60193D951B64}"/>
    <cellStyle name="2x indented GHG Textfiels 2" xfId="220" xr:uid="{5573ECEC-9991-41E0-A525-867FFF48E38A}"/>
    <cellStyle name="2x indented GHG Textfiels 2 2" xfId="221" xr:uid="{5E22E2F8-2F84-4B64-9B78-EDEB5E06BFDC}"/>
    <cellStyle name="2x indented GHG Textfiels 3" xfId="222" xr:uid="{33ED9723-D91A-4AAA-96C8-7FB1B74722B6}"/>
    <cellStyle name="2x indented GHG Textfiels 3 2" xfId="535" xr:uid="{1029A2E9-0469-47CC-B242-E0387ACEE8E0}"/>
    <cellStyle name="2x indented GHG Textfiels 3 2 2" xfId="665" xr:uid="{151C25D6-67C6-4453-90EF-9A7CE2631498}"/>
    <cellStyle name="2x indented GHG Textfiels 3 2 2 2" xfId="880" xr:uid="{84DCFBDF-81B4-4C44-98DB-68BC4DAFE550}"/>
    <cellStyle name="2x indented GHG Textfiels 3 2 2 2 2" xfId="1615" xr:uid="{ADA83A23-2DD5-4FBB-8728-2B3E01C2EF22}"/>
    <cellStyle name="2x indented GHG Textfiels 3 2 2 2 3" xfId="2086" xr:uid="{9822D000-7681-4565-AE89-8B6A06758CF7}"/>
    <cellStyle name="2x indented GHG Textfiels 3 2 2 2 4" xfId="2478" xr:uid="{521EC038-F088-4913-9D83-2678FE864032}"/>
    <cellStyle name="2x indented GHG Textfiels 3 2 2 3" xfId="1401" xr:uid="{0A34C90D-3F27-4709-94DC-45FCD9237FB3}"/>
    <cellStyle name="2x indented GHG Textfiels 3 2 2 4" xfId="1269" xr:uid="{9D6E4B7D-1E62-46E4-8C34-E02E45DDB660}"/>
    <cellStyle name="2x indented GHG Textfiels 3 2 2 5" xfId="2264" xr:uid="{C7C93205-08CE-4A72-987C-F7CB5AA42FED}"/>
    <cellStyle name="2x indented GHG Textfiels 3 2 3" xfId="843" xr:uid="{28E0E68E-9DA2-4356-89EF-224CB50EC30D}"/>
    <cellStyle name="2x indented GHG Textfiels 3 2 3 2" xfId="1578" xr:uid="{CE6D20AC-53AF-4F80-9AAD-8928A6AD8E64}"/>
    <cellStyle name="2x indented GHG Textfiels 3 2 3 3" xfId="2049" xr:uid="{3B4E32D1-77A2-4535-AB33-B69CA4DFA698}"/>
    <cellStyle name="2x indented GHG Textfiels 3 2 3 4" xfId="2441" xr:uid="{B1CF05DA-EF48-47A1-A237-309ECC31F973}"/>
    <cellStyle name="2x indented GHG Textfiels 3 3" xfId="483" xr:uid="{27EAAA27-A8E0-48E0-B0A1-784DBEC2585B}"/>
    <cellStyle name="2x indented GHG Textfiels 3 3 2" xfId="770" xr:uid="{C1CE92A8-1483-44B4-BB5F-3C360F759811}"/>
    <cellStyle name="2x indented GHG Textfiels 3 3 2 2" xfId="985" xr:uid="{4E0C522A-056D-4F20-AC14-007453C9DD32}"/>
    <cellStyle name="2x indented GHG Textfiels 3 3 2 2 2" xfId="1720" xr:uid="{F953B5CD-A6EE-49A0-8FFD-646E32B1DFA8}"/>
    <cellStyle name="2x indented GHG Textfiels 3 3 2 2 3" xfId="2191" xr:uid="{368F8C38-7FDE-4C96-A607-8978A69C97DF}"/>
    <cellStyle name="2x indented GHG Textfiels 3 3 2 2 4" xfId="2583" xr:uid="{AFE00CA9-73B6-4CFB-8AEE-4F4936482FA3}"/>
    <cellStyle name="2x indented GHG Textfiels 3 3 2 3" xfId="1506" xr:uid="{5227F54B-347A-4D4A-A00E-430FCD88DCC2}"/>
    <cellStyle name="2x indented GHG Textfiels 3 3 2 4" xfId="1058" xr:uid="{E1A8A068-F0AA-4CF7-8E29-B80AD0C13915}"/>
    <cellStyle name="2x indented GHG Textfiels 3 3 2 5" xfId="2369" xr:uid="{156C9F56-C41D-4654-B55F-28BDC4A26089}"/>
    <cellStyle name="2x indented GHG Textfiels 3 3 3" xfId="772" xr:uid="{01102097-6B5B-4D1D-964F-2468D57E8FB2}"/>
    <cellStyle name="2x indented GHG Textfiels 3 3 3 2" xfId="987" xr:uid="{E4E3A594-916B-4FCD-AD2A-81E2BD6B0A92}"/>
    <cellStyle name="2x indented GHG Textfiels 3 3 3 2 2" xfId="1722" xr:uid="{4384C97B-22E2-4C75-9D08-85478739CFCE}"/>
    <cellStyle name="2x indented GHG Textfiels 3 3 3 2 3" xfId="2193" xr:uid="{C772BC41-0C67-458B-9CE5-4C18204019FA}"/>
    <cellStyle name="2x indented GHG Textfiels 3 3 3 2 4" xfId="2585" xr:uid="{138CBE66-2ABB-43CB-BC11-5FCA12198170}"/>
    <cellStyle name="2x indented GHG Textfiels 3 3 3 3" xfId="1508" xr:uid="{D048BC96-DE72-40D2-8BB8-79C204EB19F9}"/>
    <cellStyle name="2x indented GHG Textfiels 3 3 3 4" xfId="1810" xr:uid="{36E5E174-013F-402C-BCBB-E43C186AB1A8}"/>
    <cellStyle name="2x indented GHG Textfiels 3 3 3 5" xfId="2371" xr:uid="{286B03BF-C178-4658-A555-99418CDA0C9E}"/>
    <cellStyle name="2x indented GHG Textfiels 3 3 4" xfId="668" xr:uid="{13AE9B37-6184-4209-BE9F-988FE5298379}"/>
    <cellStyle name="2x indented GHG Textfiels 3 3 4 2" xfId="883" xr:uid="{B6D9B5D9-CDD7-4F4A-A22B-E2BFE02282A0}"/>
    <cellStyle name="2x indented GHG Textfiels 3 3 4 2 2" xfId="1618" xr:uid="{53FB1840-7BE7-41B6-A440-E87C0985BC56}"/>
    <cellStyle name="2x indented GHG Textfiels 3 3 4 2 3" xfId="2089" xr:uid="{0FC4DC9F-FF34-4854-8D96-7FAC74482B98}"/>
    <cellStyle name="2x indented GHG Textfiels 3 3 4 2 4" xfId="2481" xr:uid="{A5C13A71-B6DA-4D81-B815-70F7469E31F0}"/>
    <cellStyle name="2x indented GHG Textfiels 3 3 4 3" xfId="1404" xr:uid="{1073CDDC-76FC-410B-8895-8926DE8EAEDA}"/>
    <cellStyle name="2x indented GHG Textfiels 3 3 4 4" xfId="1339" xr:uid="{C8BE6F83-4E06-47F2-8F2E-35346B8348BE}"/>
    <cellStyle name="2x indented GHG Textfiels 3 3 4 5" xfId="2267" xr:uid="{915A03EB-DFBB-4A38-8C41-1F1EF67EF4AD}"/>
    <cellStyle name="2x indented GHG Textfiels 3 3 5" xfId="1274" xr:uid="{563E38FE-7096-46DD-8222-9A80EE760054}"/>
    <cellStyle name="2x indented GHG Textfiels 3 3 6" xfId="2014" xr:uid="{09F89AFD-D6EE-4A41-B4C1-8AD303C142F2}"/>
    <cellStyle name="2x indented GHG Textfiels 3 3 7" xfId="1376" xr:uid="{D12F6059-E4D0-44D8-BF1B-965A9BE880FB}"/>
    <cellStyle name="40 % - Akzent1" xfId="186" hidden="1" xr:uid="{5B677C90-B75C-4E18-95BD-014F2ED5EE51}"/>
    <cellStyle name="40 % - Akzent1" xfId="1083" hidden="1" xr:uid="{57E378A5-7F01-44BD-8AC3-025402B5B915}"/>
    <cellStyle name="40 % - Akzent1" xfId="1360" hidden="1" xr:uid="{C0F3A439-58F0-44B9-9AB4-E664507B5AE0}"/>
    <cellStyle name="40 % - Akzent1" xfId="1211" hidden="1" xr:uid="{671ED053-E21E-48C1-8B55-61E76DEDF708}"/>
    <cellStyle name="40 % - Akzent1" xfId="1040" hidden="1" xr:uid="{08B16E81-CADC-4857-9787-BBBC5A2484B1}"/>
    <cellStyle name="40 % - Akzent1" xfId="2243" hidden="1" xr:uid="{3E2ED08F-1260-4B21-A2EA-0D59316D1DC4}"/>
    <cellStyle name="40 % - Akzent1 2" xfId="514" xr:uid="{39EC7C0E-4E48-4FAE-A2DE-25BB5E596CF4}"/>
    <cellStyle name="40 % - Akzent1 3" xfId="383" xr:uid="{1A70D8D2-5ED1-42AA-80D2-C596AFAD985A}"/>
    <cellStyle name="40 % - Akzent2" xfId="189" hidden="1" xr:uid="{A8748AD5-FC99-4492-8CB5-344BDC402A3A}"/>
    <cellStyle name="40 % - Akzent2" xfId="1086" hidden="1" xr:uid="{CCA01694-B3B5-41A7-B81B-34D81D9F8761}"/>
    <cellStyle name="40 % - Akzent2" xfId="1251" hidden="1" xr:uid="{DBBAC315-456A-403D-AE8C-052DB01DE98D}"/>
    <cellStyle name="40 % - Akzent2" xfId="1298" hidden="1" xr:uid="{7E10E0F2-6DE3-4016-93D2-80905BE7296E}"/>
    <cellStyle name="40 % - Akzent2" xfId="1255" hidden="1" xr:uid="{15CD0517-ECD8-475F-9750-C69D76089837}"/>
    <cellStyle name="40 % - Akzent2" xfId="1125" hidden="1" xr:uid="{4FCC1EF1-42CF-4648-B622-F86B4922EEB0}"/>
    <cellStyle name="40 % - Akzent2 2" xfId="515" xr:uid="{9A82CFB8-1747-469A-8ABA-A0E661FDD370}"/>
    <cellStyle name="40 % - Akzent2 3" xfId="384" xr:uid="{EB45DB1A-4598-4E13-BB80-4573C8B0E17F}"/>
    <cellStyle name="40 % - Akzent3" xfId="192" hidden="1" xr:uid="{28A54CA7-CE4C-47F5-90FB-3293BAD39740}"/>
    <cellStyle name="40 % - Akzent3" xfId="1089" hidden="1" xr:uid="{7E2217BF-06C8-43BA-BB72-AC8516DA6BF8}"/>
    <cellStyle name="40 % - Akzent3" xfId="1241" hidden="1" xr:uid="{274644AD-F9E3-4930-8105-6E974C6BCCA8}"/>
    <cellStyle name="40 % - Akzent3" xfId="1278" hidden="1" xr:uid="{3F1924D6-14E3-442E-8EF8-1247DDD5D2AC}"/>
    <cellStyle name="40 % - Akzent3" xfId="58" hidden="1" xr:uid="{E103C8DC-6258-4A5C-99AB-9D5AADCF9133}"/>
    <cellStyle name="40 % - Akzent3" xfId="2232" hidden="1" xr:uid="{440DF6A9-EDD9-401E-8C12-F1AA65113C66}"/>
    <cellStyle name="40 % - Akzent3 2" xfId="516" xr:uid="{B1D2997A-EE54-44EA-8433-EC1FA902586E}"/>
    <cellStyle name="40 % - Akzent3 3" xfId="385" xr:uid="{AB3E794A-DF9A-4BEE-B42C-B63765427F54}"/>
    <cellStyle name="40 % - Akzent4" xfId="195" hidden="1" xr:uid="{8B210748-0C9E-4EE2-AFEF-033F5D174FCB}"/>
    <cellStyle name="40 % - Akzent4" xfId="1092" hidden="1" xr:uid="{05DB46D2-0D09-46C2-BABB-10E98E7741C4}"/>
    <cellStyle name="40 % - Akzent4" xfId="1328" hidden="1" xr:uid="{B3AB7CF8-95D9-41A4-9174-EAF65F2584B8}"/>
    <cellStyle name="40 % - Akzent4" xfId="1767" hidden="1" xr:uid="{F5916868-1A64-4B5B-B3B5-7400B42F4FDD}"/>
    <cellStyle name="40 % - Akzent4" xfId="1205" hidden="1" xr:uid="{4D20EA9B-BF39-42F3-850D-1E031DD0C9B9}"/>
    <cellStyle name="40 % - Akzent4" xfId="2239" hidden="1" xr:uid="{CC60C26D-59EB-4ACB-A51A-FB4B0A7C74CB}"/>
    <cellStyle name="40 % - Akzent4 2" xfId="517" xr:uid="{1EE39343-7516-4F8A-9DEF-6C67E85CDF2F}"/>
    <cellStyle name="40 % - Akzent4 3" xfId="386" xr:uid="{ACA58F0D-5DD6-4D0E-ABFC-66EAF8AF79D3}"/>
    <cellStyle name="40 % - Akzent5" xfId="198" hidden="1" xr:uid="{8EABEBA8-5177-47BC-877A-C1AD83A5C16A}"/>
    <cellStyle name="40 % - Akzent5" xfId="1095" hidden="1" xr:uid="{D5B92FEB-70A5-4DCE-BB95-D0E8A93DA0B1}"/>
    <cellStyle name="40 % - Akzent5" xfId="1248" hidden="1" xr:uid="{5CA1CDFD-2CEF-4291-915E-5D5ABBB4189D}"/>
    <cellStyle name="40 % - Akzent5" xfId="1786" hidden="1" xr:uid="{986F5FD0-A200-44D7-ABA5-C5FF488213DA}"/>
    <cellStyle name="40 % - Akzent5" xfId="1309" hidden="1" xr:uid="{A5979A83-824D-41A9-9A1E-605F6DFC5B8B}"/>
    <cellStyle name="40 % - Akzent5" xfId="2237" hidden="1" xr:uid="{EB00E600-1E1B-40A8-9347-09057585FC09}"/>
    <cellStyle name="40 % - Akzent5 2" xfId="518" xr:uid="{805E6FE4-A766-4A4A-994C-22C727E28665}"/>
    <cellStyle name="40 % - Akzent5 3" xfId="387" xr:uid="{374FF279-87C2-47A1-90A8-607497B773AD}"/>
    <cellStyle name="40 % - Akzent6" xfId="201" hidden="1" xr:uid="{0335B81C-D3D5-4990-8EFD-2914EA313B66}"/>
    <cellStyle name="40 % - Akzent6" xfId="1098" hidden="1" xr:uid="{FA7C03B1-5CB5-48C9-8619-29A8626EB82C}"/>
    <cellStyle name="40 % - Akzent6" xfId="1263" hidden="1" xr:uid="{CA5F9D98-166D-484D-821E-F8C7B4313526}"/>
    <cellStyle name="40 % - Akzent6" xfId="1190" hidden="1" xr:uid="{2D000CFD-BD41-47F7-8663-130581920C8E}"/>
    <cellStyle name="40 % - Akzent6" xfId="1985" hidden="1" xr:uid="{3DD683B6-CDB4-46C6-8E71-E6EBDB7B31FA}"/>
    <cellStyle name="40 % - Akzent6" xfId="1210" hidden="1" xr:uid="{7CF7CB97-DF3C-4BBA-8C00-841E21C397AF}"/>
    <cellStyle name="40 % - Akzent6 2" xfId="519" xr:uid="{6F928AB7-3DA8-47F4-A47D-493148A9BEC5}"/>
    <cellStyle name="40 % - Akzent6 3" xfId="388" xr:uid="{8EB7B372-A326-42DA-BEC6-02769C60ED08}"/>
    <cellStyle name="40% - Accent1" xfId="20" builtinId="31" customBuiltin="1"/>
    <cellStyle name="40% - Accent1 2" xfId="223" xr:uid="{1D77FA48-C7D9-4628-8CA2-805074CDA1DB}"/>
    <cellStyle name="40% - Accent1 3" xfId="340" xr:uid="{89A29A27-426F-4236-A413-A34B83696F42}"/>
    <cellStyle name="40% - Accent2" xfId="24" builtinId="35" customBuiltin="1"/>
    <cellStyle name="40% - Accent2 2" xfId="224" xr:uid="{872DB473-490D-473A-9105-5156A5C1CADC}"/>
    <cellStyle name="40% - Accent2 3" xfId="341" xr:uid="{E3E8D2B4-E8B0-4446-A3DF-BAFA49FEE182}"/>
    <cellStyle name="40% - Accent3" xfId="28" builtinId="39" customBuiltin="1"/>
    <cellStyle name="40% - Accent3 2" xfId="225" xr:uid="{003287F3-2C29-4851-8CF6-FE3780617D4A}"/>
    <cellStyle name="40% - Accent3 3" xfId="342" xr:uid="{C2411A29-4BB9-4B2E-8D93-B561F8429464}"/>
    <cellStyle name="40% - Accent4" xfId="32" builtinId="43" customBuiltin="1"/>
    <cellStyle name="40% - Accent4 2" xfId="226" xr:uid="{80127E01-298B-41CA-8936-086D4CEF22E6}"/>
    <cellStyle name="40% - Accent4 3" xfId="343" xr:uid="{1F5082F4-6941-497B-873A-A7DB156F52D1}"/>
    <cellStyle name="40% - Accent5" xfId="36" builtinId="47" customBuiltin="1"/>
    <cellStyle name="40% - Accent5 2" xfId="227" xr:uid="{C2AA3EF9-31E5-4C37-B8DD-F594F2FBF6F6}"/>
    <cellStyle name="40% - Accent5 3" xfId="344" xr:uid="{87D300A7-E1E3-4ED9-B9F8-407EEBD24EE7}"/>
    <cellStyle name="40% - Accent6" xfId="40" builtinId="51" customBuiltin="1"/>
    <cellStyle name="40% - Accent6 2" xfId="228" xr:uid="{09D8E067-D3D0-47C9-B6FC-1DD27A480B22}"/>
    <cellStyle name="40% - Accent6 3" xfId="345" xr:uid="{F411034A-1DB4-4095-B738-C9F51BD27D29}"/>
    <cellStyle name="5x indented GHG Textfiels" xfId="146" xr:uid="{CEAD1083-0E2E-40B2-866D-471664533978}"/>
    <cellStyle name="5x indented GHG Textfiels 2" xfId="229" xr:uid="{25C9884C-56C5-4A1F-87C1-D8C4A81582C2}"/>
    <cellStyle name="5x indented GHG Textfiels 2 2" xfId="230" xr:uid="{486476F8-3B3F-4F9F-8DF6-9401DD503DFE}"/>
    <cellStyle name="5x indented GHG Textfiels 3" xfId="231" xr:uid="{343378EA-5674-49A9-8CC6-30CBF03F252A}"/>
    <cellStyle name="5x indented GHG Textfiels 3 2" xfId="536" xr:uid="{195D729A-163E-4A20-A504-E5AE0B15C40B}"/>
    <cellStyle name="5x indented GHG Textfiels 3 2 2" xfId="1308" xr:uid="{2F10D51D-B1E1-4F3C-BA1A-802DF2A4585A}"/>
    <cellStyle name="5x indented GHG Textfiels 3 2 3" xfId="1291" xr:uid="{B2B776F9-3EB2-4474-9C7D-B94623973B81}"/>
    <cellStyle name="5x indented GHG Textfiels 3 2 4" xfId="1782" xr:uid="{3DF89A3F-665C-471F-8EE6-DD63C958ACF4}"/>
    <cellStyle name="5x indented GHG Textfiels 3 2 5" xfId="2007" xr:uid="{58D31478-B2F2-457F-955F-BC501DEA30D0}"/>
    <cellStyle name="5x indented GHG Textfiels 3 3" xfId="484" xr:uid="{3898D102-91DF-4D04-B763-2D984FD37E9E}"/>
    <cellStyle name="5x indented GHG Textfiels 3 3 2" xfId="771" xr:uid="{4DF8B760-0D50-476F-B86D-721042038A0E}"/>
    <cellStyle name="5x indented GHG Textfiels 3 3 2 2" xfId="986" xr:uid="{9C64B5D0-562A-4FC0-9057-093DF944A671}"/>
    <cellStyle name="5x indented GHG Textfiels 3 3 2 2 2" xfId="1721" xr:uid="{23CC74C7-8069-4856-AD0E-E1FE4B7C2699}"/>
    <cellStyle name="5x indented GHG Textfiels 3 3 2 2 3" xfId="2192" xr:uid="{D69FA8E8-B0CD-4D85-A843-E0AD81C58880}"/>
    <cellStyle name="5x indented GHG Textfiels 3 3 2 2 4" xfId="2584" xr:uid="{9784A4C5-791A-4FCD-8234-A4B80EDF2C53}"/>
    <cellStyle name="5x indented GHG Textfiels 3 3 2 3" xfId="1507" xr:uid="{728F9F7D-4E99-4528-93BE-C39FF0683227}"/>
    <cellStyle name="5x indented GHG Textfiels 3 3 2 4" xfId="1944" xr:uid="{369DB20C-A399-4E62-B528-6D4CE912DF08}"/>
    <cellStyle name="5x indented GHG Textfiels 3 3 2 5" xfId="2370" xr:uid="{E6C33080-C313-410C-8C8F-20817DFA5406}"/>
    <cellStyle name="5x indented GHG Textfiels 3 3 3" xfId="718" xr:uid="{9B9BDE3C-0734-421D-8599-AA6AC2E5DDAF}"/>
    <cellStyle name="5x indented GHG Textfiels 3 3 3 2" xfId="933" xr:uid="{BDEEF514-1770-45D1-A115-5CC25AB2B67F}"/>
    <cellStyle name="5x indented GHG Textfiels 3 3 3 2 2" xfId="1668" xr:uid="{A41A454C-7365-4F52-A1E3-74E782C54221}"/>
    <cellStyle name="5x indented GHG Textfiels 3 3 3 2 3" xfId="2139" xr:uid="{9ABDFBAA-2535-4C8C-B8B7-56A67C06F900}"/>
    <cellStyle name="5x indented GHG Textfiels 3 3 3 2 4" xfId="2531" xr:uid="{70D6B669-2691-4A84-8797-DD84D9118894}"/>
    <cellStyle name="5x indented GHG Textfiels 3 3 3 3" xfId="1454" xr:uid="{2C29897E-56E9-44DD-AC41-504B3F127BAE}"/>
    <cellStyle name="5x indented GHG Textfiels 3 3 3 4" xfId="1112" xr:uid="{5006BF00-25A3-403C-B01A-F90A68577BBB}"/>
    <cellStyle name="5x indented GHG Textfiels 3 3 3 5" xfId="2317" xr:uid="{AEAF7916-8BDB-4A08-B4D7-2D06C05EFA79}"/>
    <cellStyle name="5x indented GHG Textfiels 3 3 4" xfId="802" xr:uid="{7F1CB35F-AFD9-4E51-93EB-9C163A2DE377}"/>
    <cellStyle name="5x indented GHG Textfiels 3 3 4 2" xfId="1017" xr:uid="{CC621FBB-3EB3-4468-B3DA-F7C7DAE6CF92}"/>
    <cellStyle name="5x indented GHG Textfiels 3 3 4 2 2" xfId="1752" xr:uid="{58F10BD2-111E-4757-BFA6-7D616645BD25}"/>
    <cellStyle name="5x indented GHG Textfiels 3 3 4 2 3" xfId="2223" xr:uid="{B1F406F4-842E-4471-97DA-1BB293845A83}"/>
    <cellStyle name="5x indented GHG Textfiels 3 3 4 2 4" xfId="2615" xr:uid="{76D745F2-8282-4925-AF42-6A89DDC6062B}"/>
    <cellStyle name="5x indented GHG Textfiels 3 3 4 3" xfId="1538" xr:uid="{026032CD-FD45-4C00-8D22-5A6DD0CEC4FC}"/>
    <cellStyle name="5x indented GHG Textfiels 3 3 4 4" xfId="1159" xr:uid="{0E7A6D0C-256A-4D98-946E-D10F203E7CE9}"/>
    <cellStyle name="5x indented GHG Textfiels 3 3 4 5" xfId="2401" xr:uid="{31E176C8-BA65-48DC-A2BA-847D10529D72}"/>
    <cellStyle name="5x indented GHG Textfiels 3 3 5" xfId="839" xr:uid="{06E7A2EA-5DA6-42CD-A59B-C2C10B881FDC}"/>
    <cellStyle name="5x indented GHG Textfiels 3 3 5 2" xfId="1574" xr:uid="{1DDFEB5A-C2A6-46E7-8C72-50C77A9CACD3}"/>
    <cellStyle name="5x indented GHG Textfiels 3 3 5 3" xfId="1923" xr:uid="{A5172A64-5A00-4A9A-B94A-3E8283AFE469}"/>
    <cellStyle name="5x indented GHG Textfiels 3 3 5 4" xfId="2437" xr:uid="{577C1EB9-7478-4B98-9B40-838439F6C57F}"/>
    <cellStyle name="5x indented GHG Textfiels 3 3 5 5" xfId="2631" xr:uid="{D08084FC-BC82-4DFA-81B2-A85AC98D3A80}"/>
    <cellStyle name="5x indented GHG Textfiels 3 3 6" xfId="1275" xr:uid="{91C46BED-C30C-4B83-B6B2-C92E67D5CB9B}"/>
    <cellStyle name="5x indented GHG Textfiels 3 3 7" xfId="1884" xr:uid="{EA233251-6FD9-4A30-98D7-91C5D07D7F34}"/>
    <cellStyle name="5x indented GHG Textfiels 3 3 8" xfId="1193" xr:uid="{0657AC3A-4972-46D3-B84A-435B5E513C06}"/>
    <cellStyle name="5x indented GHG Textfiels 3 4" xfId="1123" xr:uid="{BCF596E5-EA4C-4D8A-87BE-6B84BFB9F843}"/>
    <cellStyle name="5x indented GHG Textfiels_Table 4(II)" xfId="326" xr:uid="{E82F7578-54B3-4C61-8BD4-F4A0C427926C}"/>
    <cellStyle name="60 % - Akzent1" xfId="187" hidden="1" xr:uid="{1EF7693F-D62E-44B0-A357-27A4575149C7}"/>
    <cellStyle name="60 % - Akzent1" xfId="1084" hidden="1" xr:uid="{91E75BE1-E647-44E6-90E6-2D8361E2708D}"/>
    <cellStyle name="60 % - Akzent1" xfId="1361" hidden="1" xr:uid="{B78D20C7-6E11-4FA7-9505-E16BC20CD074}"/>
    <cellStyle name="60 % - Akzent1" xfId="1791" hidden="1" xr:uid="{2E8813F8-6216-4807-818D-E37EFF646467}"/>
    <cellStyle name="60 % - Akzent1" xfId="1802" hidden="1" xr:uid="{28DBE26D-3451-49FA-B2E1-3C38CB36D380}"/>
    <cellStyle name="60 % - Akzent1" xfId="1292" hidden="1" xr:uid="{72C8C966-030C-433B-91A7-2EC36EB06AEE}"/>
    <cellStyle name="60 % - Akzent1 2" xfId="520" xr:uid="{7C2B4C65-299B-4B89-A561-A7E5F21702D1}"/>
    <cellStyle name="60 % - Akzent1 3" xfId="389" xr:uid="{09BE82F1-8B51-4A5E-A46E-DACB80BD9430}"/>
    <cellStyle name="60 % - Akzent2" xfId="190" hidden="1" xr:uid="{6BC9679E-C90E-4C90-A168-59121ABF58F0}"/>
    <cellStyle name="60 % - Akzent2" xfId="1087" hidden="1" xr:uid="{FDCA464D-5A0A-4D10-B779-A35852F86000}"/>
    <cellStyle name="60 % - Akzent2" xfId="1244" hidden="1" xr:uid="{491E2FBD-8EBF-4367-92CB-859FD5DCE4B5}"/>
    <cellStyle name="60 % - Akzent2" xfId="66" hidden="1" xr:uid="{AE667D98-A194-4495-B4D1-DF18334A35A4}"/>
    <cellStyle name="60 % - Akzent2" xfId="2015" hidden="1" xr:uid="{2248D26E-8FE9-4CC0-BC97-475460D937C8}"/>
    <cellStyle name="60 % - Akzent2" xfId="1189" hidden="1" xr:uid="{08071C6B-1ED3-4B23-9B9F-3C97D395E53C}"/>
    <cellStyle name="60 % - Akzent2 2" xfId="521" xr:uid="{D62F8A11-065E-45E4-8C9B-1169CEF36853}"/>
    <cellStyle name="60 % - Akzent2 3" xfId="390" xr:uid="{86895AA7-FC28-47B2-9433-3AE5E239BC83}"/>
    <cellStyle name="60 % - Akzent3" xfId="193" hidden="1" xr:uid="{784CD561-3B68-4AF0-9923-D0501549D871}"/>
    <cellStyle name="60 % - Akzent3" xfId="1090" hidden="1" xr:uid="{47EEC0CD-761C-4113-8B6F-88C9D490D491}"/>
    <cellStyle name="60 % - Akzent3" xfId="1353" hidden="1" xr:uid="{968CD777-D7BF-45D5-841A-C8633C40C2E8}"/>
    <cellStyle name="60 % - Akzent3" xfId="1784" hidden="1" xr:uid="{91D7FB52-BE13-4532-820C-DBC4B1D5A169}"/>
    <cellStyle name="60 % - Akzent3" xfId="1129" hidden="1" xr:uid="{BCDD4686-AB3F-4568-A84B-45041CE91AC2}"/>
    <cellStyle name="60 % - Akzent3" xfId="2240" hidden="1" xr:uid="{5E73FADB-0EFA-41DC-85F6-22B688CB69BD}"/>
    <cellStyle name="60 % - Akzent3 2" xfId="522" xr:uid="{3537DAC7-5AA5-4AE6-8E69-8FEB3AD79C05}"/>
    <cellStyle name="60 % - Akzent3 3" xfId="391" xr:uid="{E88AD7A6-61A6-474F-9094-D449B5E1E645}"/>
    <cellStyle name="60 % - Akzent4" xfId="196" hidden="1" xr:uid="{F3161D93-8CF0-434F-82D8-B0247D22F4B1}"/>
    <cellStyle name="60 % - Akzent4" xfId="1093" hidden="1" xr:uid="{930132A3-CE8D-437C-B02D-D799B1D382FB}"/>
    <cellStyle name="60 % - Akzent4" xfId="1357" hidden="1" xr:uid="{1B5D53DE-FF30-46D7-B52B-D2B5C2A363D2}"/>
    <cellStyle name="60 % - Akzent4" xfId="1788" hidden="1" xr:uid="{55ED505F-A43E-4F1D-A852-A93511282FE6}"/>
    <cellStyle name="60 % - Akzent4" xfId="1930" hidden="1" xr:uid="{32DE40C2-42AD-4068-BD8E-F47B10BE98D9}"/>
    <cellStyle name="60 % - Akzent4" xfId="1276" hidden="1" xr:uid="{CBF22C2F-E031-4CAC-8695-360375289469}"/>
    <cellStyle name="60 % - Akzent4 2" xfId="523" xr:uid="{00B21002-4E62-4830-B1CE-2EEF7AC87B33}"/>
    <cellStyle name="60 % - Akzent4 3" xfId="392" xr:uid="{342E8CE4-01A3-4438-96C4-F1EB47249882}"/>
    <cellStyle name="60 % - Akzent5" xfId="199" hidden="1" xr:uid="{3F2C79C5-0E14-4D06-9499-B1E6E1CD2C22}"/>
    <cellStyle name="60 % - Akzent5" xfId="1096" hidden="1" xr:uid="{66AFFE8A-B89A-461A-A2B4-0935D52115DA}"/>
    <cellStyle name="60 % - Akzent5" xfId="1355" hidden="1" xr:uid="{8EDBC625-D00E-4700-8E77-1C819AB37A46}"/>
    <cellStyle name="60 % - Akzent5" xfId="1787" hidden="1" xr:uid="{6A44B9B1-9303-4118-9DDB-1899B306D9CE}"/>
    <cellStyle name="60 % - Akzent5" xfId="1856" hidden="1" xr:uid="{711D7900-280F-46EE-A89B-05B5A0D691E7}"/>
    <cellStyle name="60 % - Akzent5" xfId="2238" hidden="1" xr:uid="{75A7D219-142C-4573-8494-8EAF345710C4}"/>
    <cellStyle name="60 % - Akzent5 2" xfId="524" xr:uid="{4E272777-B34F-4E8D-B6CF-B7282F720F99}"/>
    <cellStyle name="60 % - Akzent5 3" xfId="393" xr:uid="{9913FDB0-1327-41A3-B764-64492123E689}"/>
    <cellStyle name="60 % - Akzent6" xfId="202" hidden="1" xr:uid="{D0DC824A-8244-4716-93E1-91E9271C5410}"/>
    <cellStyle name="60 % - Akzent6" xfId="1099" hidden="1" xr:uid="{BB02638B-CE48-4A37-8B03-C247C063D448}"/>
    <cellStyle name="60 % - Akzent6" xfId="1045" hidden="1" xr:uid="{E110E29A-FC27-4D2B-ACFD-364D87CBED9F}"/>
    <cellStyle name="60 % - Akzent6" xfId="64" hidden="1" xr:uid="{8D3F647D-E179-408C-8399-36266D7C4371}"/>
    <cellStyle name="60 % - Akzent6" xfId="1851" hidden="1" xr:uid="{17E37D22-D3B6-465B-A8B1-D4C0284C9667}"/>
    <cellStyle name="60 % - Akzent6" xfId="1191" hidden="1" xr:uid="{90E3C1BE-7C44-484E-B96C-D3C725AED9A8}"/>
    <cellStyle name="60 % - Akzent6 2" xfId="525" xr:uid="{CFBA570A-EC39-44A9-B758-586F80A59FB1}"/>
    <cellStyle name="60 % - Akzent6 3" xfId="394" xr:uid="{4190192A-7D29-4FB2-9ADB-D1B232333C1E}"/>
    <cellStyle name="60% - Accent1" xfId="21" builtinId="32" customBuiltin="1"/>
    <cellStyle name="60% - Accent1 2" xfId="232" xr:uid="{372381EF-AA20-4BB2-AE64-992173318D61}"/>
    <cellStyle name="60% - Accent1 3" xfId="346" xr:uid="{8F8A62B9-8390-417C-9FE3-0FA1F06F2EDE}"/>
    <cellStyle name="60% - Accent2" xfId="25" builtinId="36" customBuiltin="1"/>
    <cellStyle name="60% - Accent2 2" xfId="233" xr:uid="{589239B2-BD27-467F-B713-FE63AB535CA2}"/>
    <cellStyle name="60% - Accent2 3" xfId="347" xr:uid="{F087645F-678C-464C-BA13-E103B948CB49}"/>
    <cellStyle name="60% - Accent3" xfId="29" builtinId="40" customBuiltin="1"/>
    <cellStyle name="60% - Accent3 2" xfId="234" xr:uid="{2C8359AD-87D5-43B2-9D0F-3F9CE6D925A4}"/>
    <cellStyle name="60% - Accent3 3" xfId="348" xr:uid="{95E3073C-B2B5-4142-9D85-06DE60E87607}"/>
    <cellStyle name="60% - Accent4" xfId="33" builtinId="44" customBuiltin="1"/>
    <cellStyle name="60% - Accent4 2" xfId="235" xr:uid="{6F009F5F-A6EA-45E8-80F3-CC8A958745FB}"/>
    <cellStyle name="60% - Accent4 3" xfId="349" xr:uid="{6742C9C5-FC82-4367-B25F-54C9AAF106B2}"/>
    <cellStyle name="60% - Accent5" xfId="37" builtinId="48" customBuiltin="1"/>
    <cellStyle name="60% - Accent5 2" xfId="236" xr:uid="{71221D42-BEC1-4A09-8687-0138A5C9CE68}"/>
    <cellStyle name="60% - Accent5 3" xfId="350" xr:uid="{B387B3F0-C229-4015-BE55-CE97F144B6BA}"/>
    <cellStyle name="60% - Accent6" xfId="41" builtinId="52" customBuiltin="1"/>
    <cellStyle name="60% - Accent6 2" xfId="237" xr:uid="{4F25290C-EC35-42C0-9048-8D39F95C864B}"/>
    <cellStyle name="60% - Accent6 3" xfId="351" xr:uid="{B868A2E1-3FB6-4DE5-A059-D84F1E36D2D7}"/>
    <cellStyle name="Accent1" xfId="18" builtinId="29" customBuiltin="1"/>
    <cellStyle name="Accent1 2" xfId="238" xr:uid="{6802FF2F-62AE-4909-B50C-D23CE44187D5}"/>
    <cellStyle name="Accent1 3" xfId="352" xr:uid="{FE569DEA-C482-4C5C-8CE4-D9E5BD345F3B}"/>
    <cellStyle name="Accent1 4" xfId="485" xr:uid="{D78861A5-331D-426E-B6F2-BD2273F8D206}"/>
    <cellStyle name="Accent2" xfId="22" builtinId="33" customBuiltin="1"/>
    <cellStyle name="Accent2 2" xfId="239" xr:uid="{6CBFC7B8-EB72-47A0-90B2-4DCD9711C17D}"/>
    <cellStyle name="Accent2 3" xfId="353" xr:uid="{A2BE6782-B2D3-4CF5-A39C-06CA56883E54}"/>
    <cellStyle name="Accent2 4" xfId="486" xr:uid="{4A960379-7B83-43EB-B658-8D415D30E7FD}"/>
    <cellStyle name="Accent3" xfId="26" builtinId="37" customBuiltin="1"/>
    <cellStyle name="Accent3 2" xfId="240" xr:uid="{2ACA16BD-D0F1-4D98-8403-B0794EF6435D}"/>
    <cellStyle name="Accent3 3" xfId="354" xr:uid="{D3C82AEE-E3E0-4C73-97B7-816D9AB01479}"/>
    <cellStyle name="Accent3 4" xfId="487" xr:uid="{E51D03F4-B5EC-43E3-8906-A2C11BE54BFA}"/>
    <cellStyle name="Accent4" xfId="30" builtinId="41" customBuiltin="1"/>
    <cellStyle name="Accent4 2" xfId="241" xr:uid="{B89385D8-85F4-4A23-A5E0-4B8416BAF853}"/>
    <cellStyle name="Accent4 3" xfId="355" xr:uid="{31B341CE-9A77-482B-A131-C102419B3F42}"/>
    <cellStyle name="Accent4 4" xfId="488" xr:uid="{7B8164F9-A23C-4EFB-86A4-6511DB991D02}"/>
    <cellStyle name="Accent5" xfId="34" builtinId="45" customBuiltin="1"/>
    <cellStyle name="Accent5 2" xfId="242" xr:uid="{BDA2B74D-4337-4F5C-A6FF-54D339B46E19}"/>
    <cellStyle name="Accent5 3" xfId="356" xr:uid="{193A76E0-7098-4654-9DF7-1F78C183E523}"/>
    <cellStyle name="Accent5 4" xfId="489" xr:uid="{575AB8C4-2601-4E4E-B34F-B0E3831B6BE0}"/>
    <cellStyle name="Accent6" xfId="38" builtinId="49" customBuiltin="1"/>
    <cellStyle name="Accent6 2" xfId="243" xr:uid="{C0ACA84F-6FC4-4376-9BAE-B65FF1AAA075}"/>
    <cellStyle name="Accent6 3" xfId="357" xr:uid="{43AE423B-D5E9-4676-9559-24DF0CC9CA26}"/>
    <cellStyle name="Accent6 4" xfId="490" xr:uid="{A2CBCFE6-E386-4839-A656-95708730A064}"/>
    <cellStyle name="AggblueBoldCels" xfId="244" xr:uid="{EF7B4524-57F6-4145-9B38-21ED1A165BD9}"/>
    <cellStyle name="AggblueBoldCels 2" xfId="245" xr:uid="{18A8F1D6-30F6-4EB9-B4F9-D16A8C9FD083}"/>
    <cellStyle name="AggblueCels" xfId="167" xr:uid="{34FF3485-97F8-430D-A00A-6091EA387915}"/>
    <cellStyle name="AggblueCels 2" xfId="246" xr:uid="{669DE31F-A3DD-460F-AF18-B7D9FAB760E3}"/>
    <cellStyle name="AggblueCels_1x" xfId="166" xr:uid="{B17287FF-E059-4EF6-B2BE-7C58BD3AD784}"/>
    <cellStyle name="AggBoldCells" xfId="140" xr:uid="{60275E7A-560F-461D-9B46-67C8AFD2C28B}"/>
    <cellStyle name="AggBoldCells 2" xfId="247" xr:uid="{A4AEFB58-A05E-4BF6-80FB-F714A3F569E4}"/>
    <cellStyle name="AggBoldCells 3" xfId="327" xr:uid="{EB5C194C-FFE3-4B64-BC5C-29AE0BCBFA41}"/>
    <cellStyle name="AggBoldCells 4" xfId="479" xr:uid="{08AD03A7-AA52-4304-89CD-362874F02E69}"/>
    <cellStyle name="AggCels" xfId="143" xr:uid="{27A49A57-703B-4AE1-BF46-BAB3DC94F96C}"/>
    <cellStyle name="AggCels 2" xfId="248" xr:uid="{5A1636C6-177B-4F68-AA14-ADA145C07A59}"/>
    <cellStyle name="AggCels 3" xfId="328" xr:uid="{310F7A0F-C159-4EA5-BF38-14475345706F}"/>
    <cellStyle name="AggCels 4" xfId="480" xr:uid="{5423195C-A862-4787-9685-06B6B248D35F}"/>
    <cellStyle name="AggCels_T(2)" xfId="141" xr:uid="{027F4F28-DBC1-4241-8555-284F96592524}"/>
    <cellStyle name="AggGreen" xfId="157" xr:uid="{EC41BB1B-DB35-4B40-969D-8B15CBEC2008}"/>
    <cellStyle name="AggGreen 2" xfId="249" xr:uid="{0869A9FE-2020-4B88-A4A0-B115A5AB1105}"/>
    <cellStyle name="AggGreen 2 2" xfId="538" xr:uid="{BBF179E1-9C1B-4947-8CB0-53A8F4B40B9D}"/>
    <cellStyle name="AggGreen 2 2 2" xfId="715" xr:uid="{BF549E3A-9F27-4F14-A8FD-10F2691ACC76}"/>
    <cellStyle name="AggGreen 2 2 2 2" xfId="930" xr:uid="{0A5FE303-F294-421E-9093-F89BEE119486}"/>
    <cellStyle name="AggGreen 2 2 2 2 2" xfId="1665" xr:uid="{CC4E579E-397E-4641-9110-076346107C08}"/>
    <cellStyle name="AggGreen 2 2 2 2 3" xfId="2136" xr:uid="{8DD9AE22-B66F-4B83-B93D-DD47A0FDABF1}"/>
    <cellStyle name="AggGreen 2 2 2 2 4" xfId="2528" xr:uid="{3D657F01-132E-4E0A-9941-8297194C4B1B}"/>
    <cellStyle name="AggGreen 2 2 2 3" xfId="1451" xr:uid="{24E81A1D-CD78-4093-BB28-4638EEA1B71D}"/>
    <cellStyle name="AggGreen 2 2 2 4" xfId="1345" xr:uid="{92C23990-C2E4-400E-833A-94C4BCDEC09A}"/>
    <cellStyle name="AggGreen 2 2 2 5" xfId="2314" xr:uid="{3F4EAF08-6D29-4AF0-AD52-AC8DEBA3EBB7}"/>
    <cellStyle name="AggGreen 2 2 3" xfId="845" xr:uid="{4D98D6D8-E78B-49F9-918B-ED5094522DDA}"/>
    <cellStyle name="AggGreen 2 2 3 2" xfId="1580" xr:uid="{F21D2342-A2A3-4E07-8107-893826B31C32}"/>
    <cellStyle name="AggGreen 2 2 3 3" xfId="2051" xr:uid="{53C83E12-D5B3-445D-91A7-71A3DE7629C0}"/>
    <cellStyle name="AggGreen 2 2 3 4" xfId="2443" xr:uid="{FAA5F97D-36A0-41BE-BF2C-32B5B07B064B}"/>
    <cellStyle name="AggGreen 2 3" xfId="396" xr:uid="{47989BB4-31DF-4E19-86AF-A7B3A0C5D897}"/>
    <cellStyle name="AggGreen 2 3 2" xfId="735" xr:uid="{4B210B9A-9D51-4FCD-A0BA-9CFFB6467DBC}"/>
    <cellStyle name="AggGreen 2 3 2 2" xfId="950" xr:uid="{63735719-BB9D-4F61-B40D-34EDEB0B47AF}"/>
    <cellStyle name="AggGreen 2 3 2 2 2" xfId="1685" xr:uid="{20E04D7B-70A6-4294-AF9E-D27553F58B6A}"/>
    <cellStyle name="AggGreen 2 3 2 2 3" xfId="2156" xr:uid="{677AE02E-50CF-40B8-866C-81A50E7146F2}"/>
    <cellStyle name="AggGreen 2 3 2 2 4" xfId="2548" xr:uid="{A7444B92-E1A3-443F-A713-0FDBCE358BA2}"/>
    <cellStyle name="AggGreen 2 3 2 3" xfId="1471" xr:uid="{7583B216-83D4-4505-A969-6C52A0FC7749}"/>
    <cellStyle name="AggGreen 2 3 2 4" xfId="1873" xr:uid="{E170B01A-4029-4404-8C2F-C96EBCFCC8D0}"/>
    <cellStyle name="AggGreen 2 3 2 5" xfId="2334" xr:uid="{5CDF2C6A-2371-47E0-B404-4F8BA480251F}"/>
    <cellStyle name="AggGreen 2 3 3" xfId="804" xr:uid="{F05CACEE-CF12-4693-BDD9-F8C7E111CDEB}"/>
    <cellStyle name="AggGreen 2 3 3 2" xfId="1019" xr:uid="{1F52E71B-1BDD-4851-86F8-BE23B93949CC}"/>
    <cellStyle name="AggGreen 2 3 3 2 2" xfId="1754" xr:uid="{ECF0F225-F69A-4EA8-92B5-5400CF113D09}"/>
    <cellStyle name="AggGreen 2 3 3 2 3" xfId="2225" xr:uid="{A45E3EEB-7B97-4655-B094-22DA00F6A456}"/>
    <cellStyle name="AggGreen 2 3 3 2 4" xfId="2617" xr:uid="{80D91D27-BC5C-4161-ACCA-4AFE66F227C1}"/>
    <cellStyle name="AggGreen 2 3 3 3" xfId="1540" xr:uid="{AAA4DBFD-16BA-478D-A6BD-820C6E278FCB}"/>
    <cellStyle name="AggGreen 2 3 3 4" xfId="1141" xr:uid="{5F2B8C30-C5BD-4E5A-8726-BDA831802535}"/>
    <cellStyle name="AggGreen 2 3 3 5" xfId="2403" xr:uid="{4B5D447A-ACEA-4641-8A33-DC233E074940}"/>
    <cellStyle name="AggGreen 2 3 4" xfId="800" xr:uid="{FB4B40D0-973D-4DEB-8130-9CA2DFDB51C0}"/>
    <cellStyle name="AggGreen 2 3 4 2" xfId="1015" xr:uid="{AE70FFFB-8EF5-4E07-B185-0C05192A29D9}"/>
    <cellStyle name="AggGreen 2 3 4 2 2" xfId="1750" xr:uid="{6E402B67-5A09-4E51-A303-307CD365D33B}"/>
    <cellStyle name="AggGreen 2 3 4 2 3" xfId="2221" xr:uid="{DE70EB57-428F-45B9-8B8A-46732824771D}"/>
    <cellStyle name="AggGreen 2 3 4 2 4" xfId="2613" xr:uid="{306B1B11-025D-4E11-9575-61A16F00DD7A}"/>
    <cellStyle name="AggGreen 2 3 4 3" xfId="1536" xr:uid="{3C121505-1245-4044-A0ED-E75144FA9370}"/>
    <cellStyle name="AggGreen 2 3 4 4" xfId="1306" xr:uid="{3E762262-1EA2-4119-90D1-953A373AE95C}"/>
    <cellStyle name="AggGreen 2 3 4 5" xfId="2399" xr:uid="{83C2E9A5-65B8-44CC-ADF7-E9B324E6ADFA}"/>
    <cellStyle name="AggGreen 2 3 5" xfId="1214" xr:uid="{E9A03AC3-38A5-46AD-A1CE-9FDD59344E35}"/>
    <cellStyle name="AggGreen 2 3 6" xfId="1273" xr:uid="{D4C37D57-189C-4351-9CFD-2F68574ACCB8}"/>
    <cellStyle name="AggGreen 2 3 7" xfId="1161" xr:uid="{CC064B2B-BC4D-410C-AFA3-88495A65E71D}"/>
    <cellStyle name="AggGreen 3" xfId="537" xr:uid="{5B28599D-4B52-46C1-9A8C-2E2082EA2923}"/>
    <cellStyle name="AggGreen 3 2" xfId="664" xr:uid="{8E31F837-68C1-41FF-B9A8-3679DD21253F}"/>
    <cellStyle name="AggGreen 3 2 2" xfId="879" xr:uid="{F863CB40-1D5D-4E12-9BFE-E0933C283917}"/>
    <cellStyle name="AggGreen 3 2 2 2" xfId="1614" xr:uid="{A0D28359-C1BC-4512-A7C9-9DDF01106E30}"/>
    <cellStyle name="AggGreen 3 2 2 3" xfId="2085" xr:uid="{05A37B31-082D-4D40-B703-7843ED90A24C}"/>
    <cellStyle name="AggGreen 3 2 2 4" xfId="2477" xr:uid="{53ABF9FC-E4D6-46B3-858F-E3D33213B70E}"/>
    <cellStyle name="AggGreen 3 2 3" xfId="1400" xr:uid="{AC7537ED-86F2-4586-ABCC-07BA0575EB0B}"/>
    <cellStyle name="AggGreen 3 2 4" xfId="1254" xr:uid="{5ABB9475-2C9C-41BB-9ED6-EAFA432EAFA0}"/>
    <cellStyle name="AggGreen 3 2 5" xfId="2263" xr:uid="{967FF36C-BA77-485C-9A4B-E054DA8B8CDA}"/>
    <cellStyle name="AggGreen 3 3" xfId="844" xr:uid="{5FB73561-DEB3-4E0C-BFFE-BE423725B096}"/>
    <cellStyle name="AggGreen 3 3 2" xfId="1579" xr:uid="{FB4B405A-2F1C-45EB-8356-2ABD869AC495}"/>
    <cellStyle name="AggGreen 3 3 3" xfId="2050" xr:uid="{52CF9E1A-9272-48D8-895C-3ADAD05EB709}"/>
    <cellStyle name="AggGreen 3 3 4" xfId="2442" xr:uid="{E36935E3-1234-438C-B541-7317EB26BF8C}"/>
    <cellStyle name="AggGreen 4" xfId="395" xr:uid="{F142430C-FA47-4375-AC17-9CEEC3419B4A}"/>
    <cellStyle name="AggGreen 4 2" xfId="734" xr:uid="{96CCD5F3-54B8-4E10-8FA8-B4F83CF3B5F0}"/>
    <cellStyle name="AggGreen 4 2 2" xfId="949" xr:uid="{41354CD6-D907-4C8A-BD62-3A36F2E8A230}"/>
    <cellStyle name="AggGreen 4 2 2 2" xfId="1684" xr:uid="{29A376ED-1334-420B-BB21-C255BB0A7022}"/>
    <cellStyle name="AggGreen 4 2 2 3" xfId="2155" xr:uid="{9709D50A-8E59-4BB8-B707-189637E745D5}"/>
    <cellStyle name="AggGreen 4 2 2 4" xfId="2547" xr:uid="{D8DA9114-A34C-46BF-B6D9-67C6804E44C3}"/>
    <cellStyle name="AggGreen 4 2 3" xfId="1470" xr:uid="{EC16D876-8A59-412F-A193-301049D815B0}"/>
    <cellStyle name="AggGreen 4 2 4" xfId="2001" xr:uid="{B171B7FF-AEEF-4BB1-AA09-587E9EC7F4A5}"/>
    <cellStyle name="AggGreen 4 2 5" xfId="2333" xr:uid="{2963C10D-BA30-4F53-A41E-099CC552FF4F}"/>
    <cellStyle name="AggGreen 4 3" xfId="649" xr:uid="{B48AA087-D2FF-4B1A-8940-ABEB37F284D7}"/>
    <cellStyle name="AggGreen 4 3 2" xfId="864" xr:uid="{00BE0C51-77F9-49D3-9B28-91DF181F7FBB}"/>
    <cellStyle name="AggGreen 4 3 2 2" xfId="1599" xr:uid="{57044139-2D7C-4EC6-B88B-D7CE7E87D056}"/>
    <cellStyle name="AggGreen 4 3 2 3" xfId="2070" xr:uid="{F2B1B909-D10E-4495-ACC6-E7A33869FFDD}"/>
    <cellStyle name="AggGreen 4 3 2 4" xfId="2462" xr:uid="{35C65EBC-EE7B-4752-BEB7-95CE7F789397}"/>
    <cellStyle name="AggGreen 4 3 3" xfId="1385" xr:uid="{EC58AD03-BEA3-469C-B63C-C2CCAB42C127}"/>
    <cellStyle name="AggGreen 4 3 4" xfId="1890" xr:uid="{E78269A8-2946-4ED7-BE70-5816D2DA3801}"/>
    <cellStyle name="AggGreen 4 3 5" xfId="2248" xr:uid="{1989FF55-1276-4E06-80CD-93AE819AE5D6}"/>
    <cellStyle name="AggGreen 4 4" xfId="767" xr:uid="{22A60C68-FF69-4283-9ED8-DCBE8E2ADFE9}"/>
    <cellStyle name="AggGreen 4 4 2" xfId="982" xr:uid="{F16606F3-A545-4B43-966B-D1DE188ACD2F}"/>
    <cellStyle name="AggGreen 4 4 2 2" xfId="1717" xr:uid="{BA59DCFD-E3AE-4967-AFB0-1E3B2DC23691}"/>
    <cellStyle name="AggGreen 4 4 2 3" xfId="2188" xr:uid="{6E26AA3F-1703-4528-991F-860C7537D20F}"/>
    <cellStyle name="AggGreen 4 4 2 4" xfId="2580" xr:uid="{473F34FA-D968-43A0-8D9F-953D845D2FD5}"/>
    <cellStyle name="AggGreen 4 4 3" xfId="1503" xr:uid="{402AA8CB-6F95-43F2-ACEB-58BB1DF2FEDE}"/>
    <cellStyle name="AggGreen 4 4 4" xfId="1140" xr:uid="{FA1BBBE4-F504-4BE5-8C31-C2B9F726CCE7}"/>
    <cellStyle name="AggGreen 4 4 5" xfId="2366" xr:uid="{03A577FD-CFC0-41FE-B50F-642943E56014}"/>
    <cellStyle name="AggGreen 4 5" xfId="1213" xr:uid="{D96CBF89-3D35-44CF-BB38-B8A59FFEE80F}"/>
    <cellStyle name="AggGreen 4 6" xfId="1859" xr:uid="{D0D2A9DB-139F-4ED4-896A-53FCFA6E515A}"/>
    <cellStyle name="AggGreen 4 7" xfId="1776" xr:uid="{5D097C6B-D7D6-44E0-AD03-2F900E0B3D4C}"/>
    <cellStyle name="AggGreen 5" xfId="211" xr:uid="{BF65300D-11D9-43C8-A09E-ACA10A570E15}"/>
    <cellStyle name="AggGreen 5 2" xfId="1108" xr:uid="{A6048E8E-FB44-49B8-A0C9-2E56D3203F9B}"/>
    <cellStyle name="AggGreen 5 3" xfId="1933" xr:uid="{BE8F2F52-7B8B-422F-B38E-7D88EE47CAE6}"/>
    <cellStyle name="AggGreen 5 4" xfId="48" xr:uid="{A8E64EC1-B267-4660-A6B7-B6299F4B9B2D}"/>
    <cellStyle name="AggGreen_Bbdr" xfId="158" xr:uid="{D6B09114-2619-45AD-8EAB-3F05ACE2CA68}"/>
    <cellStyle name="AggGreen12" xfId="155" xr:uid="{6F1E1190-31BC-47F2-8878-B1C2D1DB6203}"/>
    <cellStyle name="AggGreen12 2" xfId="250" xr:uid="{DF5039B7-DBAE-4037-BA8A-2E0DFE95B555}"/>
    <cellStyle name="AggGreen12 2 2" xfId="540" xr:uid="{852CB2EA-3587-41C4-A554-6E66ECA06E99}"/>
    <cellStyle name="AggGreen12 2 2 2" xfId="733" xr:uid="{B27BAD28-A994-4402-9BBF-838B5C89F232}"/>
    <cellStyle name="AggGreen12 2 2 2 2" xfId="948" xr:uid="{885D4B45-2EE6-4B59-964C-171889A0FC25}"/>
    <cellStyle name="AggGreen12 2 2 2 2 2" xfId="1683" xr:uid="{2FBD787F-E93F-4C35-B637-33726B69A746}"/>
    <cellStyle name="AggGreen12 2 2 2 2 3" xfId="2154" xr:uid="{808BCBCE-A402-4948-87E5-DF239EAF3F08}"/>
    <cellStyle name="AggGreen12 2 2 2 2 4" xfId="2546" xr:uid="{4173BC12-36DC-4959-BBFE-C249AC16B38C}"/>
    <cellStyle name="AggGreen12 2 2 2 3" xfId="1469" xr:uid="{313F24D3-B70F-4B4B-B422-0C5F094D5744}"/>
    <cellStyle name="AggGreen12 2 2 2 4" xfId="1839" xr:uid="{E890809D-AD64-44B6-B662-3185608059F3}"/>
    <cellStyle name="AggGreen12 2 2 2 5" xfId="2332" xr:uid="{0B5A6CD1-40B2-442F-AA49-692FBF511E8C}"/>
    <cellStyle name="AggGreen12 2 2 3" xfId="847" xr:uid="{59534456-8739-4565-9BC6-D5E3F23FC47B}"/>
    <cellStyle name="AggGreen12 2 2 3 2" xfId="1582" xr:uid="{DC1D5B6C-9929-4DAE-A095-7B294A79180A}"/>
    <cellStyle name="AggGreen12 2 2 3 3" xfId="2053" xr:uid="{1B0810A1-ADDC-4353-B8EA-9B2406351581}"/>
    <cellStyle name="AggGreen12 2 2 3 4" xfId="2445" xr:uid="{F7888B45-B43A-402C-B57B-8B232DDF0F06}"/>
    <cellStyle name="AggGreen12 2 3" xfId="398" xr:uid="{96CA0E46-7397-4170-BC3C-A4C4DA65AF3D}"/>
    <cellStyle name="AggGreen12 2 3 2" xfId="737" xr:uid="{41963E6F-DE2E-4AE4-844C-E65AFF703E4F}"/>
    <cellStyle name="AggGreen12 2 3 2 2" xfId="952" xr:uid="{48C20D2D-C21B-4E4F-ACB7-B728D51102CE}"/>
    <cellStyle name="AggGreen12 2 3 2 2 2" xfId="1687" xr:uid="{8580632D-AFED-4E21-A889-E31AA70AFB3B}"/>
    <cellStyle name="AggGreen12 2 3 2 2 3" xfId="2158" xr:uid="{2B408FDC-F5E8-45C0-AFE8-A850335BB67F}"/>
    <cellStyle name="AggGreen12 2 3 2 2 4" xfId="2550" xr:uid="{A237B4F7-1A02-4AA4-A56A-DAD5A5502D28}"/>
    <cellStyle name="AggGreen12 2 3 2 3" xfId="1473" xr:uid="{45956EB1-F806-451E-90EA-1B4FA922F15D}"/>
    <cellStyle name="AggGreen12 2 3 2 4" xfId="1257" xr:uid="{9E59A37F-9C03-4100-942B-F966EBFD821D}"/>
    <cellStyle name="AggGreen12 2 3 2 5" xfId="2336" xr:uid="{80210599-E197-440D-990D-B1A6B28D0811}"/>
    <cellStyle name="AggGreen12 2 3 3" xfId="686" xr:uid="{9F91BB3B-EF00-4669-BC6D-991E7B72AA34}"/>
    <cellStyle name="AggGreen12 2 3 3 2" xfId="901" xr:uid="{C28106A8-7E95-4902-9FAE-3395D4113222}"/>
    <cellStyle name="AggGreen12 2 3 3 2 2" xfId="1636" xr:uid="{94CFD9D0-F02D-413B-8B20-B4534C6691A6}"/>
    <cellStyle name="AggGreen12 2 3 3 2 3" xfId="2107" xr:uid="{C8D46700-90D1-47AB-9D77-62370FF5CE9D}"/>
    <cellStyle name="AggGreen12 2 3 3 2 4" xfId="2499" xr:uid="{63DB22B3-DE58-4A38-9C1F-FC46CB73386C}"/>
    <cellStyle name="AggGreen12 2 3 3 3" xfId="1422" xr:uid="{5A75E67C-2846-40C9-BBC9-71EF7F78D55F}"/>
    <cellStyle name="AggGreen12 2 3 3 4" xfId="1168" xr:uid="{AB4FA99E-A8C4-4AB8-A48D-4939C76BC65D}"/>
    <cellStyle name="AggGreen12 2 3 3 5" xfId="2285" xr:uid="{2CA7A2CC-0B83-4548-AE1E-7DEE0E4E9C1F}"/>
    <cellStyle name="AggGreen12 2 3 4" xfId="766" xr:uid="{1E7D26AA-76B2-440E-9755-C89E9EB4A73F}"/>
    <cellStyle name="AggGreen12 2 3 4 2" xfId="981" xr:uid="{DFD65DD2-3EA0-48B0-9F44-8B1FE6349993}"/>
    <cellStyle name="AggGreen12 2 3 4 2 2" xfId="1716" xr:uid="{67FD11F8-6FE6-44DA-B57A-7C222F198251}"/>
    <cellStyle name="AggGreen12 2 3 4 2 3" xfId="2187" xr:uid="{EAD33397-249F-4564-ADCF-E84FDC20BC30}"/>
    <cellStyle name="AggGreen12 2 3 4 2 4" xfId="2579" xr:uid="{733844D7-5EFD-40FC-849E-9308946FCD09}"/>
    <cellStyle name="AggGreen12 2 3 4 3" xfId="1502" xr:uid="{8D0164A9-F711-4E36-8FD1-84523FEB4695}"/>
    <cellStyle name="AggGreen12 2 3 4 4" xfId="1115" xr:uid="{9EB43390-0475-4980-B4DE-6A67CB9E11E4}"/>
    <cellStyle name="AggGreen12 2 3 4 5" xfId="2365" xr:uid="{E36FE669-F53A-4E3D-A5F6-1D6E428D2469}"/>
    <cellStyle name="AggGreen12 2 3 5" xfId="1216" xr:uid="{168A0D70-EF18-41AA-916F-04A425ACA44A}"/>
    <cellStyle name="AggGreen12 2 3 6" xfId="1982" xr:uid="{47EB354C-F32C-4006-9624-06D8717B3F90}"/>
    <cellStyle name="AggGreen12 2 3 7" xfId="1775" xr:uid="{53B92961-D36F-4BBD-AE43-5BB41D463060}"/>
    <cellStyle name="AggGreen12 3" xfId="539" xr:uid="{A7BFDECB-7618-4C5A-BC69-5BA8F1F59D30}"/>
    <cellStyle name="AggGreen12 3 2" xfId="663" xr:uid="{850505CD-F113-4D8A-9C62-D01D29AB362A}"/>
    <cellStyle name="AggGreen12 3 2 2" xfId="878" xr:uid="{0CF26242-FDCE-4420-9433-1D81BD58F46D}"/>
    <cellStyle name="AggGreen12 3 2 2 2" xfId="1613" xr:uid="{D1853BA0-3CA3-431A-8146-3DD0A4FA4455}"/>
    <cellStyle name="AggGreen12 3 2 2 3" xfId="2084" xr:uid="{0E60F3BC-EC57-4C9E-B041-299D85A9971D}"/>
    <cellStyle name="AggGreen12 3 2 2 4" xfId="2476" xr:uid="{B7FEC1CC-1615-4858-9994-EEB3CCC5E881}"/>
    <cellStyle name="AggGreen12 3 2 3" xfId="1399" xr:uid="{F48C9E90-62CD-4854-9E98-5F4B4FF51A48}"/>
    <cellStyle name="AggGreen12 3 2 4" xfId="1050" xr:uid="{307C0CF9-A317-487C-81DB-B4D930B7D14D}"/>
    <cellStyle name="AggGreen12 3 2 5" xfId="2262" xr:uid="{4B261966-7002-4582-B527-8D13EAC33967}"/>
    <cellStyle name="AggGreen12 3 3" xfId="846" xr:uid="{05AEB71F-3778-4088-8792-91E4EEC19F8B}"/>
    <cellStyle name="AggGreen12 3 3 2" xfId="1581" xr:uid="{93C0F785-0A09-44A9-8EEA-8E57D1C256A0}"/>
    <cellStyle name="AggGreen12 3 3 3" xfId="2052" xr:uid="{8FD13CC5-F905-4091-AF78-2BCC3A58C176}"/>
    <cellStyle name="AggGreen12 3 3 4" xfId="2444" xr:uid="{666B013A-77B2-4635-9E70-33B53A3EC938}"/>
    <cellStyle name="AggGreen12 4" xfId="397" xr:uid="{B6F3640D-B8C4-44D8-8F2C-B215E875C2E5}"/>
    <cellStyle name="AggGreen12 4 2" xfId="736" xr:uid="{33FFDF97-2AD8-406E-9EE0-3460C282C46F}"/>
    <cellStyle name="AggGreen12 4 2 2" xfId="951" xr:uid="{7E1A3491-84F1-4BC8-B56F-43F5DAAD239E}"/>
    <cellStyle name="AggGreen12 4 2 2 2" xfId="1686" xr:uid="{85759FC2-F024-48FD-9D6A-6AD34868A2A6}"/>
    <cellStyle name="AggGreen12 4 2 2 3" xfId="2157" xr:uid="{694F9B47-2CEA-4CB7-AB31-4A0824AF906F}"/>
    <cellStyle name="AggGreen12 4 2 2 4" xfId="2549" xr:uid="{56FDA299-4434-45F2-AF63-3D9D30D77AFA}"/>
    <cellStyle name="AggGreen12 4 2 3" xfId="1472" xr:uid="{D431ACD2-8917-4C43-A5B0-CD03329C0B55}"/>
    <cellStyle name="AggGreen12 4 2 4" xfId="1120" xr:uid="{D39E9A95-893D-4BFD-B44C-E25FC860E7DA}"/>
    <cellStyle name="AggGreen12 4 2 5" xfId="2335" xr:uid="{42061D7F-59C7-4CCB-AE51-18A0A8D11D04}"/>
    <cellStyle name="AggGreen12 4 3" xfId="788" xr:uid="{275A2116-7B15-4321-8555-02765ABD2F22}"/>
    <cellStyle name="AggGreen12 4 3 2" xfId="1003" xr:uid="{B4F69F03-C6F8-48E2-81AE-18E0022A1D1F}"/>
    <cellStyle name="AggGreen12 4 3 2 2" xfId="1738" xr:uid="{F2CE0AF1-B7B3-4F6D-8BD1-F6068725A99E}"/>
    <cellStyle name="AggGreen12 4 3 2 3" xfId="2209" xr:uid="{F309AD13-25F4-4E8F-A8F3-A4C4FBE5EC33}"/>
    <cellStyle name="AggGreen12 4 3 2 4" xfId="2601" xr:uid="{C8044B42-09B8-480F-9DAF-03E13887C007}"/>
    <cellStyle name="AggGreen12 4 3 3" xfId="1524" xr:uid="{CA6CB3CD-1270-4451-B051-7C86FA4A6142}"/>
    <cellStyle name="AggGreen12 4 3 4" xfId="1041" xr:uid="{BDE084A2-87DB-4044-8A89-CD23B3207FE8}"/>
    <cellStyle name="AggGreen12 4 3 5" xfId="2387" xr:uid="{439FB95E-1DB9-4CA5-99A5-5BAD81A310F4}"/>
    <cellStyle name="AggGreen12 4 4" xfId="799" xr:uid="{2FAC1A89-DEE6-4616-A327-82EF68C5AFE6}"/>
    <cellStyle name="AggGreen12 4 4 2" xfId="1014" xr:uid="{E4DF58C7-E457-4B27-9A81-7BD8EA4D08BB}"/>
    <cellStyle name="AggGreen12 4 4 2 2" xfId="1749" xr:uid="{EF9C42B9-A775-43A3-81D1-21253FF258E9}"/>
    <cellStyle name="AggGreen12 4 4 2 3" xfId="2220" xr:uid="{878B6298-1DE2-4C1C-A76D-C22CC7883A49}"/>
    <cellStyle name="AggGreen12 4 4 2 4" xfId="2612" xr:uid="{F411A97D-D9D3-41E2-ADFA-B1C0CC440C6A}"/>
    <cellStyle name="AggGreen12 4 4 3" xfId="1535" xr:uid="{84CCE4DF-60A8-483E-BE4F-FE255B3FB9E9}"/>
    <cellStyle name="AggGreen12 4 4 4" xfId="1351" xr:uid="{1908815A-84CF-4C50-B268-48F8BB585F88}"/>
    <cellStyle name="AggGreen12 4 4 5" xfId="2398" xr:uid="{84BB9304-1598-45C6-A540-46514AEEC505}"/>
    <cellStyle name="AggGreen12 4 5" xfId="1215" xr:uid="{B4A5D0C0-63E5-4338-8BB6-35832DF0436B}"/>
    <cellStyle name="AggGreen12 4 6" xfId="1932" xr:uid="{C5EA76E0-96C1-454A-9576-99F57929DEA2}"/>
    <cellStyle name="AggGreen12 4 7" xfId="1329" xr:uid="{E4ED5221-88C3-41C4-99C7-A6105E74980C}"/>
    <cellStyle name="AggGreen12 5" xfId="209" xr:uid="{D991D646-1A6B-4699-9785-DEF999F3E665}"/>
    <cellStyle name="AggGreen12 5 2" xfId="1106" xr:uid="{6E843B6F-3316-40DC-B473-96786E21A5C8}"/>
    <cellStyle name="AggGreen12 5 3" xfId="1305" xr:uid="{DA4AD5E1-62B6-43D3-A4DD-291866205EA9}"/>
    <cellStyle name="AggGreen12 5 4" xfId="1769" xr:uid="{E67B46A4-678B-4A5F-A98A-993DB5D4F1DF}"/>
    <cellStyle name="AggOrange" xfId="150" xr:uid="{8646F8DA-E86D-49AE-B37F-F2A2B0F0B6AB}"/>
    <cellStyle name="AggOrange 2" xfId="251" xr:uid="{D99BB56B-849B-4F35-9816-31A021A1B682}"/>
    <cellStyle name="AggOrange 2 2" xfId="542" xr:uid="{43A424A6-58EF-4D3A-A032-FEA1CC287A9C}"/>
    <cellStyle name="AggOrange 2 2 2" xfId="662" xr:uid="{5C069D72-3736-4C6A-8C72-79217CCC6379}"/>
    <cellStyle name="AggOrange 2 2 2 2" xfId="877" xr:uid="{2AB0E568-EA4A-4536-A77E-CEEE6C1B6CF6}"/>
    <cellStyle name="AggOrange 2 2 2 2 2" xfId="1612" xr:uid="{8FAEB34B-F213-40B4-A2E5-C66741C41513}"/>
    <cellStyle name="AggOrange 2 2 2 2 3" xfId="2083" xr:uid="{CD2E862C-5DBB-42A8-B1A2-6F8E398F0D42}"/>
    <cellStyle name="AggOrange 2 2 2 2 4" xfId="2475" xr:uid="{1AB9F113-391C-4DDA-A456-9B4915BC8DC9}"/>
    <cellStyle name="AggOrange 2 2 2 3" xfId="1398" xr:uid="{CACA162A-777C-4804-9EF1-4A618EA9950C}"/>
    <cellStyle name="AggOrange 2 2 2 4" xfId="1186" xr:uid="{7A8B19A7-46C2-4A7A-870B-59F2B334A6F0}"/>
    <cellStyle name="AggOrange 2 2 2 5" xfId="2261" xr:uid="{76671695-6A86-49EB-B591-30066DE21FE1}"/>
    <cellStyle name="AggOrange 2 2 3" xfId="849" xr:uid="{3D3BC803-C06E-4259-8F9F-5B4FFD4B8C0D}"/>
    <cellStyle name="AggOrange 2 2 3 2" xfId="1584" xr:uid="{06FA2901-E5B1-4518-8500-17AECF6A6E02}"/>
    <cellStyle name="AggOrange 2 2 3 3" xfId="2055" xr:uid="{73DBD84B-2665-4F66-AEC6-AF8EE50EA621}"/>
    <cellStyle name="AggOrange 2 2 3 4" xfId="2447" xr:uid="{656BEA02-FBAC-40D1-B3CC-3D410EEE0DBF}"/>
    <cellStyle name="AggOrange 2 3" xfId="400" xr:uid="{606B57ED-1096-47B2-AE89-44661679BD6C}"/>
    <cellStyle name="AggOrange 2 3 2" xfId="739" xr:uid="{632419ED-CE8D-4AEE-9F86-FD7F4A917F4B}"/>
    <cellStyle name="AggOrange 2 3 2 2" xfId="954" xr:uid="{C6C1B005-87DD-43F0-8AAB-689FE66AC158}"/>
    <cellStyle name="AggOrange 2 3 2 2 2" xfId="1689" xr:uid="{4C551373-D95D-4F48-BEA4-53617B71CE07}"/>
    <cellStyle name="AggOrange 2 3 2 2 3" xfId="2160" xr:uid="{E43F96F5-DFF7-4851-B7DB-6D14F182C2A8}"/>
    <cellStyle name="AggOrange 2 3 2 2 4" xfId="2552" xr:uid="{7C8F3AE6-955B-473F-BFC5-1AB5036E91CC}"/>
    <cellStyle name="AggOrange 2 3 2 3" xfId="1475" xr:uid="{23E749FE-6956-44C1-A311-8F181F62A55D}"/>
    <cellStyle name="AggOrange 2 3 2 4" xfId="1344" xr:uid="{C29D5B1B-0830-4473-885D-6AC1EAAC8E13}"/>
    <cellStyle name="AggOrange 2 3 2 5" xfId="2338" xr:uid="{458BE496-4B8C-4022-8374-06B44B047720}"/>
    <cellStyle name="AggOrange 2 3 3" xfId="646" xr:uid="{4AA40D62-F527-49E5-8471-E4F34832192F}"/>
    <cellStyle name="AggOrange 2 3 3 2" xfId="861" xr:uid="{566BC1AF-0B72-4DA5-8E67-496AB1DC09F8}"/>
    <cellStyle name="AggOrange 2 3 3 2 2" xfId="1596" xr:uid="{3CD573F0-52F7-4FB1-8677-02C35DA1DA5A}"/>
    <cellStyle name="AggOrange 2 3 3 2 3" xfId="2067" xr:uid="{504757D7-9E80-4F19-B820-7DD350D27858}"/>
    <cellStyle name="AggOrange 2 3 3 2 4" xfId="2459" xr:uid="{4E6DC3B2-F6B9-45F9-8E1E-08949C3788B2}"/>
    <cellStyle name="AggOrange 2 3 3 3" xfId="1382" xr:uid="{AD8F00B8-ADBF-438B-B52C-C7D4D875D4A4}"/>
    <cellStyle name="AggOrange 2 3 3 4" xfId="1806" xr:uid="{5D0615BE-CDED-4CF5-BA5A-F30856DB1ED9}"/>
    <cellStyle name="AggOrange 2 3 3 5" xfId="2245" xr:uid="{E5D0970B-5324-47FF-B625-30FB349B7CA5}"/>
    <cellStyle name="AggOrange 2 3 4" xfId="661" xr:uid="{6B6E1F84-538B-415A-9578-DEDF4A8D5A83}"/>
    <cellStyle name="AggOrange 2 3 4 2" xfId="876" xr:uid="{C09AAFD2-E66A-4909-9C85-609F5BA8ABE3}"/>
    <cellStyle name="AggOrange 2 3 4 2 2" xfId="1611" xr:uid="{61D98980-A965-4574-8D63-1143B9B50065}"/>
    <cellStyle name="AggOrange 2 3 4 2 3" xfId="2082" xr:uid="{3ABF6FA7-4C68-48FB-B9BC-B251E59AD2EE}"/>
    <cellStyle name="AggOrange 2 3 4 2 4" xfId="2474" xr:uid="{A180FF98-1AEF-4B16-BBC6-B62054664795}"/>
    <cellStyle name="AggOrange 2 3 4 3" xfId="1397" xr:uid="{423F0666-0E79-4985-80C8-31E39A913EFB}"/>
    <cellStyle name="AggOrange 2 3 4 4" xfId="1370" xr:uid="{1BB50027-5261-47E8-A64E-9493E3694FD1}"/>
    <cellStyle name="AggOrange 2 3 4 5" xfId="2260" xr:uid="{6F527701-6500-4A16-B504-DDF91DF6F6EC}"/>
    <cellStyle name="AggOrange 2 3 5" xfId="1218" xr:uid="{8BEE376E-FFA2-4D04-A4FD-5F3CD87E59A7}"/>
    <cellStyle name="AggOrange 2 3 6" xfId="1765" xr:uid="{8378338F-EF1E-4AA3-8EF0-98620AD2F0BF}"/>
    <cellStyle name="AggOrange 2 3 7" xfId="1126" xr:uid="{F11ACF42-86AF-41D7-89A2-97C4D89251F8}"/>
    <cellStyle name="AggOrange 3" xfId="541" xr:uid="{87C2508E-17F7-49F4-8909-75D75B13E1AB}"/>
    <cellStyle name="AggOrange 3 2" xfId="781" xr:uid="{07884574-80CF-40AC-AB04-063E00D1FF7D}"/>
    <cellStyle name="AggOrange 3 2 2" xfId="996" xr:uid="{2F7243FD-82F8-46BB-B464-9760C1911227}"/>
    <cellStyle name="AggOrange 3 2 2 2" xfId="1731" xr:uid="{B0CE40A1-9087-4BC8-A331-1D53CADEA159}"/>
    <cellStyle name="AggOrange 3 2 2 3" xfId="2202" xr:uid="{97FDD1AC-D8C2-44B2-9CFF-A360B94D258E}"/>
    <cellStyle name="AggOrange 3 2 2 4" xfId="2594" xr:uid="{11CAE163-3881-48DE-A4BC-3EF0636796F7}"/>
    <cellStyle name="AggOrange 3 2 3" xfId="1517" xr:uid="{D45A6B32-7E46-41E7-B958-C8508D16C309}"/>
    <cellStyle name="AggOrange 3 2 4" xfId="1207" xr:uid="{2C89A48C-600B-4045-A74A-71251EDD6FC8}"/>
    <cellStyle name="AggOrange 3 2 5" xfId="2380" xr:uid="{AB929CE8-7EE0-44AF-BD06-C636965C4840}"/>
    <cellStyle name="AggOrange 3 3" xfId="848" xr:uid="{588865E5-EE9B-401E-B2E4-9893CC4D5815}"/>
    <cellStyle name="AggOrange 3 3 2" xfId="1583" xr:uid="{67BC3ED0-C86F-478E-961D-9B71F82DDD1D}"/>
    <cellStyle name="AggOrange 3 3 3" xfId="2054" xr:uid="{E3FC218D-6C49-40B0-8CB4-1BD3A274148B}"/>
    <cellStyle name="AggOrange 3 3 4" xfId="2446" xr:uid="{BF988E5E-FD2A-4576-87EC-05B616DD032F}"/>
    <cellStyle name="AggOrange 4" xfId="399" xr:uid="{089F1331-AB4D-4FC7-A33F-86BB94B11CDC}"/>
    <cellStyle name="AggOrange 4 2" xfId="738" xr:uid="{1C6BF5DA-C0B5-4730-879B-2CD9EB1E76B0}"/>
    <cellStyle name="AggOrange 4 2 2" xfId="953" xr:uid="{9186F2B9-8DF9-4980-B274-FC2C888ECC4E}"/>
    <cellStyle name="AggOrange 4 2 2 2" xfId="1688" xr:uid="{4641F65F-3104-436D-BDD6-A49657464532}"/>
    <cellStyle name="AggOrange 4 2 2 3" xfId="2159" xr:uid="{EA6EE629-069B-4396-BFA7-343FBF0F365E}"/>
    <cellStyle name="AggOrange 4 2 2 4" xfId="2551" xr:uid="{55D45DC1-CD04-4744-8964-6CADD9FACDB1}"/>
    <cellStyle name="AggOrange 4 2 3" xfId="1474" xr:uid="{681D3FB4-4974-40A6-8FF0-AF8EDBDECC37}"/>
    <cellStyle name="AggOrange 4 2 4" xfId="1347" xr:uid="{D6831D9E-3D08-427F-ABF7-C2F8E8D33A6D}"/>
    <cellStyle name="AggOrange 4 2 5" xfId="2337" xr:uid="{4B6E4D6C-562F-449F-9917-021793C627F9}"/>
    <cellStyle name="AggOrange 4 3" xfId="727" xr:uid="{29D7918B-6A8C-4120-804B-605AB35304C5}"/>
    <cellStyle name="AggOrange 4 3 2" xfId="942" xr:uid="{A3A4D390-381B-47D8-99C6-0B03703547CC}"/>
    <cellStyle name="AggOrange 4 3 2 2" xfId="1677" xr:uid="{C7B92ACE-AF19-4E12-B23E-B511799426C8}"/>
    <cellStyle name="AggOrange 4 3 2 3" xfId="2148" xr:uid="{E8AF3B92-ADF3-49F1-B7FA-A458A43D3D35}"/>
    <cellStyle name="AggOrange 4 3 2 4" xfId="2540" xr:uid="{07E250B1-7D77-410F-8C3E-0984148403AE}"/>
    <cellStyle name="AggOrange 4 3 3" xfId="1463" xr:uid="{0D617417-69AA-4FB8-997E-07C2F880193C}"/>
    <cellStyle name="AggOrange 4 3 4" xfId="1135" xr:uid="{BCD5210B-5721-45AA-998D-517D4961858E}"/>
    <cellStyle name="AggOrange 4 3 5" xfId="2326" xr:uid="{02F496D3-6197-49B8-9695-042A7AFD303E}"/>
    <cellStyle name="AggOrange 4 4" xfId="701" xr:uid="{C0A6C9BD-4F2A-4AEB-B6A2-FC8BB1A25395}"/>
    <cellStyle name="AggOrange 4 4 2" xfId="916" xr:uid="{61D1BFA2-DEE4-4473-B467-064F02947E95}"/>
    <cellStyle name="AggOrange 4 4 2 2" xfId="1651" xr:uid="{13C26F17-C004-4914-A04D-7AAAF6D9E046}"/>
    <cellStyle name="AggOrange 4 4 2 3" xfId="2122" xr:uid="{3C528E54-6F44-485C-85A5-1A1975644355}"/>
    <cellStyle name="AggOrange 4 4 2 4" xfId="2514" xr:uid="{F26DB843-E162-4017-86FA-DCAFA54586A0}"/>
    <cellStyle name="AggOrange 4 4 3" xfId="1437" xr:uid="{075990C3-AA4D-4274-94B8-9F32C0681197}"/>
    <cellStyle name="AggOrange 4 4 4" xfId="1330" xr:uid="{DBF243ED-F550-4029-9983-2CBE2499CF79}"/>
    <cellStyle name="AggOrange 4 4 5" xfId="2300" xr:uid="{2101B1B0-396A-4A55-9257-36D5426E76B2}"/>
    <cellStyle name="AggOrange 4 5" xfId="1217" xr:uid="{83DA47B4-84F2-4B7C-A158-2A4B0D65FF72}"/>
    <cellStyle name="AggOrange 4 6" xfId="1847" xr:uid="{151BC533-42F5-45F7-B01A-E1F8212571F8}"/>
    <cellStyle name="AggOrange 4 7" xfId="1063" xr:uid="{0069AC59-B543-4942-B1DF-D294D4700377}"/>
    <cellStyle name="AggOrange 5" xfId="205" xr:uid="{D7415DF6-3B1A-444B-B1B7-F9C74ACBB4E0}"/>
    <cellStyle name="AggOrange 5 2" xfId="1102" xr:uid="{BD8AE8B2-6ABC-4D5A-AB4F-87280382E1D2}"/>
    <cellStyle name="AggOrange 5 3" xfId="69" xr:uid="{CF9F2F52-05B8-4D3B-B4DD-77629041BB4B}"/>
    <cellStyle name="AggOrange 5 4" xfId="1157" xr:uid="{145389A4-B2BC-4CFB-8033-8564B0B82CA7}"/>
    <cellStyle name="AggOrange_B_border" xfId="162" xr:uid="{3A1C0BFE-4BF4-42DA-B25F-981345729125}"/>
    <cellStyle name="AggOrange9" xfId="149" xr:uid="{C85628BC-6EC3-4884-BE8A-7AE210D903E1}"/>
    <cellStyle name="AggOrange9 2" xfId="252" xr:uid="{D7EC0BD8-4350-4748-A5B6-03107A3D4E3A}"/>
    <cellStyle name="AggOrange9 2 2" xfId="544" xr:uid="{46952902-F530-416C-A2C4-B209B77FCF73}"/>
    <cellStyle name="AggOrange9 2 2 2" xfId="780" xr:uid="{A993EAA8-DD99-42C6-A496-DB876ECFC274}"/>
    <cellStyle name="AggOrange9 2 2 2 2" xfId="995" xr:uid="{1BD0C736-5813-47F3-9AB9-08B7A7DBD5BF}"/>
    <cellStyle name="AggOrange9 2 2 2 2 2" xfId="1730" xr:uid="{27C07D3A-2C5A-4D31-836F-4211A1D88850}"/>
    <cellStyle name="AggOrange9 2 2 2 2 3" xfId="2201" xr:uid="{54C69437-08E0-4FDC-949A-56BAAE78B011}"/>
    <cellStyle name="AggOrange9 2 2 2 2 4" xfId="2593" xr:uid="{915992FF-6619-4736-B839-6EE2B2228927}"/>
    <cellStyle name="AggOrange9 2 2 2 3" xfId="1516" xr:uid="{ABDDD3C7-D69A-4E5D-AB47-AD579E147277}"/>
    <cellStyle name="AggOrange9 2 2 2 4" xfId="1807" xr:uid="{80585436-B74E-467E-8516-A6868EFD1D37}"/>
    <cellStyle name="AggOrange9 2 2 2 5" xfId="2379" xr:uid="{2165D647-D6B2-4FDE-B66C-D42A7B80D223}"/>
    <cellStyle name="AggOrange9 2 2 3" xfId="851" xr:uid="{338F1B63-C0BD-448F-98B0-8D61B153DD2F}"/>
    <cellStyle name="AggOrange9 2 2 3 2" xfId="1586" xr:uid="{9085CADC-0C86-464F-A7C6-9499376D4D27}"/>
    <cellStyle name="AggOrange9 2 2 3 3" xfId="2057" xr:uid="{D3653C52-DACA-4F54-A260-BF07FB064AEF}"/>
    <cellStyle name="AggOrange9 2 2 3 4" xfId="2449" xr:uid="{67510F1C-B1BB-4959-95C7-B5465207E604}"/>
    <cellStyle name="AggOrange9 2 3" xfId="402" xr:uid="{1671F393-4FA9-4BCF-8726-13D4F3F4911C}"/>
    <cellStyle name="AggOrange9 2 3 2" xfId="741" xr:uid="{4777EFA6-AF4F-4F81-9E39-4F49F137DDA4}"/>
    <cellStyle name="AggOrange9 2 3 2 2" xfId="956" xr:uid="{849C84CF-3F85-4C67-8F26-E42462A41750}"/>
    <cellStyle name="AggOrange9 2 3 2 2 2" xfId="1691" xr:uid="{08AC40AC-84F3-4081-B177-DA8FD8D57576}"/>
    <cellStyle name="AggOrange9 2 3 2 2 3" xfId="2162" xr:uid="{F7025BC1-BD6C-405F-B547-8D9A03A1D06E}"/>
    <cellStyle name="AggOrange9 2 3 2 2 4" xfId="2554" xr:uid="{F186310F-F4E0-4906-A29A-D109DF21C66C}"/>
    <cellStyle name="AggOrange9 2 3 2 3" xfId="1477" xr:uid="{9C62E52A-662E-4D92-A644-D99EF55BFCB6}"/>
    <cellStyle name="AggOrange9 2 3 2 4" xfId="1151" xr:uid="{8925C61F-5AB2-4FD1-B403-7EE4248922D2}"/>
    <cellStyle name="AggOrange9 2 3 2 5" xfId="2340" xr:uid="{D723B0F9-BF40-48F3-9D2E-B25521EF8360}"/>
    <cellStyle name="AggOrange9 2 3 3" xfId="787" xr:uid="{1DF5B983-7D7E-46DF-A496-42F08EBAC2D1}"/>
    <cellStyle name="AggOrange9 2 3 3 2" xfId="1002" xr:uid="{9AD7A4A2-188B-4EE7-89B3-90FAE452135D}"/>
    <cellStyle name="AggOrange9 2 3 3 2 2" xfId="1737" xr:uid="{24B5E05C-11D3-4A17-AFE0-B420509F8BDA}"/>
    <cellStyle name="AggOrange9 2 3 3 2 3" xfId="2208" xr:uid="{A085EA64-CB8D-470C-AE4E-AB4A39E35E7B}"/>
    <cellStyle name="AggOrange9 2 3 3 2 4" xfId="2600" xr:uid="{D17A82EA-C2FA-4F6D-9922-303C105F76C3}"/>
    <cellStyle name="AggOrange9 2 3 3 3" xfId="1523" xr:uid="{AEC9252A-1A08-46D1-8989-7BC529D69B86}"/>
    <cellStyle name="AggOrange9 2 3 3 4" xfId="1158" xr:uid="{581CD93B-63D0-4117-8008-A7456811E636}"/>
    <cellStyle name="AggOrange9 2 3 3 5" xfId="2386" xr:uid="{B4321495-BAFE-414A-BB49-D4514398618A}"/>
    <cellStyle name="AggOrange9 2 3 4" xfId="801" xr:uid="{A7237A0D-380C-4E7E-8803-883DE19F7579}"/>
    <cellStyle name="AggOrange9 2 3 4 2" xfId="1016" xr:uid="{884DD582-22FE-4EA5-98BB-72EF0B88EC4A}"/>
    <cellStyle name="AggOrange9 2 3 4 2 2" xfId="1751" xr:uid="{0949AEE6-CCE6-409F-A822-11408E008950}"/>
    <cellStyle name="AggOrange9 2 3 4 2 3" xfId="2222" xr:uid="{6AF47547-1F3A-4D64-9ADD-A3E95515F3E0}"/>
    <cellStyle name="AggOrange9 2 3 4 2 4" xfId="2614" xr:uid="{0124BEF7-8151-4336-88AA-3011277609B2}"/>
    <cellStyle name="AggOrange9 2 3 4 3" xfId="1537" xr:uid="{FE02FF9E-4E8A-4C50-A793-2A549ED1C041}"/>
    <cellStyle name="AggOrange9 2 3 4 4" xfId="74" xr:uid="{208C014B-EE57-4359-8A6E-94D0DEBCE7A8}"/>
    <cellStyle name="AggOrange9 2 3 4 5" xfId="2400" xr:uid="{A8C09404-9659-4D9F-9639-4FCD24CD8FF8}"/>
    <cellStyle name="AggOrange9 2 3 5" xfId="1220" xr:uid="{3F66CF89-7BB6-4887-B42C-DC5B61562D71}"/>
    <cellStyle name="AggOrange9 2 3 6" xfId="1368" xr:uid="{BB3B32D0-1445-4BEB-9617-4A7DEC5C0D50}"/>
    <cellStyle name="AggOrange9 2 3 7" xfId="1777" xr:uid="{94AE1AF1-5149-460D-A074-0B572752A813}"/>
    <cellStyle name="AggOrange9 3" xfId="543" xr:uid="{8A52BD11-211D-48E3-A919-8EF57154FFB1}"/>
    <cellStyle name="AggOrange9 3 2" xfId="732" xr:uid="{313A21C8-2F1E-4D8B-AF98-3B98016CA562}"/>
    <cellStyle name="AggOrange9 3 2 2" xfId="947" xr:uid="{E69A1C05-C43B-4119-ADF2-EB6722E8688C}"/>
    <cellStyle name="AggOrange9 3 2 2 2" xfId="1682" xr:uid="{74B8AB98-613F-4CB1-B235-CC26DF6AA4A3}"/>
    <cellStyle name="AggOrange9 3 2 2 3" xfId="2153" xr:uid="{66191E18-E852-44C1-A034-D0E9720A53D9}"/>
    <cellStyle name="AggOrange9 3 2 2 4" xfId="2545" xr:uid="{222BA7BD-2832-41C8-8586-06BE39BAE9CB}"/>
    <cellStyle name="AggOrange9 3 2 3" xfId="1468" xr:uid="{9E6EC7B7-E313-4455-84DA-A1A33F99791B}"/>
    <cellStyle name="AggOrange9 3 2 4" xfId="1974" xr:uid="{BDADED2C-32B9-4F80-9939-CA7030B330A4}"/>
    <cellStyle name="AggOrange9 3 2 5" xfId="2331" xr:uid="{C478E9AF-E181-4FBB-8A67-4F1A71F27B13}"/>
    <cellStyle name="AggOrange9 3 3" xfId="850" xr:uid="{28B4C621-0434-40C7-A9D3-CBBEA41236D7}"/>
    <cellStyle name="AggOrange9 3 3 2" xfId="1585" xr:uid="{CF54E300-A1FC-46A3-AD07-5B275D650644}"/>
    <cellStyle name="AggOrange9 3 3 3" xfId="2056" xr:uid="{1253CEA4-6BD1-4857-AB25-70B71794ECF0}"/>
    <cellStyle name="AggOrange9 3 3 4" xfId="2448" xr:uid="{112ED513-D990-44AC-8853-1CC54A8DA258}"/>
    <cellStyle name="AggOrange9 4" xfId="401" xr:uid="{BBCF2130-6EBF-4281-AA76-C97D3CADF980}"/>
    <cellStyle name="AggOrange9 4 2" xfId="740" xr:uid="{BC4CD45C-940E-407F-896E-28DA5FF33023}"/>
    <cellStyle name="AggOrange9 4 2 2" xfId="955" xr:uid="{5BC56CCA-C077-4C46-9A36-1B653D6E38FA}"/>
    <cellStyle name="AggOrange9 4 2 2 2" xfId="1690" xr:uid="{A207B115-7F2E-4666-A5FA-493B45706D8D}"/>
    <cellStyle name="AggOrange9 4 2 2 3" xfId="2161" xr:uid="{5EB6023C-0BF8-4481-B347-BA7ACD3BAEB8}"/>
    <cellStyle name="AggOrange9 4 2 2 4" xfId="2553" xr:uid="{18A379D2-C13E-496C-AE27-4608263D9036}"/>
    <cellStyle name="AggOrange9 4 2 3" xfId="1476" xr:uid="{65CE8776-C40E-4DB1-88B4-A8AF38D169DE}"/>
    <cellStyle name="AggOrange9 4 2 4" xfId="1270" xr:uid="{F6117804-31FA-4D2B-B80D-540A5C6D9C51}"/>
    <cellStyle name="AggOrange9 4 2 5" xfId="2339" xr:uid="{18B64A8A-8267-42FC-A97D-9F14450B8C00}"/>
    <cellStyle name="AggOrange9 4 3" xfId="685" xr:uid="{5CE7683B-CA62-4D2E-B414-69E3573F3694}"/>
    <cellStyle name="AggOrange9 4 3 2" xfId="900" xr:uid="{48180A62-E13F-4B52-81D1-3D638309A30E}"/>
    <cellStyle name="AggOrange9 4 3 2 2" xfId="1635" xr:uid="{29622858-E3E2-4D3F-9961-38D6E722FEBE}"/>
    <cellStyle name="AggOrange9 4 3 2 3" xfId="2106" xr:uid="{1D2C7B85-B92C-49DF-89C0-B58B7EBECA3D}"/>
    <cellStyle name="AggOrange9 4 3 2 4" xfId="2498" xr:uid="{181BAB4C-DF3A-420E-B9C9-3C8821D7B83F}"/>
    <cellStyle name="AggOrange9 4 3 3" xfId="1421" xr:uid="{A3155479-C203-4DC6-B36B-26245F52206B}"/>
    <cellStyle name="AggOrange9 4 3 4" xfId="1253" xr:uid="{51E66DFD-4FD8-4817-A585-96CDD9F03805}"/>
    <cellStyle name="AggOrange9 4 3 5" xfId="2284" xr:uid="{EBA028EB-9A65-4373-A278-5B4B29EAA3CA}"/>
    <cellStyle name="AggOrange9 4 4" xfId="731" xr:uid="{141F92ED-6A54-4FAA-AF4D-95D018223CB9}"/>
    <cellStyle name="AggOrange9 4 4 2" xfId="946" xr:uid="{89ECC5F7-F096-4E19-A5BC-BCCD056EC21F}"/>
    <cellStyle name="AggOrange9 4 4 2 2" xfId="1681" xr:uid="{2400BF07-A953-43CC-BE16-C7126323F499}"/>
    <cellStyle name="AggOrange9 4 4 2 3" xfId="2152" xr:uid="{21D055A3-D9F9-48D4-83F1-3C2A9DC2B4AF}"/>
    <cellStyle name="AggOrange9 4 4 2 4" xfId="2544" xr:uid="{6D9A8696-CE4C-4FCC-B4A2-D512933554EF}"/>
    <cellStyle name="AggOrange9 4 4 3" xfId="1467" xr:uid="{515A473C-6396-437E-8EF0-2B0E0DF8443A}"/>
    <cellStyle name="AggOrange9 4 4 4" xfId="1891" xr:uid="{0D8A5C4A-3800-47E9-A937-227F30412D9A}"/>
    <cellStyle name="AggOrange9 4 4 5" xfId="2330" xr:uid="{46C38215-2A59-4A32-908F-E22F2EBB7929}"/>
    <cellStyle name="AggOrange9 4 5" xfId="1219" xr:uid="{3F5CA2CE-93E4-4EB4-860F-3DAB8D8006D0}"/>
    <cellStyle name="AggOrange9 4 6" xfId="1034" xr:uid="{43316708-9D66-47FB-AB71-25AC547D73A7}"/>
    <cellStyle name="AggOrange9 4 7" xfId="1188" xr:uid="{BEEB63E3-3D3E-401A-813E-D4DF1654E090}"/>
    <cellStyle name="AggOrange9 5" xfId="204" xr:uid="{9C732976-3064-44A6-8C64-5F40F3BD4C02}"/>
    <cellStyle name="AggOrange9 5 2" xfId="1101" xr:uid="{D97C115B-0600-4F38-8E12-E8F83C59C1D8}"/>
    <cellStyle name="AggOrange9 5 3" xfId="51" xr:uid="{EC3AEA6A-F928-46C0-BDB1-0E3D05B4C5AA}"/>
    <cellStyle name="AggOrange9 5 4" xfId="2236" xr:uid="{DFD577A4-52F0-4CEC-9A63-5652D60E39EE}"/>
    <cellStyle name="AggOrangeLB_2x" xfId="161" xr:uid="{6CDF3A7E-0A73-4B0A-B70D-864A27F9FFEB}"/>
    <cellStyle name="AggOrangeLBorder" xfId="163" xr:uid="{848125E9-3F37-41D2-8B1D-5DB81F976203}"/>
    <cellStyle name="AggOrangeLBorder 2" xfId="253" xr:uid="{44F1C996-49AB-4089-A276-268A1B152310}"/>
    <cellStyle name="AggOrangeLBorder 2 2" xfId="546" xr:uid="{4FD03031-FFB2-47C3-979D-BB099157911D}"/>
    <cellStyle name="AggOrangeLBorder 2 2 2" xfId="1314" xr:uid="{FD1B37BB-0085-40C8-8A15-86BB6A6FBD1E}"/>
    <cellStyle name="AggOrangeLBorder 2 2 3" xfId="1070" xr:uid="{6634A9B0-FB39-4274-ACAB-D21EFB7A7EB2}"/>
    <cellStyle name="AggOrangeLBorder 2 2 4" xfId="1858" xr:uid="{48E227E7-CA91-41BB-8381-B3A35046C4EA}"/>
    <cellStyle name="AggOrangeLBorder 2 2 5" xfId="1295" xr:uid="{4D0EBE5A-484E-4D7D-8573-A7F32B5BD8B2}"/>
    <cellStyle name="AggOrangeLBorder 2 3" xfId="404" xr:uid="{D06C15B2-2F9E-42D4-BA8E-050FFD5BB3DB}"/>
    <cellStyle name="AggOrangeLBorder 2 3 2" xfId="743" xr:uid="{7F741CCF-F3CB-4323-833A-76AD9A7148F0}"/>
    <cellStyle name="AggOrangeLBorder 2 3 2 2" xfId="958" xr:uid="{EF9E4967-0A18-4E85-9B7C-F613E01D2A0D}"/>
    <cellStyle name="AggOrangeLBorder 2 3 2 2 2" xfId="1693" xr:uid="{7418D481-2CD0-4FEC-A27B-BB6697CF62DB}"/>
    <cellStyle name="AggOrangeLBorder 2 3 2 2 3" xfId="2164" xr:uid="{135A729B-64EB-4E63-A5DD-7CF6B4E61DAB}"/>
    <cellStyle name="AggOrangeLBorder 2 3 2 2 4" xfId="2556" xr:uid="{D26A8913-45F5-4E7D-925B-4E4B74E4D815}"/>
    <cellStyle name="AggOrangeLBorder 2 3 2 3" xfId="1479" xr:uid="{2DD42FAF-D794-46DC-86C5-F3230E4D6748}"/>
    <cellStyle name="AggOrangeLBorder 2 3 2 4" xfId="1166" xr:uid="{9017D1DE-8C85-4EFD-ADDE-035A57C3C927}"/>
    <cellStyle name="AggOrangeLBorder 2 3 2 5" xfId="2342" xr:uid="{5DB8366B-24C7-4FDD-A869-2075374703C9}"/>
    <cellStyle name="AggOrangeLBorder 2 3 3" xfId="683" xr:uid="{1F9E806B-BFF7-4BB8-97ED-86F0CA23D202}"/>
    <cellStyle name="AggOrangeLBorder 2 3 3 2" xfId="898" xr:uid="{31F70F5B-1685-4ED7-B59E-08C4E05774B5}"/>
    <cellStyle name="AggOrangeLBorder 2 3 3 2 2" xfId="1633" xr:uid="{FD75F1C3-0B62-4AC0-9D15-AC440E22134F}"/>
    <cellStyle name="AggOrangeLBorder 2 3 3 2 3" xfId="2104" xr:uid="{25BF707C-089B-4080-8FB1-942BCFF1BB55}"/>
    <cellStyle name="AggOrangeLBorder 2 3 3 2 4" xfId="2496" xr:uid="{F41EBC0B-AD33-46A4-A281-857A317223B9}"/>
    <cellStyle name="AggOrangeLBorder 2 3 3 3" xfId="1419" xr:uid="{F2EAD6BF-7BE2-4279-82D5-F0A453FD92C3}"/>
    <cellStyle name="AggOrangeLBorder 2 3 3 4" xfId="60" xr:uid="{CDB96CDB-1A3A-43BD-ADE5-5554347092E3}"/>
    <cellStyle name="AggOrangeLBorder 2 3 3 5" xfId="2282" xr:uid="{6D27EEF6-1416-47FE-8F91-794039A6FE12}"/>
    <cellStyle name="AggOrangeLBorder 2 3 4" xfId="709" xr:uid="{6CB8B977-F440-4B69-9903-3F2233B2B220}"/>
    <cellStyle name="AggOrangeLBorder 2 3 4 2" xfId="924" xr:uid="{C8E0D358-7D5E-4346-BB22-C606B572F806}"/>
    <cellStyle name="AggOrangeLBorder 2 3 4 2 2" xfId="1659" xr:uid="{E73227AC-423E-485F-9AFC-006636D9EABC}"/>
    <cellStyle name="AggOrangeLBorder 2 3 4 2 3" xfId="2130" xr:uid="{C1329CE8-0ABD-48A2-B6B5-DE0064B01E56}"/>
    <cellStyle name="AggOrangeLBorder 2 3 4 2 4" xfId="2522" xr:uid="{B293E008-A269-42A8-8D6B-9DBEB91CE35C}"/>
    <cellStyle name="AggOrangeLBorder 2 3 4 3" xfId="1445" xr:uid="{3BC9A720-8140-40B8-9120-9081C1503220}"/>
    <cellStyle name="AggOrangeLBorder 2 3 4 4" xfId="1258" xr:uid="{E1F214F6-C380-4852-A8AF-5E569801410C}"/>
    <cellStyle name="AggOrangeLBorder 2 3 4 5" xfId="2308" xr:uid="{CBA86148-D345-449B-9E68-F7C6A6087412}"/>
    <cellStyle name="AggOrangeLBorder 2 3 5" xfId="829" xr:uid="{0B39F6FD-3DA2-46D6-8CFB-94E962098116}"/>
    <cellStyle name="AggOrangeLBorder 2 3 5 2" xfId="1564" xr:uid="{97E26F66-1E09-4086-AC9E-138295D52F04}"/>
    <cellStyle name="AggOrangeLBorder 2 3 5 3" xfId="1913" xr:uid="{818D8FF5-6A14-49E6-A394-7DE2FE9E0481}"/>
    <cellStyle name="AggOrangeLBorder 2 3 5 4" xfId="2427" xr:uid="{6B4D79A7-F831-44A5-84BB-F7EFCF7DF231}"/>
    <cellStyle name="AggOrangeLBorder 2 3 5 5" xfId="2625" xr:uid="{51A29260-7EBF-46D7-BA40-229627AFB99A}"/>
    <cellStyle name="AggOrangeLBorder 2 3 6" xfId="1222" xr:uid="{503596CB-B8BF-4389-A278-90E2994BF4D9}"/>
    <cellStyle name="AggOrangeLBorder 2 3 7" xfId="1121" xr:uid="{9EF6D7B1-5E55-48B3-B2BB-68D03413803D}"/>
    <cellStyle name="AggOrangeLBorder 2 3 8" xfId="1778" xr:uid="{29C00AFA-01FA-4416-A193-ADB3200819A5}"/>
    <cellStyle name="AggOrangeLBorder 2 4" xfId="1133" xr:uid="{172DF3CD-6A95-4943-9EC0-57A45754A1AA}"/>
    <cellStyle name="AggOrangeLBorder 3" xfId="545" xr:uid="{F09E5CE7-BDF5-4D6B-93D2-0F818DC89512}"/>
    <cellStyle name="AggOrangeLBorder 3 2" xfId="1313" xr:uid="{5A943C84-2C4A-4C14-B3F7-E6DF1E1E4B15}"/>
    <cellStyle name="AggOrangeLBorder 3 3" xfId="1071" xr:uid="{328AEED7-9BC6-409F-B3F0-C6011C61DF4E}"/>
    <cellStyle name="AggOrangeLBorder 3 4" xfId="1325" xr:uid="{9DC0797F-9E9D-4110-A4CE-D48D8F1F9550}"/>
    <cellStyle name="AggOrangeLBorder 3 5" xfId="1861" xr:uid="{D920ED70-C30E-4D69-9373-BA50688BBDB7}"/>
    <cellStyle name="AggOrangeLBorder 4" xfId="403" xr:uid="{55C4CF68-4C6E-464A-A85E-910918D1CA41}"/>
    <cellStyle name="AggOrangeLBorder 4 2" xfId="742" xr:uid="{22EB6913-0CBA-48A8-921E-5EF0B5DEDF60}"/>
    <cellStyle name="AggOrangeLBorder 4 2 2" xfId="957" xr:uid="{792A9732-A670-4674-B445-95990CCFE5B7}"/>
    <cellStyle name="AggOrangeLBorder 4 2 2 2" xfId="1692" xr:uid="{7C64C0A3-5A50-413A-8F4D-2A2EBC91E105}"/>
    <cellStyle name="AggOrangeLBorder 4 2 2 3" xfId="2163" xr:uid="{B084D25A-64D1-4B4A-AAFF-3E6937257670}"/>
    <cellStyle name="AggOrangeLBorder 4 2 2 4" xfId="2555" xr:uid="{1299FE8F-360B-41E3-B36C-AD13E3606660}"/>
    <cellStyle name="AggOrangeLBorder 4 2 3" xfId="1478" xr:uid="{3084EF95-378E-41FB-BC02-07BBDFE1CA75}"/>
    <cellStyle name="AggOrangeLBorder 4 2 4" xfId="1245" xr:uid="{45366A5C-4C0E-4730-AE4E-AC9E0D8DF84A}"/>
    <cellStyle name="AggOrangeLBorder 4 2 5" xfId="2341" xr:uid="{A34B6983-F1EB-44CE-B6DA-AD92A4A48721}"/>
    <cellStyle name="AggOrangeLBorder 4 3" xfId="684" xr:uid="{4ADEEE75-DC11-42A7-8452-9D0600D5D076}"/>
    <cellStyle name="AggOrangeLBorder 4 3 2" xfId="899" xr:uid="{2099914C-A5B3-418D-89FE-6CF220A9CE80}"/>
    <cellStyle name="AggOrangeLBorder 4 3 2 2" xfId="1634" xr:uid="{28D15DAB-EEEA-4EBE-8AA9-B73A1782F8A8}"/>
    <cellStyle name="AggOrangeLBorder 4 3 2 3" xfId="2105" xr:uid="{D6FC6BFF-9916-4FB3-B37D-6D07F06C3AAD}"/>
    <cellStyle name="AggOrangeLBorder 4 3 2 4" xfId="2497" xr:uid="{8C968592-96A7-4754-8E24-428A1174BAB5}"/>
    <cellStyle name="AggOrangeLBorder 4 3 3" xfId="1420" xr:uid="{12FF7952-614D-4484-AD93-7C13E6CC5382}"/>
    <cellStyle name="AggOrangeLBorder 4 3 4" xfId="1229" xr:uid="{4E6B6FE7-8F07-466D-A24B-01499087D9EA}"/>
    <cellStyle name="AggOrangeLBorder 4 3 5" xfId="2283" xr:uid="{75D095AE-5503-4CB7-9A84-B4084362E6D0}"/>
    <cellStyle name="AggOrangeLBorder 4 4" xfId="705" xr:uid="{3742B065-F688-4F85-97C8-15D840E59E40}"/>
    <cellStyle name="AggOrangeLBorder 4 4 2" xfId="920" xr:uid="{A3C59C04-3392-4756-B3B4-57E1197B0280}"/>
    <cellStyle name="AggOrangeLBorder 4 4 2 2" xfId="1655" xr:uid="{2140B6BA-1015-4BDE-8174-4760610F8CC8}"/>
    <cellStyle name="AggOrangeLBorder 4 4 2 3" xfId="2126" xr:uid="{F76CA3F1-3F13-43BC-8901-2363E4AA94D9}"/>
    <cellStyle name="AggOrangeLBorder 4 4 2 4" xfId="2518" xr:uid="{22B64CDD-2DAF-4A1A-B4A0-91A64CCDEDEE}"/>
    <cellStyle name="AggOrangeLBorder 4 4 3" xfId="1441" xr:uid="{BCCECBFB-273E-4F10-AD7D-4BCE1788445C}"/>
    <cellStyle name="AggOrangeLBorder 4 4 4" xfId="1197" xr:uid="{1D11C253-093E-4135-B677-FE59D7021979}"/>
    <cellStyle name="AggOrangeLBorder 4 4 5" xfId="2304" xr:uid="{A8A195B6-0F1B-4928-A831-8E9F5B5F8462}"/>
    <cellStyle name="AggOrangeLBorder 4 5" xfId="828" xr:uid="{2CDC333C-620F-4E3D-8747-68F49A009918}"/>
    <cellStyle name="AggOrangeLBorder 4 5 2" xfId="1563" xr:uid="{A4CF3F2D-6B11-4C6C-9BEA-BA8B3343DEF5}"/>
    <cellStyle name="AggOrangeLBorder 4 5 3" xfId="1912" xr:uid="{1E2DC444-5197-48C1-AA54-0D1F228A8419}"/>
    <cellStyle name="AggOrangeLBorder 4 5 4" xfId="2426" xr:uid="{3A18DD6F-22FC-47FD-8E3C-FB5A27313DA9}"/>
    <cellStyle name="AggOrangeLBorder 4 5 5" xfId="2624" xr:uid="{82781C1B-FD5C-4BDD-9AD5-48228B22426D}"/>
    <cellStyle name="AggOrangeLBorder 4 6" xfId="1221" xr:uid="{A38A6740-CD12-4CBB-A5A9-00EFEACCEC3E}"/>
    <cellStyle name="AggOrangeLBorder 4 7" xfId="1323" xr:uid="{625C2AAB-A206-4DC1-AE75-B4C101F61F10}"/>
    <cellStyle name="AggOrangeLBorder 4 8" xfId="1766" xr:uid="{F21E022E-1A41-4A53-8E12-58AAD4F15ECA}"/>
    <cellStyle name="AggOrangeLBorder 5" xfId="212" xr:uid="{71141323-22A4-4FAD-B7CF-57FED56BE8F9}"/>
    <cellStyle name="AggOrangeLBorder 5 2" xfId="1109" xr:uid="{22F0AD1B-707A-4526-A389-E06FCF12035E}"/>
    <cellStyle name="AggOrangeLBorder 5 3" xfId="1038" xr:uid="{76FD1A96-5CEA-4E00-B452-9B7CFB83D021}"/>
    <cellStyle name="AggOrangeLBorder 5 4" xfId="2027" xr:uid="{EF6A06A8-F942-4D7B-A47C-61084F383436}"/>
    <cellStyle name="AggOrangeLBorder 5 5" xfId="1852" xr:uid="{C8D731D5-D71A-4F97-8083-BEA2A56869B0}"/>
    <cellStyle name="AggOrangeLBorder 6" xfId="1069" xr:uid="{79A6B89F-7BF9-423C-9FEC-D5105BAD09CE}"/>
    <cellStyle name="AggOrangeRBorder" xfId="152" xr:uid="{60084400-8783-4389-97E9-27790C85A7BE}"/>
    <cellStyle name="AggOrangeRBorder 2" xfId="254" xr:uid="{B9FDA77B-07AB-4879-9848-613F8A9AECCB}"/>
    <cellStyle name="AggOrangeRBorder 2 2" xfId="548" xr:uid="{0DD1C2A8-6DF6-4DB7-93C2-EA779A5F250F}"/>
    <cellStyle name="AggOrangeRBorder 2 2 2" xfId="660" xr:uid="{EB1BD70F-FB2C-4D58-9A16-96C7A520AD69}"/>
    <cellStyle name="AggOrangeRBorder 2 2 2 2" xfId="875" xr:uid="{01F4AC07-3C1E-4007-8234-5D80FDB94627}"/>
    <cellStyle name="AggOrangeRBorder 2 2 2 2 2" xfId="1610" xr:uid="{49EB999D-BC8E-4CB8-8CD3-C47972B50BF5}"/>
    <cellStyle name="AggOrangeRBorder 2 2 2 2 3" xfId="2081" xr:uid="{017C2F6E-DFE3-4F21-8A34-9C627B9BCDBB}"/>
    <cellStyle name="AggOrangeRBorder 2 2 2 2 4" xfId="2473" xr:uid="{CD4E187E-FCB4-47F1-B059-DF615F692BBF}"/>
    <cellStyle name="AggOrangeRBorder 2 2 2 3" xfId="1396" xr:uid="{25FFD9EA-FD21-4A2C-80B0-6E46C636ACFC}"/>
    <cellStyle name="AggOrangeRBorder 2 2 2 4" xfId="1260" xr:uid="{E1E5F5DE-00DF-4C45-B60C-5A46236E22F2}"/>
    <cellStyle name="AggOrangeRBorder 2 2 2 5" xfId="2259" xr:uid="{4C4C07D5-674F-4D10-B904-D08208B09EB2}"/>
    <cellStyle name="AggOrangeRBorder 2 2 3" xfId="1316" xr:uid="{2694F2B9-E116-4111-922E-A2CC394D626D}"/>
    <cellStyle name="AggOrangeRBorder 2 3" xfId="406" xr:uid="{FEC7C8E9-DC63-4B71-A4AC-B77970E39815}"/>
    <cellStyle name="AggOrangeRBorder 2 3 2" xfId="745" xr:uid="{00B9B5A5-EDD9-405F-8C4A-032516EF416F}"/>
    <cellStyle name="AggOrangeRBorder 2 3 2 2" xfId="960" xr:uid="{DD4BB6A7-A0C5-477B-BB64-A9457439D0CF}"/>
    <cellStyle name="AggOrangeRBorder 2 3 2 2 2" xfId="1695" xr:uid="{DA89F917-D58A-410A-9A1F-79969FE12165}"/>
    <cellStyle name="AggOrangeRBorder 2 3 2 2 3" xfId="2166" xr:uid="{AE9589D9-FB70-4714-9D58-4DA5CD5A8C15}"/>
    <cellStyle name="AggOrangeRBorder 2 3 2 2 4" xfId="2558" xr:uid="{85D93A45-3EDC-420E-B9B2-04D8883C5BB0}"/>
    <cellStyle name="AggOrangeRBorder 2 3 2 3" xfId="1481" xr:uid="{E861EA5B-5802-4265-8791-7127B6341638}"/>
    <cellStyle name="AggOrangeRBorder 2 3 2 4" xfId="1259" xr:uid="{F5C4A4C0-E3B4-4512-8373-A854839F117C}"/>
    <cellStyle name="AggOrangeRBorder 2 3 2 5" xfId="2344" xr:uid="{67212FD3-4C11-454A-BAB7-00659D8200BF}"/>
    <cellStyle name="AggOrangeRBorder 2 3 3" xfId="721" xr:uid="{A67E9781-33C8-4138-BC53-296B2CE3564A}"/>
    <cellStyle name="AggOrangeRBorder 2 3 3 2" xfId="936" xr:uid="{EC75343E-3F7E-44F8-8DD2-82975244E64E}"/>
    <cellStyle name="AggOrangeRBorder 2 3 3 2 2" xfId="1671" xr:uid="{CFCD80F8-C410-42BA-B9C5-8931EF5C097A}"/>
    <cellStyle name="AggOrangeRBorder 2 3 3 2 3" xfId="2142" xr:uid="{C1AAC80C-EAED-481D-8F0E-6717B29E8B51}"/>
    <cellStyle name="AggOrangeRBorder 2 3 3 2 4" xfId="2534" xr:uid="{5851EB41-22BE-433F-96C0-DA4A33365470}"/>
    <cellStyle name="AggOrangeRBorder 2 3 3 3" xfId="1457" xr:uid="{1A537A7C-45F0-4CB0-B8C8-E2AF42F0CB70}"/>
    <cellStyle name="AggOrangeRBorder 2 3 3 4" xfId="1312" xr:uid="{88DD407C-5FE7-4059-B762-9C3C0358BE20}"/>
    <cellStyle name="AggOrangeRBorder 2 3 3 5" xfId="2320" xr:uid="{C905973D-67FE-4F07-AB11-80E3B178A4AF}"/>
    <cellStyle name="AggOrangeRBorder 2 3 4" xfId="703" xr:uid="{F8D85AFC-8153-4887-A363-56F9EF432D44}"/>
    <cellStyle name="AggOrangeRBorder 2 3 4 2" xfId="918" xr:uid="{F24FB618-5336-446C-89F1-F02CE70F326E}"/>
    <cellStyle name="AggOrangeRBorder 2 3 4 2 2" xfId="1653" xr:uid="{85C6967F-92DF-435A-85B9-E54137C20AA7}"/>
    <cellStyle name="AggOrangeRBorder 2 3 4 2 3" xfId="2124" xr:uid="{F4F377BF-E00A-427D-B7B7-E8C61C57B3AF}"/>
    <cellStyle name="AggOrangeRBorder 2 3 4 2 4" xfId="2516" xr:uid="{9544F1F5-BCF0-4E55-9912-10812F99C0D0}"/>
    <cellStyle name="AggOrangeRBorder 2 3 4 3" xfId="1439" xr:uid="{35A8EA99-6700-4560-964D-23C17CE09441}"/>
    <cellStyle name="AggOrangeRBorder 2 3 4 4" xfId="1242" xr:uid="{D0507654-B0D3-4C94-880A-9818986E0392}"/>
    <cellStyle name="AggOrangeRBorder 2 3 4 5" xfId="2302" xr:uid="{19ABCEF7-0D65-45A6-901F-E8D68C35D2F2}"/>
    <cellStyle name="AggOrangeRBorder 2 3 5" xfId="831" xr:uid="{0E412A06-D63B-4452-AA6E-A6E8AB98C28C}"/>
    <cellStyle name="AggOrangeRBorder 2 3 5 2" xfId="1566" xr:uid="{7A5E4710-B443-4990-A404-3BA7ECCAC5BD}"/>
    <cellStyle name="AggOrangeRBorder 2 3 5 3" xfId="1915" xr:uid="{5ABE4F10-F321-4ADB-81C4-900423E19B00}"/>
    <cellStyle name="AggOrangeRBorder 2 3 5 4" xfId="2429" xr:uid="{02552C53-5792-43B6-BF1E-0562E2E93A71}"/>
    <cellStyle name="AggOrangeRBorder 2 3 5 5" xfId="2627" xr:uid="{AFFE4853-A77E-48CB-9671-380341289ED3}"/>
    <cellStyle name="AggOrangeRBorder 2 3 6" xfId="1224" xr:uid="{86555912-8B6F-4F67-A315-9B978176B179}"/>
    <cellStyle name="AggOrangeRBorder 2 3 7" xfId="1156" xr:uid="{D3843DAC-D773-484F-BF0E-54F6A7CB7AEF}"/>
    <cellStyle name="AggOrangeRBorder 2 3 8" xfId="1796" xr:uid="{74026EBB-0C58-4777-9228-17B11481F4E2}"/>
    <cellStyle name="AggOrangeRBorder 2 4" xfId="1134" xr:uid="{2A26657F-1CE5-4818-8134-6AF084BF5327}"/>
    <cellStyle name="AggOrangeRBorder 3" xfId="547" xr:uid="{C7EA2C2B-7764-4BA7-82FE-973DE94CD568}"/>
    <cellStyle name="AggOrangeRBorder 3 2" xfId="179" xr:uid="{F8B88870-A773-483D-8856-A624115ED93A}"/>
    <cellStyle name="AggOrangeRBorder 3 2 2" xfId="779" xr:uid="{E25053DF-0E3B-41BF-99AD-083B6222ED86}"/>
    <cellStyle name="AggOrangeRBorder 3 2 2 2" xfId="1515" xr:uid="{CC2F85C2-04EB-476D-9561-50B12A768EF1}"/>
    <cellStyle name="AggOrangeRBorder 3 2 2 3" xfId="1941" xr:uid="{90AC9972-B996-40C2-ACAE-04E0D68919F7}"/>
    <cellStyle name="AggOrangeRBorder 3 2 2 4" xfId="2378" xr:uid="{3A6F66F8-6E98-4B2A-A2C9-CB6F7003AA91}"/>
    <cellStyle name="AggOrangeRBorder 3 2 3" xfId="994" xr:uid="{AE9BCDAD-3735-4FAA-B325-D1489E620250}"/>
    <cellStyle name="AggOrangeRBorder 3 2 3 2" xfId="1729" xr:uid="{C7DA287A-A8CF-4645-B56C-6213F0FF94BC}"/>
    <cellStyle name="AggOrangeRBorder 3 2 3 3" xfId="2200" xr:uid="{0D4DC817-1740-45F7-AD6B-BEC639E04FB5}"/>
    <cellStyle name="AggOrangeRBorder 3 2 3 4" xfId="2592" xr:uid="{E3441CA2-4800-4954-AF19-3CEAA9820C83}"/>
    <cellStyle name="AggOrangeRBorder 3 2 4" xfId="1076" xr:uid="{8D186BB0-DC4B-4AFB-BE93-91890BDC9FCB}"/>
    <cellStyle name="AggOrangeRBorder 3 3" xfId="1315" xr:uid="{5FAF43A3-1C77-4523-B825-319846046864}"/>
    <cellStyle name="AggOrangeRBorder 4" xfId="405" xr:uid="{97035B22-728E-42E0-9A48-2EC805FDBB15}"/>
    <cellStyle name="AggOrangeRBorder 4 2" xfId="744" xr:uid="{A4CD87BD-E343-4C08-B4C6-79653967E631}"/>
    <cellStyle name="AggOrangeRBorder 4 2 2" xfId="959" xr:uid="{7EBC1662-2A8B-4EFF-9F11-F65DF809B8D6}"/>
    <cellStyle name="AggOrangeRBorder 4 2 2 2" xfId="1694" xr:uid="{06144A09-4FDF-4F9F-829B-0CF47110D68E}"/>
    <cellStyle name="AggOrangeRBorder 4 2 2 3" xfId="2165" xr:uid="{EE1EBAC7-DEAE-47F2-830F-BF0E0C0B1C57}"/>
    <cellStyle name="AggOrangeRBorder 4 2 2 4" xfId="2557" xr:uid="{B9A96104-BF70-43FC-9118-C63E6CC6D4AB}"/>
    <cellStyle name="AggOrangeRBorder 4 2 3" xfId="1480" xr:uid="{C1B35FD6-89F6-40B1-B1EF-26FC1BC83B76}"/>
    <cellStyle name="AggOrangeRBorder 4 2 4" xfId="1198" xr:uid="{82B18868-56BB-42EC-A824-A610F57FF5A3}"/>
    <cellStyle name="AggOrangeRBorder 4 2 5" xfId="2343" xr:uid="{4D506B74-BFC6-47F4-8476-0574476CCD12}"/>
    <cellStyle name="AggOrangeRBorder 4 3" xfId="777" xr:uid="{6E74D5A9-642C-4257-A638-F784C77738AB}"/>
    <cellStyle name="AggOrangeRBorder 4 3 2" xfId="992" xr:uid="{88CB8299-B90D-4321-9693-3AF1EE71CDA0}"/>
    <cellStyle name="AggOrangeRBorder 4 3 2 2" xfId="1727" xr:uid="{6F1A7998-7BA7-4896-8F7A-C11787CF5190}"/>
    <cellStyle name="AggOrangeRBorder 4 3 2 3" xfId="2198" xr:uid="{87121803-4307-4281-95BC-7EFE977FB82A}"/>
    <cellStyle name="AggOrangeRBorder 4 3 2 4" xfId="2590" xr:uid="{EC2C553A-3EAA-4119-B35C-AB1363A44C03}"/>
    <cellStyle name="AggOrangeRBorder 4 3 3" xfId="1513" xr:uid="{A1B20D08-B841-45B6-AD6D-593794879D0F}"/>
    <cellStyle name="AggOrangeRBorder 4 3 4" xfId="1185" xr:uid="{C2D9A497-586E-4103-B99C-DAE492198FCB}"/>
    <cellStyle name="AggOrangeRBorder 4 3 5" xfId="2376" xr:uid="{7A9EE01B-E3AC-4A59-A6C7-02BF3313594B}"/>
    <cellStyle name="AggOrangeRBorder 4 4" xfId="798" xr:uid="{6A51E2A2-A7F4-444D-A756-473B3CDD2782}"/>
    <cellStyle name="AggOrangeRBorder 4 4 2" xfId="1013" xr:uid="{0CD0D0B6-1E86-4022-9736-90E9262F521E}"/>
    <cellStyle name="AggOrangeRBorder 4 4 2 2" xfId="1748" xr:uid="{460D41CE-C0C1-4365-836C-FC6520285616}"/>
    <cellStyle name="AggOrangeRBorder 4 4 2 3" xfId="2219" xr:uid="{8EE6A669-B47C-4097-9035-1BC371628EC0}"/>
    <cellStyle name="AggOrangeRBorder 4 4 2 4" xfId="2611" xr:uid="{78D416F9-F70A-41FC-BF75-FA8FEC9746EF}"/>
    <cellStyle name="AggOrangeRBorder 4 4 3" xfId="1534" xr:uid="{18273241-DE29-4685-BC0D-72DD4B11F965}"/>
    <cellStyle name="AggOrangeRBorder 4 4 4" xfId="1287" xr:uid="{23787203-B3D7-4635-84AE-E9AEF047A100}"/>
    <cellStyle name="AggOrangeRBorder 4 4 5" xfId="2397" xr:uid="{8862BB31-84F9-4BB6-8995-4BE34AC3E6ED}"/>
    <cellStyle name="AggOrangeRBorder 4 5" xfId="830" xr:uid="{2ABF534D-C635-47A2-B42E-9DF53064665E}"/>
    <cellStyle name="AggOrangeRBorder 4 5 2" xfId="1565" xr:uid="{06A6473A-CD85-4302-9F7D-A21BBE082ABE}"/>
    <cellStyle name="AggOrangeRBorder 4 5 3" xfId="1914" xr:uid="{F4E93AF8-4148-4897-A365-A80798649A61}"/>
    <cellStyle name="AggOrangeRBorder 4 5 4" xfId="2428" xr:uid="{E4D4026A-5411-4560-896F-C13AD895BAAE}"/>
    <cellStyle name="AggOrangeRBorder 4 5 5" xfId="2626" xr:uid="{43C1585F-0F0F-420E-9D91-E62E3F44C877}"/>
    <cellStyle name="AggOrangeRBorder 4 6" xfId="1223" xr:uid="{97CD5DF1-FB9D-40A1-AE5C-0BE21FEF9952}"/>
    <cellStyle name="AggOrangeRBorder 4 7" xfId="1027" xr:uid="{5F9D22C0-1C72-4EA5-8328-29B1C1FD1CB6}"/>
    <cellStyle name="AggOrangeRBorder 4 8" xfId="1774" xr:uid="{9D08619D-4552-47BE-889D-EADBF864C601}"/>
    <cellStyle name="AggOrangeRBorder 5" xfId="207" xr:uid="{510BF51D-7A7D-4D0C-8836-CF576D4BE695}"/>
    <cellStyle name="AggOrangeRBorder 5 2" xfId="1104" xr:uid="{2D0B2F35-C96A-45CD-9317-2243E8FACA6B}"/>
    <cellStyle name="AggOrangeRBorder 5 3" xfId="1249" xr:uid="{10831D80-2E48-41C2-ABB8-76AEA75315B0}"/>
    <cellStyle name="AggOrangeRBorder 5 4" xfId="1797" xr:uid="{ACBEDA57-D1BF-4F6F-8187-1DB20077C84E}"/>
    <cellStyle name="AggOrangeRBorder 5 5" xfId="2234" xr:uid="{0D0D818C-4A33-417E-B4CC-15DA33C41616}"/>
    <cellStyle name="AggOrangeRBorder 6" xfId="1062" xr:uid="{74DB0968-12DC-4719-92E4-A7AE604BB234}"/>
    <cellStyle name="AggOrangeRBorder_CRFReport-template" xfId="164" xr:uid="{B635CF69-8E9D-4852-91FB-DF7F4FC3A4D5}"/>
    <cellStyle name="Akzent1" xfId="255" xr:uid="{A11DAC43-B2B8-476A-B95F-DF75F2FAD991}"/>
    <cellStyle name="Akzent2" xfId="256" xr:uid="{89620682-60F9-4AAB-B3C3-B7CECA217E30}"/>
    <cellStyle name="Akzent3" xfId="257" xr:uid="{43747062-6470-403D-8DEE-3B23B673BD9B}"/>
    <cellStyle name="Akzent4" xfId="258" xr:uid="{37FB2F7B-8F42-463D-B534-8F7F1F68D0E4}"/>
    <cellStyle name="Akzent5" xfId="259" xr:uid="{7FBE12B9-9DF9-4282-A1BE-CEA81EE7A093}"/>
    <cellStyle name="Akzent6" xfId="260" xr:uid="{4B20CB8D-C53B-4507-8BC2-D20276C76827}"/>
    <cellStyle name="Ausgabe" xfId="180" hidden="1" xr:uid="{1577CCF6-332F-410C-B86A-40EF8F2E8D12}"/>
    <cellStyle name="Ausgabe" xfId="1077" hidden="1" xr:uid="{BB7465C1-C44C-4553-B8E3-D7F3F8B2B0BF}"/>
    <cellStyle name="Ausgabe" xfId="1364" hidden="1" xr:uid="{9CD01B1F-45AC-4162-8F18-66F4400EA040}"/>
    <cellStyle name="Ausgabe" xfId="1795" hidden="1" xr:uid="{A43F9AFE-562F-4A49-86E2-BB954F814456}"/>
    <cellStyle name="Ausgabe" xfId="1938" hidden="1" xr:uid="{65B036E8-C7CD-45FA-926E-AD0460DB66D1}"/>
    <cellStyle name="Ausgabe" xfId="1780" hidden="1" xr:uid="{F1C0F8EF-2AF4-462F-B0E2-D8D7380AEC8A}"/>
    <cellStyle name="Ausgabe 2" xfId="526" xr:uid="{D53F3708-058B-45A4-8394-3DA6CED96E27}"/>
    <cellStyle name="Ausgabe 2 2" xfId="782" xr:uid="{C9D0CB7B-ED28-4DE8-A4C1-8DBD98B339A3}"/>
    <cellStyle name="Ausgabe 2 2 2" xfId="997" xr:uid="{844AEDEE-FE89-4115-B21C-2CABF0E6BF20}"/>
    <cellStyle name="Ausgabe 2 2 2 2" xfId="1732" xr:uid="{1CD319A7-C5E0-4691-A54B-EFCBE019201B}"/>
    <cellStyle name="Ausgabe 2 2 2 3" xfId="2008" xr:uid="{603335CA-DA53-47FC-AA2E-6248189D3EE6}"/>
    <cellStyle name="Ausgabe 2 2 2 4" xfId="2203" xr:uid="{1DBD3176-8AAD-4380-B813-2ADF20C40961}"/>
    <cellStyle name="Ausgabe 2 2 2 5" xfId="2595" xr:uid="{078D2271-1A8D-402A-8D82-5E8EDED2B8C8}"/>
    <cellStyle name="Ausgabe 2 2 3" xfId="1518" xr:uid="{385CBC49-8EB1-4DF4-93CE-C42962C1A335}"/>
    <cellStyle name="Ausgabe 2 2 4" xfId="1878" xr:uid="{F275850E-F497-489C-B13B-C016907AE2D2}"/>
    <cellStyle name="Ausgabe 2 2 5" xfId="1280" xr:uid="{78023EFD-1D53-4CC3-A726-C41EC9AE12ED}"/>
    <cellStyle name="Ausgabe 2 2 6" xfId="2381" xr:uid="{F60D7797-0F4D-480F-B7FF-4D5226161F95}"/>
    <cellStyle name="Ausgabe 2 3" xfId="667" xr:uid="{1F127C1F-33D8-415A-BEAE-DEB9411BA807}"/>
    <cellStyle name="Ausgabe 2 3 2" xfId="882" xr:uid="{46F0B474-94E0-4CB7-9EB2-23275C348F20}"/>
    <cellStyle name="Ausgabe 2 3 2 2" xfId="1617" xr:uid="{B276A714-C075-40EA-94F0-98AB41B50E40}"/>
    <cellStyle name="Ausgabe 2 3 2 3" xfId="1943" xr:uid="{59DB3FE6-FB17-4BFC-99AB-20AE253C29A4}"/>
    <cellStyle name="Ausgabe 2 3 2 4" xfId="2088" xr:uid="{31F206CC-7AD5-42E9-9AA6-562B7C796D94}"/>
    <cellStyle name="Ausgabe 2 3 2 5" xfId="2480" xr:uid="{36E14335-EC8B-4DDD-A241-30464AA72CE8}"/>
    <cellStyle name="Ausgabe 2 3 3" xfId="1403" xr:uid="{4A72393E-A0B3-42DE-AA99-F817D255F1D8}"/>
    <cellStyle name="Ausgabe 2 3 4" xfId="1809" xr:uid="{5EE4CE77-24BB-4DF5-9554-8DEC2527CAF9}"/>
    <cellStyle name="Ausgabe 2 3 5" xfId="1074" xr:uid="{D2EA1217-93A3-4F13-9078-34D2D08AE734}"/>
    <cellStyle name="Ausgabe 2 3 6" xfId="2266" xr:uid="{92673211-9724-4EC2-86AF-6FAC9E64D0D3}"/>
    <cellStyle name="Ausgabe 2 4" xfId="840" xr:uid="{E3FE7836-40E1-42E3-859A-7AE770DA0AB3}"/>
    <cellStyle name="Ausgabe 2 4 2" xfId="1575" xr:uid="{318A6C3D-B075-4BF1-895C-2DA4BD9CE47A}"/>
    <cellStyle name="Ausgabe 2 4 3" xfId="1924" xr:uid="{2F44AC44-322B-418A-861F-CCCC957D81AA}"/>
    <cellStyle name="Ausgabe 2 4 4" xfId="2046" xr:uid="{9BABA8E8-2428-4F24-B17D-C0F51C69926D}"/>
    <cellStyle name="Ausgabe 2 4 5" xfId="2438" xr:uid="{FB76C91D-5EC8-4FF6-AF81-8939F006F4B2}"/>
    <cellStyle name="Ausgabe 2 5" xfId="1301" xr:uid="{EC1921EA-CA04-43D6-B120-23B36A96F08E}"/>
    <cellStyle name="Ausgabe 2 6" xfId="71" xr:uid="{51F2530B-811D-4C14-9D68-66DECFE8F435}"/>
    <cellStyle name="Ausgabe 2 7" xfId="2006" xr:uid="{13D7BCF7-02F1-43AA-B6D9-F3B8FF54DB67}"/>
    <cellStyle name="Ausgabe 2 8" xfId="1054" xr:uid="{8049C269-9C1B-46D3-8E70-2ED2B6C59165}"/>
    <cellStyle name="Ausgabe 3" xfId="417" xr:uid="{DFAA1161-4312-4376-A9BC-5B4CCB1A1EBE}"/>
    <cellStyle name="Ausgabe 3 2" xfId="754" xr:uid="{B7051E1B-6540-4280-AF59-E861CB09B767}"/>
    <cellStyle name="Ausgabe 3 2 2" xfId="969" xr:uid="{CC662F7F-CFA6-405A-9005-90DBC50891D6}"/>
    <cellStyle name="Ausgabe 3 2 2 2" xfId="1704" xr:uid="{F3330590-ED2B-484B-A1F2-5489ADEBADC2}"/>
    <cellStyle name="Ausgabe 3 2 2 3" xfId="1990" xr:uid="{4D716316-3B6A-4A22-8EE5-4FA95D840642}"/>
    <cellStyle name="Ausgabe 3 2 2 4" xfId="2175" xr:uid="{B34D5BB3-07D2-44F5-8681-50BC3B04AE98}"/>
    <cellStyle name="Ausgabe 3 2 2 5" xfId="2567" xr:uid="{CB63528C-4B92-4248-B1F5-47766A4173EB}"/>
    <cellStyle name="Ausgabe 3 2 3" xfId="1490" xr:uid="{C0D00783-DC31-44CD-AB07-0D9A6CE16C04}"/>
    <cellStyle name="Ausgabe 3 2 4" xfId="1860" xr:uid="{948F4002-DCBC-4351-BF64-2C50F4CE26CF}"/>
    <cellStyle name="Ausgabe 3 2 5" xfId="1252" xr:uid="{7306CF9D-EFC4-46A8-92EF-F290E88BD719}"/>
    <cellStyle name="Ausgabe 3 2 6" xfId="2353" xr:uid="{20EEFE64-8978-40CB-8B10-046B9E361430}"/>
    <cellStyle name="Ausgabe 3 3" xfId="673" xr:uid="{C32E9A77-691F-477B-B7D7-E728E5A19703}"/>
    <cellStyle name="Ausgabe 3 3 2" xfId="888" xr:uid="{7EAABF8A-A6EE-4061-99E3-C39F87772B9B}"/>
    <cellStyle name="Ausgabe 3 3 2 2" xfId="1623" xr:uid="{936F88B7-A576-48E7-A276-C5D6E525667E}"/>
    <cellStyle name="Ausgabe 3 3 2 3" xfId="1948" xr:uid="{132A8A6C-89B1-492D-B434-688113DD05D7}"/>
    <cellStyle name="Ausgabe 3 3 2 4" xfId="2094" xr:uid="{ECF72FD7-33DA-46F7-BA6A-68BAD8325664}"/>
    <cellStyle name="Ausgabe 3 3 2 5" xfId="2486" xr:uid="{5C04C9B4-B13D-40F5-99C9-64AAA3536626}"/>
    <cellStyle name="Ausgabe 3 3 3" xfId="1409" xr:uid="{AB397E57-4934-4798-B8AC-9EF1BDB73224}"/>
    <cellStyle name="Ausgabe 3 3 4" xfId="1814" xr:uid="{AC29ED8B-D343-4C8E-823A-F7ACB463C2FC}"/>
    <cellStyle name="Ausgabe 3 3 5" xfId="1246" xr:uid="{FC40DD81-ECF0-4556-9DC8-39C67771BEA3}"/>
    <cellStyle name="Ausgabe 3 3 6" xfId="2272" xr:uid="{775B5434-EFCD-4F2A-A8D8-ACC138F9F91A}"/>
    <cellStyle name="Ausgabe 3 4" xfId="837" xr:uid="{31512426-1E60-4EB3-8B07-3269F3E6C0F5}"/>
    <cellStyle name="Ausgabe 3 4 2" xfId="1572" xr:uid="{06828322-65E0-4EBE-A653-314DC8560710}"/>
    <cellStyle name="Ausgabe 3 4 3" xfId="1921" xr:uid="{98F45174-F98E-4101-96D1-DB02006081AD}"/>
    <cellStyle name="Ausgabe 3 4 4" xfId="2044" xr:uid="{7E80C45C-6C92-4C7E-A01C-D5D2F672F5BF}"/>
    <cellStyle name="Ausgabe 3 4 5" xfId="2435" xr:uid="{29591897-4A51-4F58-B3CF-310269379223}"/>
    <cellStyle name="Ausgabe 3 5" xfId="1235" xr:uid="{2CDC70C9-34F9-431E-B780-1B0130A126F8}"/>
    <cellStyle name="Ausgabe 3 6" xfId="1056" xr:uid="{BDDD1D26-73A2-4287-83FD-AFCE4A7E6162}"/>
    <cellStyle name="Ausgabe 3 7" xfId="1072" xr:uid="{7194F3A1-D118-4A6C-9D06-DBA34AB13F8B}"/>
    <cellStyle name="Ausgabe 3 8" xfId="1821" xr:uid="{647204CF-1C2A-4793-82E4-5AC04D943EF9}"/>
    <cellStyle name="Ausgabe 4" xfId="678" xr:uid="{1872C120-B0B7-4943-B528-F743B1A9F9F0}"/>
    <cellStyle name="Ausgabe 4 2" xfId="893" xr:uid="{BB89CD61-F44C-4C43-93BC-620E725A8F6D}"/>
    <cellStyle name="Ausgabe 4 2 2" xfId="1628" xr:uid="{7CF76117-4689-4A03-BD9C-12906851CEF1}"/>
    <cellStyle name="Ausgabe 4 2 3" xfId="1951" xr:uid="{7ADFB859-7818-4FBE-A6D2-99BA203CBCA3}"/>
    <cellStyle name="Ausgabe 4 2 4" xfId="2099" xr:uid="{9AB7F973-6C5C-4961-A551-70B4547B97F3}"/>
    <cellStyle name="Ausgabe 4 2 5" xfId="2491" xr:uid="{916D3CFC-2EE2-4F9E-8FAC-D2FB5DC12CE6}"/>
    <cellStyle name="Ausgabe 4 3" xfId="1414" xr:uid="{44438908-96F2-41D7-B3E1-598928C487CC}"/>
    <cellStyle name="Ausgabe 4 4" xfId="1817" xr:uid="{3884A1D0-A6E1-4E0C-8FCE-C6F33C07C87A}"/>
    <cellStyle name="Ausgabe 4 5" xfId="1042" xr:uid="{A68F5490-564A-4BF4-8561-248DC2A4D407}"/>
    <cellStyle name="Ausgabe 4 6" xfId="2277" xr:uid="{499FB341-30A4-44E6-B7D8-239C43C6B14E}"/>
    <cellStyle name="Ausgabe 5" xfId="797" xr:uid="{43409C5F-39BA-4D49-841A-FEDF8C211872}"/>
    <cellStyle name="Ausgabe 5 2" xfId="1012" xr:uid="{2C823257-CF4B-45CE-9B77-821AA0797858}"/>
    <cellStyle name="Ausgabe 5 2 2" xfId="1747" xr:uid="{AC16B95B-AC70-43C5-9B20-18D514FEE6F7}"/>
    <cellStyle name="Ausgabe 5 2 3" xfId="2019" xr:uid="{61E220CF-BE30-473A-B078-A0F0826C64BA}"/>
    <cellStyle name="Ausgabe 5 2 4" xfId="2218" xr:uid="{6E8F2A12-ACA5-4D93-A162-F01BC0C15519}"/>
    <cellStyle name="Ausgabe 5 2 5" xfId="2610" xr:uid="{409BBF60-2D4F-43A0-8C8A-231028370AC2}"/>
    <cellStyle name="Ausgabe 5 3" xfId="1533" xr:uid="{EDD2F1B8-F395-4172-B676-5D5C7661DE6B}"/>
    <cellStyle name="Ausgabe 5 4" xfId="1889" xr:uid="{0AE601AD-410C-4E7E-B109-161A5BDE3640}"/>
    <cellStyle name="Ausgabe 5 5" xfId="1237" xr:uid="{0476622A-6E16-4695-9F97-FBF3F2FE1E05}"/>
    <cellStyle name="Ausgabe 5 6" xfId="2396" xr:uid="{5E4520B4-3223-4DF1-9030-89B1E6062E71}"/>
    <cellStyle name="Ausgabe 6" xfId="813" xr:uid="{9FF921B5-EBB7-400D-A5E5-60314359DA62}"/>
    <cellStyle name="Ausgabe 6 2" xfId="1548" xr:uid="{E3AA9B44-CFA3-482A-B566-2AFC763D09D6}"/>
    <cellStyle name="Ausgabe 6 3" xfId="1897" xr:uid="{C7F4CC26-35C6-4880-B359-2CA987C4765E}"/>
    <cellStyle name="Ausgabe 6 4" xfId="1293" xr:uid="{D0307164-F276-4914-99D2-27303101ECF0}"/>
    <cellStyle name="Ausgabe 6 5" xfId="2411" xr:uid="{AE429E6D-DC86-4115-9643-11166ABE5F59}"/>
    <cellStyle name="Bad" xfId="7" builtinId="27" customBuiltin="1"/>
    <cellStyle name="Bad 2" xfId="261" xr:uid="{C7A4DC42-BC81-405F-8D9A-4861B867B448}"/>
    <cellStyle name="Bad 3" xfId="358" xr:uid="{2F74D895-7AD9-4AFB-9AB0-3E1FE53E1061}"/>
    <cellStyle name="Bad 4" xfId="498" xr:uid="{190CBBF5-F69A-445C-BD56-BFE7A8DE1D3D}"/>
    <cellStyle name="Berechnung" xfId="181" hidden="1" xr:uid="{B5593E12-715B-496D-BDF7-EA05E5C86398}"/>
    <cellStyle name="Berechnung" xfId="1078" hidden="1" xr:uid="{D6E3EAA4-C121-422E-B7FE-F77A75CC9526}"/>
    <cellStyle name="Berechnung" xfId="1266" hidden="1" xr:uid="{F2509C79-7C7C-4607-AB40-DD5670A3A304}"/>
    <cellStyle name="Berechnung" xfId="1176" hidden="1" xr:uid="{52FED943-8F71-4DF5-82A9-C4FABB06E54C}"/>
    <cellStyle name="Berechnung" xfId="1354" hidden="1" xr:uid="{725F691B-16D2-4111-9ECC-9E63AFB4CB70}"/>
    <cellStyle name="Berechnung" xfId="1803" hidden="1" xr:uid="{C71B8E5B-1751-42B9-A579-F33D880B75D6}"/>
    <cellStyle name="Berechnung 2" xfId="527" xr:uid="{185A6890-212B-4C2F-BFF1-7A8A8C05B3F5}"/>
    <cellStyle name="Berechnung 2 2" xfId="783" xr:uid="{BDB762C3-9D17-4B0D-B5EA-964DE5E82341}"/>
    <cellStyle name="Berechnung 2 2 2" xfId="998" xr:uid="{A9D88E3B-56A9-4DAD-8A1E-95B9F5C3FEB0}"/>
    <cellStyle name="Berechnung 2 2 2 2" xfId="1733" xr:uid="{53CA1802-A10C-4184-84EC-9FCFA4D817A4}"/>
    <cellStyle name="Berechnung 2 2 2 3" xfId="2009" xr:uid="{7427FC5D-847A-44F0-8334-83876F096063}"/>
    <cellStyle name="Berechnung 2 2 2 4" xfId="2204" xr:uid="{22280DAF-7400-40CD-AB9A-7A522987AAE0}"/>
    <cellStyle name="Berechnung 2 2 2 5" xfId="2596" xr:uid="{D495BC61-E3F9-4A19-AE80-F66B26EEEF86}"/>
    <cellStyle name="Berechnung 2 2 3" xfId="1519" xr:uid="{37307BC8-1669-4F07-BF0D-1E29474B810F}"/>
    <cellStyle name="Berechnung 2 2 4" xfId="1879" xr:uid="{70D438B4-9373-428A-8E87-D6155B5449BF}"/>
    <cellStyle name="Berechnung 2 2 5" xfId="1335" xr:uid="{27FC689C-2137-4E93-9AC8-6959927F4655}"/>
    <cellStyle name="Berechnung 2 2 6" xfId="2382" xr:uid="{00CE0A35-4449-4B80-BFBA-A0C350F7D12C}"/>
    <cellStyle name="Berechnung 2 3" xfId="648" xr:uid="{C7DA66F5-D264-4F8B-BB9D-B7BFE0DB0B83}"/>
    <cellStyle name="Berechnung 2 3 2" xfId="863" xr:uid="{712CF9BE-56E7-4F9D-ADC1-DCE65E503E35}"/>
    <cellStyle name="Berechnung 2 3 2 2" xfId="1598" xr:uid="{FEC663A0-84CC-40D9-979A-478842CF0B1A}"/>
    <cellStyle name="Berechnung 2 3 2 3" xfId="1934" xr:uid="{E358324E-3F53-422A-AA38-8E668557A7DF}"/>
    <cellStyle name="Berechnung 2 3 2 4" xfId="2069" xr:uid="{23697D17-A147-4B1E-9AA5-0C527FCEC204}"/>
    <cellStyle name="Berechnung 2 3 2 5" xfId="2461" xr:uid="{F5CDBC3C-70D1-4D41-96E4-8F2EBE4DE7E6}"/>
    <cellStyle name="Berechnung 2 3 3" xfId="1384" xr:uid="{C1470D04-B82F-4469-A292-534F1CEA74E1}"/>
    <cellStyle name="Berechnung 2 3 4" xfId="1798" xr:uid="{1EFB819E-B989-4DCF-BEA6-5CF8DE3C0F82}"/>
    <cellStyle name="Berechnung 2 3 5" xfId="2021" xr:uid="{AD18633B-4DC6-4E11-BE3F-D78EA54AF5F3}"/>
    <cellStyle name="Berechnung 2 3 6" xfId="2247" xr:uid="{F6296C24-9096-4CC2-9692-174AFBFBBE2D}"/>
    <cellStyle name="Berechnung 2 4" xfId="704" xr:uid="{62045327-6D03-4443-9633-D84A811982D9}"/>
    <cellStyle name="Berechnung 2 4 2" xfId="919" xr:uid="{E0C46481-254A-434D-A7DF-20503F1EC6B9}"/>
    <cellStyle name="Berechnung 2 4 2 2" xfId="1654" xr:uid="{3A62EA18-51F9-47B5-B181-106C5ED421B2}"/>
    <cellStyle name="Berechnung 2 4 2 3" xfId="1968" xr:uid="{373FA6CA-37BC-4B03-A68E-8C0BD5A84872}"/>
    <cellStyle name="Berechnung 2 4 2 4" xfId="2125" xr:uid="{E11C615E-D0ED-45DA-9303-9C3DEEFCA042}"/>
    <cellStyle name="Berechnung 2 4 2 5" xfId="2517" xr:uid="{2CA7EC58-E0A4-4472-969D-1ACEAB0ED5B6}"/>
    <cellStyle name="Berechnung 2 4 3" xfId="1440" xr:uid="{E597E8BF-9BF6-464C-9A84-07AF3EE218AC}"/>
    <cellStyle name="Berechnung 2 4 4" xfId="1833" xr:uid="{D88516AE-DB00-4B4A-B85A-563F600B557C}"/>
    <cellStyle name="Berechnung 2 4 5" xfId="1043" xr:uid="{E329A31B-5FA0-496F-ABFA-EEF17A8A5251}"/>
    <cellStyle name="Berechnung 2 4 6" xfId="2303" xr:uid="{128346D5-3E69-49E8-8B4A-CE1C164221DF}"/>
    <cellStyle name="Berechnung 2 5" xfId="841" xr:uid="{423A4147-C59A-435E-88C0-E8FD4114FABE}"/>
    <cellStyle name="Berechnung 2 5 2" xfId="1576" xr:uid="{555BC329-EF65-4D0F-8EB9-A0EE6CDA3D04}"/>
    <cellStyle name="Berechnung 2 5 3" xfId="1925" xr:uid="{FA31940B-34F5-43EF-BED5-A6D0D8E2B1C2}"/>
    <cellStyle name="Berechnung 2 5 4" xfId="2047" xr:uid="{1CAE11AD-0225-4EFF-A306-8C1BD5C8D158}"/>
    <cellStyle name="Berechnung 2 5 5" xfId="2439" xr:uid="{1D496A55-AE88-4407-BF34-EF92931241C0}"/>
    <cellStyle name="Berechnung 2 6" xfId="1302" xr:uid="{5E178EC5-1B57-4D0B-9CDB-CFD8F3955E19}"/>
    <cellStyle name="Berechnung 2 7" xfId="1178" xr:uid="{CE4DFFE8-34A5-4F8E-9BC1-EA9E4E71DD80}"/>
    <cellStyle name="Berechnung 2 8" xfId="1877" xr:uid="{BAACDBC5-5865-44DB-8B2A-7FBE68800913}"/>
    <cellStyle name="Berechnung 2 9" xfId="1240" xr:uid="{C476EFF9-9C69-4ABE-BCB7-211DE6CE385A}"/>
    <cellStyle name="Berechnung 3" xfId="407" xr:uid="{EC4BAE24-A47B-45C2-ACE9-03B039F98F5F}"/>
    <cellStyle name="Berechnung 3 2" xfId="746" xr:uid="{F31E0184-0A44-407F-BA90-3EAAF70FDF74}"/>
    <cellStyle name="Berechnung 3 2 2" xfId="961" xr:uid="{98D6A8B3-C2C3-49AD-9C8C-9E9039190D2F}"/>
    <cellStyle name="Berechnung 3 2 2 2" xfId="1696" xr:uid="{0A0CC1CA-7B44-4661-92AA-50E535CD86A3}"/>
    <cellStyle name="Berechnung 3 2 2 3" xfId="1988" xr:uid="{821C3872-C762-4E9C-A50F-DF1215E28F94}"/>
    <cellStyle name="Berechnung 3 2 2 4" xfId="2167" xr:uid="{AD527614-5895-4F93-8AE2-7889E4FC634D}"/>
    <cellStyle name="Berechnung 3 2 2 5" xfId="2559" xr:uid="{FF0B7BCA-F8BD-4C2B-85C2-7905689C1BBC}"/>
    <cellStyle name="Berechnung 3 2 3" xfId="1482" xr:uid="{2B0C8792-E92F-45E5-80D0-9417CE42EE36}"/>
    <cellStyle name="Berechnung 3 2 4" xfId="1855" xr:uid="{80F601A3-862C-4FD2-9798-8995C320E2D3}"/>
    <cellStyle name="Berechnung 3 2 5" xfId="1044" xr:uid="{33CDD488-4E07-41B7-A9C9-B9CA1C9B171E}"/>
    <cellStyle name="Berechnung 3 2 6" xfId="2345" xr:uid="{724B64A7-CA78-4534-8402-E06DB41B98D7}"/>
    <cellStyle name="Berechnung 3 3" xfId="682" xr:uid="{4919919C-FB29-44F9-AAD5-B53A1F3F5F34}"/>
    <cellStyle name="Berechnung 3 3 2" xfId="897" xr:uid="{B309F200-1AB2-4632-B165-19688A894CE7}"/>
    <cellStyle name="Berechnung 3 3 2 2" xfId="1632" xr:uid="{AB9EBDBE-6B1F-4585-879C-EFAE18277B82}"/>
    <cellStyle name="Berechnung 3 3 2 3" xfId="1954" xr:uid="{7AC3F06D-2148-450C-B924-FCB8643A9015}"/>
    <cellStyle name="Berechnung 3 3 2 4" xfId="2103" xr:uid="{B16AE888-F775-4FEB-B32D-C12403C61CF3}"/>
    <cellStyle name="Berechnung 3 3 2 5" xfId="2495" xr:uid="{A012C510-E7D3-4450-8E0F-1DC2A6FBB60D}"/>
    <cellStyle name="Berechnung 3 3 3" xfId="1418" xr:uid="{A798B8BB-BBA5-41B8-9CD7-7B0232E3FC4D}"/>
    <cellStyle name="Berechnung 3 3 4" xfId="1820" xr:uid="{03A6CBCC-31E1-4257-8DC3-FDF957D6153D}"/>
    <cellStyle name="Berechnung 3 3 5" xfId="1048" xr:uid="{35907C89-A0EA-42D3-962F-38A28567AD42}"/>
    <cellStyle name="Berechnung 3 3 6" xfId="2281" xr:uid="{91D3932E-1224-4EA8-A43E-A12E8DE22488}"/>
    <cellStyle name="Berechnung 3 4" xfId="694" xr:uid="{8AAF3EB1-D4D8-4C40-B6A5-58B394E4AB5E}"/>
    <cellStyle name="Berechnung 3 4 2" xfId="909" xr:uid="{A553292F-7472-48D9-A288-CD10A2289650}"/>
    <cellStyle name="Berechnung 3 4 2 2" xfId="1644" xr:uid="{A5C99049-3FEA-4234-9E7C-4856E5B9E807}"/>
    <cellStyle name="Berechnung 3 4 2 3" xfId="1962" xr:uid="{046C2E9C-3628-435C-AE14-48B8BEA56642}"/>
    <cellStyle name="Berechnung 3 4 2 4" xfId="2115" xr:uid="{37E88FEB-59BC-4763-9BFC-AD84069A8C18}"/>
    <cellStyle name="Berechnung 3 4 2 5" xfId="2507" xr:uid="{F2B8263F-3D4F-44BA-BB46-B2C05A6C9C31}"/>
    <cellStyle name="Berechnung 3 4 3" xfId="1430" xr:uid="{793AAC75-4B4A-42F6-99E3-C924C18CC8D4}"/>
    <cellStyle name="Berechnung 3 4 4" xfId="1827" xr:uid="{3B79005A-E9A0-46D5-885E-72DD00A94464}"/>
    <cellStyle name="Berechnung 3 4 5" xfId="1379" xr:uid="{29BE416C-D7B3-44AE-825E-1F9AFAC7787B}"/>
    <cellStyle name="Berechnung 3 4 6" xfId="2293" xr:uid="{E669021D-A0D5-4ACB-B533-6CEB8C37D237}"/>
    <cellStyle name="Berechnung 3 5" xfId="832" xr:uid="{E130E3AF-B566-4641-B983-397F94C9754A}"/>
    <cellStyle name="Berechnung 3 5 2" xfId="1567" xr:uid="{3CA25194-A821-4415-A9B6-6A745CA1479F}"/>
    <cellStyle name="Berechnung 3 5 3" xfId="1916" xr:uid="{ED9CD647-C8B5-485E-8722-14034AED4B4B}"/>
    <cellStyle name="Berechnung 3 5 4" xfId="2041" xr:uid="{3954E771-0536-4910-906D-AA29E9A96253}"/>
    <cellStyle name="Berechnung 3 5 5" xfId="2430" xr:uid="{79181108-FEC2-46C1-8D34-EFDBF78949AC}"/>
    <cellStyle name="Berechnung 3 6" xfId="1225" xr:uid="{ED5BF64F-7D34-42EF-865B-5356EBB53512}"/>
    <cellStyle name="Berechnung 3 7" xfId="1131" xr:uid="{FE70E983-5546-4E45-B836-FDEBD4AE1390}"/>
    <cellStyle name="Berechnung 3 8" xfId="1371" xr:uid="{3C2255B8-A8AA-472E-99ED-2E0913CAD099}"/>
    <cellStyle name="Berechnung 3 9" xfId="1785" xr:uid="{1B28E1F1-FDE3-477C-A8D7-ADCB2F585028}"/>
    <cellStyle name="Berechnung 4" xfId="679" xr:uid="{E51BF222-ECF9-4983-B270-C8075DC3BEBD}"/>
    <cellStyle name="Berechnung 4 2" xfId="894" xr:uid="{328AFD90-7ADC-4F4B-8C57-55812D65F751}"/>
    <cellStyle name="Berechnung 4 2 2" xfId="1629" xr:uid="{04225CB1-504A-4158-B96F-DF11B6F36500}"/>
    <cellStyle name="Berechnung 4 2 3" xfId="1952" xr:uid="{E6463E9B-1B4F-4B08-ABFA-778F3C8C9D9E}"/>
    <cellStyle name="Berechnung 4 2 4" xfId="2100" xr:uid="{515D1969-0D7C-462B-911F-15CD76D8356C}"/>
    <cellStyle name="Berechnung 4 2 5" xfId="2492" xr:uid="{24D16BBF-B24E-4EA9-8A71-E450C23CD58F}"/>
    <cellStyle name="Berechnung 4 3" xfId="1415" xr:uid="{627B3F65-5E85-4753-AFAC-2D6F60A749BF}"/>
    <cellStyle name="Berechnung 4 4" xfId="1818" xr:uid="{9435F184-BC64-4C9A-8ED0-A660341EF0FD}"/>
    <cellStyle name="Berechnung 4 5" xfId="1183" xr:uid="{0BE0B822-0A1E-4432-B44B-FAC56C4444FD}"/>
    <cellStyle name="Berechnung 4 6" xfId="2278" xr:uid="{2B0FC4C4-89EC-408E-B50E-DCEB57D4F6BA}"/>
    <cellStyle name="Berechnung 5" xfId="796" xr:uid="{6531441B-3317-4765-A23D-1CF6F78D83B9}"/>
    <cellStyle name="Berechnung 5 2" xfId="1011" xr:uid="{01713EA4-0653-4B81-B0EE-312BFA9332C9}"/>
    <cellStyle name="Berechnung 5 2 2" xfId="1746" xr:uid="{127B93AC-037E-4D6D-AC0B-12E1D63BEA66}"/>
    <cellStyle name="Berechnung 5 2 3" xfId="2018" xr:uid="{9105CEB4-8A38-423B-9F84-2D8C8AB79E8E}"/>
    <cellStyle name="Berechnung 5 2 4" xfId="2217" xr:uid="{A912057B-2DCE-4356-AD93-C971EDA77780}"/>
    <cellStyle name="Berechnung 5 2 5" xfId="2609" xr:uid="{4C4AB550-EF24-4140-BA99-F35946C5F429}"/>
    <cellStyle name="Berechnung 5 3" xfId="1532" xr:uid="{D8240A13-A286-46B5-9B91-296A8AC50104}"/>
    <cellStyle name="Berechnung 5 4" xfId="1888" xr:uid="{3F4BF99C-7579-46B0-80CD-D9BFC4B810AC}"/>
    <cellStyle name="Berechnung 5 5" xfId="1352" xr:uid="{C15023EE-155E-431A-8E6B-0281A5973E3B}"/>
    <cellStyle name="Berechnung 5 6" xfId="2395" xr:uid="{681AF310-3622-47C0-9577-B1AAABCF7F52}"/>
    <cellStyle name="Berechnung 6" xfId="808" xr:uid="{BE2002D2-2D21-48DB-BE06-3466E4C76913}"/>
    <cellStyle name="Berechnung 6 2" xfId="1022" xr:uid="{44F621BF-27E9-4E83-91CF-CFE8E9E0749D}"/>
    <cellStyle name="Berechnung 6 2 2" xfId="1757" xr:uid="{D3BB01F2-3396-412D-8A9C-4C8DDBAF8AF9}"/>
    <cellStyle name="Berechnung 6 2 3" xfId="2026" xr:uid="{75A01879-47EF-48A9-9620-769CE08FE6CB}"/>
    <cellStyle name="Berechnung 6 2 4" xfId="2228" xr:uid="{28990351-13EE-48E3-A53B-6C98C8148D93}"/>
    <cellStyle name="Berechnung 6 2 5" xfId="2620" xr:uid="{82305E73-C295-4945-BC97-0BBEFD2D1D31}"/>
    <cellStyle name="Berechnung 6 3" xfId="1543" xr:uid="{60DF130C-FF40-41AE-8AA8-738854F2C11F}"/>
    <cellStyle name="Berechnung 6 4" xfId="1895" xr:uid="{6FDFDE54-36D1-4B89-A5F2-48B6EAA2C26C}"/>
    <cellStyle name="Berechnung 6 5" xfId="1284" xr:uid="{66DBFFAE-0551-4074-AA71-5888B2D1AD11}"/>
    <cellStyle name="Berechnung 6 6" xfId="2406" xr:uid="{D67CD482-89C2-4AA6-804F-C59329A7F964}"/>
    <cellStyle name="Berechnung 7" xfId="814" xr:uid="{5FFA044A-9A90-4940-9FC8-A57E97291BE0}"/>
    <cellStyle name="Berechnung 7 2" xfId="1549" xr:uid="{AD0E1581-DCBD-4F49-BBD3-1CC4FE1ED96F}"/>
    <cellStyle name="Berechnung 7 3" xfId="1898" xr:uid="{C43D4E4B-952F-4C93-9944-0A31BFA88760}"/>
    <cellStyle name="Berechnung 7 4" xfId="49" xr:uid="{90179F31-9C0D-4268-BB4F-5F3E5CB82F90}"/>
    <cellStyle name="Berechnung 7 5" xfId="2412" xr:uid="{54C2284B-E648-4DCD-9828-FA216E092AF7}"/>
    <cellStyle name="Bold GHG Numbers (0.00)" xfId="262" xr:uid="{958AA3A6-1822-4B24-B3D2-4923EC7C156D}"/>
    <cellStyle name="Calculation" xfId="11" builtinId="22" customBuiltin="1"/>
    <cellStyle name="Calculation 2" xfId="263" xr:uid="{54EB6B03-2E59-432C-B4E2-90F02ACC2524}"/>
    <cellStyle name="Calculation 2 2" xfId="681" xr:uid="{9D699A09-89ED-41E2-B4AB-EF13FDA4E0AD}"/>
    <cellStyle name="Calculation 2 2 2" xfId="896" xr:uid="{2B2B5E24-9FE7-4F41-96D4-A0986338BEA4}"/>
    <cellStyle name="Calculation 2 2 2 2" xfId="1631" xr:uid="{4400499A-D578-4007-9620-E9FDD8849BBC}"/>
    <cellStyle name="Calculation 2 2 2 3" xfId="1953" xr:uid="{E7699F61-A4A2-44C7-86E3-E919AEE8F032}"/>
    <cellStyle name="Calculation 2 2 2 4" xfId="2102" xr:uid="{A2B9F909-843C-458F-8D78-87EE3981CAAA}"/>
    <cellStyle name="Calculation 2 2 2 5" xfId="2494" xr:uid="{A0FE080B-CE26-46EC-AEA0-ADA6FA49114F}"/>
    <cellStyle name="Calculation 2 2 3" xfId="1417" xr:uid="{04A0CBF5-2623-431B-BBDC-F8BA8607BCE6}"/>
    <cellStyle name="Calculation 2 2 4" xfId="1819" xr:uid="{26C938F1-FDA4-416F-A2C8-718554AEAAA5}"/>
    <cellStyle name="Calculation 2 2 5" xfId="1340" xr:uid="{216C9C0C-043C-4FF6-A5C3-807EA387D08A}"/>
    <cellStyle name="Calculation 2 2 6" xfId="2280" xr:uid="{7A1B1FB9-CADB-4E39-8659-AAAAD7FB8DA7}"/>
    <cellStyle name="Calculation 2 3" xfId="765" xr:uid="{2ECEA0F5-DFB6-405C-80E0-7E7E9E7C0105}"/>
    <cellStyle name="Calculation 2 3 2" xfId="980" xr:uid="{8A4F81FA-2FC7-4D09-9FE0-9DB442B192F7}"/>
    <cellStyle name="Calculation 2 3 2 2" xfId="1715" xr:uid="{D9E903D6-E481-4BEE-9591-0AE727B445CB}"/>
    <cellStyle name="Calculation 2 3 2 3" xfId="1997" xr:uid="{B3796A30-FD90-4DF6-BE58-440CA8F8ED7B}"/>
    <cellStyle name="Calculation 2 3 2 4" xfId="2186" xr:uid="{42051F86-5EE9-460A-941F-5BA3291ADE0D}"/>
    <cellStyle name="Calculation 2 3 2 5" xfId="2578" xr:uid="{3EF0788E-826E-41CE-BBB2-267BB860B32D}"/>
    <cellStyle name="Calculation 2 3 3" xfId="1501" xr:uid="{93EB0571-AD30-4653-815A-5A3B946D077C}"/>
    <cellStyle name="Calculation 2 3 4" xfId="1870" xr:uid="{183B0F9A-3200-4078-AA15-47E393DD7F55}"/>
    <cellStyle name="Calculation 2 3 5" xfId="1139" xr:uid="{52CAE901-F250-4373-935C-90086B457A2E}"/>
    <cellStyle name="Calculation 2 3 6" xfId="2364" xr:uid="{CBC24DA6-A8D1-4D30-A884-13BB273C3840}"/>
    <cellStyle name="Calculation 2 4" xfId="671" xr:uid="{B9857D75-8148-4B30-81D5-B085C52B3FE2}"/>
    <cellStyle name="Calculation 2 4 2" xfId="886" xr:uid="{587EA7AA-8924-4629-9E2A-F6EB5585C6C6}"/>
    <cellStyle name="Calculation 2 4 2 2" xfId="1621" xr:uid="{016485C2-9A59-4106-8372-5695E69809BF}"/>
    <cellStyle name="Calculation 2 4 2 3" xfId="1946" xr:uid="{B68229F6-2AD5-42A4-8FD2-AC40774BAA7B}"/>
    <cellStyle name="Calculation 2 4 2 4" xfId="2092" xr:uid="{A657B915-29D2-4430-83D1-0048DEB35E4B}"/>
    <cellStyle name="Calculation 2 4 2 5" xfId="2484" xr:uid="{0933F764-44E6-4561-A587-C34C3591CC68}"/>
    <cellStyle name="Calculation 2 4 3" xfId="1407" xr:uid="{87DB4701-DDF2-4E11-865C-48CA2EB13A89}"/>
    <cellStyle name="Calculation 2 4 4" xfId="1812" xr:uid="{BFEA7D37-0581-4026-9783-D85957210A89}"/>
    <cellStyle name="Calculation 2 4 5" xfId="1337" xr:uid="{56619837-3D66-46FA-8936-FC4D158E087F}"/>
    <cellStyle name="Calculation 2 4 6" xfId="2270" xr:uid="{91C96ECC-F6BD-47A4-AAA9-0139DD29547B}"/>
    <cellStyle name="Calculation 2 5" xfId="815" xr:uid="{0D1F3521-C528-4FCA-B666-D4250488FA40}"/>
    <cellStyle name="Calculation 2 5 2" xfId="1550" xr:uid="{BD3D9C01-3C0C-4D1B-B2B4-17A72F582388}"/>
    <cellStyle name="Calculation 2 5 3" xfId="1899" xr:uid="{010AAC2B-FD2A-4A8B-8D8D-6F60DE8714C0}"/>
    <cellStyle name="Calculation 2 5 4" xfId="1208" xr:uid="{8E0BB6A1-CBDC-4C78-B58A-A4AC8ADC641E}"/>
    <cellStyle name="Calculation 2 5 5" xfId="2413" xr:uid="{8A4B7A4E-2221-4589-AFA3-7AF480E04224}"/>
    <cellStyle name="Calculation 2 6" xfId="1143" xr:uid="{B3270507-CB7A-4EFE-B903-B2919E5F4E26}"/>
    <cellStyle name="Calculation 2 7" xfId="1036" xr:uid="{BE42BB3E-6DF9-4965-8379-8E8A6741026E}"/>
    <cellStyle name="Calculation 2 8" xfId="1187" xr:uid="{980EB0C8-0EE6-46E1-8DB6-1EBCE0FA130F}"/>
    <cellStyle name="Calculation 2 9" xfId="1772" xr:uid="{8F01A23D-D574-491F-B1B8-C1C13DDD6C3B}"/>
    <cellStyle name="Calculation 3" xfId="359" xr:uid="{1B6B6999-165E-4526-A07B-AF6548D5C8B6}"/>
    <cellStyle name="Calculation 3 2" xfId="720" xr:uid="{5A37934A-EEB0-41B0-8045-B8ABF0DB0236}"/>
    <cellStyle name="Calculation 3 2 2" xfId="935" xr:uid="{BAFC8D6D-3F54-448C-BE8F-AF391A04B827}"/>
    <cellStyle name="Calculation 3 2 2 2" xfId="1670" xr:uid="{2D1844DB-50A5-4515-9F29-4523FAEA51D3}"/>
    <cellStyle name="Calculation 3 2 2 3" xfId="1975" xr:uid="{ED2446B3-25F8-4327-B98A-D8243FD7FD15}"/>
    <cellStyle name="Calculation 3 2 2 4" xfId="2141" xr:uid="{E1020615-D280-4CC9-9BD0-CDA6DE69446F}"/>
    <cellStyle name="Calculation 3 2 2 5" xfId="2533" xr:uid="{9712B469-0B5C-41C0-AA24-C615E7B0D4BE}"/>
    <cellStyle name="Calculation 3 2 3" xfId="1456" xr:uid="{C7896E52-D282-4A09-87CF-37A812E036CE}"/>
    <cellStyle name="Calculation 3 2 4" xfId="1840" xr:uid="{BB299EDC-325A-4FC3-85F1-A69FD92B41D3}"/>
    <cellStyle name="Calculation 3 2 5" xfId="1179" xr:uid="{CB6173BD-4091-4402-B6A4-8ACC8DDAEB47}"/>
    <cellStyle name="Calculation 3 2 6" xfId="2319" xr:uid="{83819BF4-0685-4FC8-87DD-214BC72AE06D}"/>
    <cellStyle name="Calculation 3 3" xfId="706" xr:uid="{416A15AB-EF09-4A0B-BEEE-14F727BBB7A9}"/>
    <cellStyle name="Calculation 3 3 2" xfId="921" xr:uid="{6945C264-6199-4673-9F86-ECC34DFADA5D}"/>
    <cellStyle name="Calculation 3 3 2 2" xfId="1656" xr:uid="{12EAE64C-258B-4977-9F89-EB9DA8EBE4E0}"/>
    <cellStyle name="Calculation 3 3 2 3" xfId="1969" xr:uid="{3A79936A-7B80-474B-A9C9-3280D756DD49}"/>
    <cellStyle name="Calculation 3 3 2 4" xfId="2127" xr:uid="{CE839386-757D-4CE9-AB0A-6BBFE9359CD8}"/>
    <cellStyle name="Calculation 3 3 2 5" xfId="2519" xr:uid="{00D9C2CD-5369-415C-B551-50BB54949567}"/>
    <cellStyle name="Calculation 3 3 3" xfId="1442" xr:uid="{A2BC2844-E33C-4932-9F93-43179E8A9C3F}"/>
    <cellStyle name="Calculation 3 3 4" xfId="1834" xr:uid="{81CC280B-1EE4-47D8-941D-0EBA68F43535}"/>
    <cellStyle name="Calculation 3 3 5" xfId="1247" xr:uid="{7C9D3438-F547-42EE-8F5D-BD962F9A7865}"/>
    <cellStyle name="Calculation 3 3 6" xfId="2305" xr:uid="{06E4DDBF-8EF8-4C70-843C-E0FB4633C427}"/>
    <cellStyle name="Calculation 3 4" xfId="790" xr:uid="{1DD34997-BD06-46D6-AE7F-479DC343B822}"/>
    <cellStyle name="Calculation 3 4 2" xfId="1005" xr:uid="{C474AFE9-291C-4FF2-AEED-9E2045499599}"/>
    <cellStyle name="Calculation 3 4 2 2" xfId="1740" xr:uid="{CC2CEC62-03A7-454B-9163-2BA030143AE7}"/>
    <cellStyle name="Calculation 3 4 2 3" xfId="2013" xr:uid="{7D56F992-3C51-4259-A241-36C0ECE068D8}"/>
    <cellStyle name="Calculation 3 4 2 4" xfId="2211" xr:uid="{5EA6F2C8-0804-4755-8FF1-70250D048AEB}"/>
    <cellStyle name="Calculation 3 4 2 5" xfId="2603" xr:uid="{86E10F67-E0CC-4662-BFB3-BCA5D006924D}"/>
    <cellStyle name="Calculation 3 4 3" xfId="1526" xr:uid="{2C9B357A-1C8D-49AD-A23E-CDD564C6D6AC}"/>
    <cellStyle name="Calculation 3 4 4" xfId="1883" xr:uid="{CA9E84D7-8D2A-4B13-B2E6-709105DF5B75}"/>
    <cellStyle name="Calculation 3 4 5" xfId="1037" xr:uid="{696F956F-C1C6-4F99-980D-D76427852E90}"/>
    <cellStyle name="Calculation 3 4 6" xfId="2389" xr:uid="{7E73AE8E-904E-4940-A2CE-BE43B305C11C}"/>
    <cellStyle name="Calculation 3 5" xfId="823" xr:uid="{E731C05C-1D80-4472-B8F2-86751819E1C7}"/>
    <cellStyle name="Calculation 3 5 2" xfId="1558" xr:uid="{A24647EE-4FB1-4C0C-8127-6C585B64A5B0}"/>
    <cellStyle name="Calculation 3 5 3" xfId="1907" xr:uid="{C5E2BEF7-538F-402B-8EE2-C9533307311A}"/>
    <cellStyle name="Calculation 3 5 4" xfId="2033" xr:uid="{1BF2E160-D053-434B-B08A-1F8D9085A626}"/>
    <cellStyle name="Calculation 3 5 5" xfId="2421" xr:uid="{3EBD81AF-EB8A-4B17-8D37-D450863DBF09}"/>
    <cellStyle name="Calculation 3 6" xfId="1195" xr:uid="{3F03082E-40D7-4294-A92C-97193AAF95EF}"/>
    <cellStyle name="Calculation 3 7" xfId="1055" xr:uid="{2018E229-671A-4DF0-80AE-63E69025C0E5}"/>
    <cellStyle name="Calculation 3 8" xfId="1209" xr:uid="{5067DCFE-EC7C-4654-9FF2-13C62399E377}"/>
    <cellStyle name="Calculation 3 9" xfId="1365" xr:uid="{E0C1E0EF-5C9A-4B46-A8C5-C7BC9EBCA234}"/>
    <cellStyle name="Check Cell" xfId="13" builtinId="23" customBuiltin="1"/>
    <cellStyle name="Check Cell 2" xfId="264" xr:uid="{A7A7CFFA-C127-42A8-88BE-DBF9301EC787}"/>
    <cellStyle name="Check Cell 3" xfId="360" xr:uid="{C9124A9F-BCA7-40F7-92DA-40AE8116F011}"/>
    <cellStyle name="Check Cell 4" xfId="504" xr:uid="{FCD7C708-C45E-48E7-B720-41CCF1B2E634}"/>
    <cellStyle name="Comma 2" xfId="81" xr:uid="{62C6B507-6341-4630-B9D5-4D67E5AAB3A0}"/>
    <cellStyle name="Comma 2 2" xfId="82" xr:uid="{0A3BD92E-59F9-4CF2-A65F-F7CBEE73470F}"/>
    <cellStyle name="Comma 2 2 2" xfId="549" xr:uid="{D71393AB-F960-4C8B-888E-19E28DA4D99D}"/>
    <cellStyle name="Comma 2 2 3" xfId="266" xr:uid="{45A21238-9B5B-465B-BF97-201748E0A331}"/>
    <cellStyle name="Comma 2 3" xfId="83" xr:uid="{3E023C99-B53B-432D-9F17-1E82797938F7}"/>
    <cellStyle name="Comma 2 4" xfId="265" xr:uid="{EA4B1D3D-0435-4C58-BCC7-185319DD792C}"/>
    <cellStyle name="Comma 3" xfId="84" xr:uid="{B8B17EBD-2A69-49C1-9A97-097EC89BBB4D}"/>
    <cellStyle name="Comma 3 2" xfId="267" xr:uid="{1EBBE096-CBD8-4B75-8D5D-5FFCCE3F46AA}"/>
    <cellStyle name="Comma 4" xfId="85" xr:uid="{FBC7A17B-83DB-4662-B5B7-3F7B709D8F4D}"/>
    <cellStyle name="Comma 5" xfId="86" xr:uid="{7D603CDE-E255-4240-AF6C-70126D41B8C9}"/>
    <cellStyle name="Constants" xfId="137" xr:uid="{02DD402C-3CD4-4BC5-A0A1-4E3715AA0645}"/>
    <cellStyle name="ContentsHyperlink" xfId="376" xr:uid="{63021E9F-1C8F-4A65-A2E9-D9E35D2418F3}"/>
    <cellStyle name="CustomCellsOrange" xfId="268" xr:uid="{F821DB14-6649-4BFD-B4F6-D549CE3D02B9}"/>
    <cellStyle name="CustomCellsOrange 2" xfId="550" xr:uid="{575959B9-2E6C-4E31-B617-DB1185A7F762}"/>
    <cellStyle name="CustomCellsOrange 2 2" xfId="573" xr:uid="{DDAAA196-C42D-4381-8982-9A7A431F4791}"/>
    <cellStyle name="CustomCellsOrange 2 2 2" xfId="643" xr:uid="{8E3A75DA-C926-4144-8547-9F68F1720EB0}"/>
    <cellStyle name="CustomCellsOrange 2 2 2 2" xfId="809" xr:uid="{F0BF4CFE-28F9-4FDA-993A-EBED0F3300F2}"/>
    <cellStyle name="CustomCellsOrange 2 2 2 2 2" xfId="1023" xr:uid="{7470E9A6-69BB-4315-AE35-74F8473ED29D}"/>
    <cellStyle name="CustomCellsOrange 2 2 2 2 2 2" xfId="1758" xr:uid="{BDCB5848-5C0C-4E6F-BA9B-31346F9A302E}"/>
    <cellStyle name="CustomCellsOrange 2 2 2 2 2 3" xfId="2229" xr:uid="{99D88D61-41AE-419D-8C74-776F7F8BB641}"/>
    <cellStyle name="CustomCellsOrange 2 2 2 2 2 4" xfId="2621" xr:uid="{536834E2-A123-4689-9AD7-0C4E3636A39D}"/>
    <cellStyle name="CustomCellsOrange 2 2 2 2 3" xfId="1544" xr:uid="{7579F10F-D052-41CE-A0D7-78ADEF18C920}"/>
    <cellStyle name="CustomCellsOrange 2 2 2 2 4" xfId="1117" xr:uid="{4D9FFC5C-5933-4172-B521-1EAD31543D2D}"/>
    <cellStyle name="CustomCellsOrange 2 2 2 2 5" xfId="2407" xr:uid="{305BBDA9-D97D-4BC9-B9D9-B8256FBD537B}"/>
    <cellStyle name="CustomCellsOrange 2 2 2 3" xfId="1380" xr:uid="{03F36F6C-6647-497E-9E17-AA6DA86357FC}"/>
    <cellStyle name="CustomCellsOrange 2 2 3" xfId="792" xr:uid="{8F89ABDE-AB8B-4D81-845D-4E0A01634EDB}"/>
    <cellStyle name="CustomCellsOrange 2 2 3 2" xfId="1007" xr:uid="{F1800811-79B2-4A3B-9D94-7F0F5D607CCB}"/>
    <cellStyle name="CustomCellsOrange 2 2 3 2 2" xfId="1742" xr:uid="{17EACA11-0E8D-4BA7-9766-23C327DD50D4}"/>
    <cellStyle name="CustomCellsOrange 2 2 3 2 3" xfId="2213" xr:uid="{CD73362D-F237-4164-9FB9-047FC5A09C02}"/>
    <cellStyle name="CustomCellsOrange 2 2 3 2 4" xfId="2605" xr:uid="{0E7F50C7-F7F4-4C93-8FBB-63A70B36232A}"/>
    <cellStyle name="CustomCellsOrange 2 2 3 3" xfId="1528" xr:uid="{5BBFD6DE-7B66-439E-AD74-B5F75EA76EDD}"/>
    <cellStyle name="CustomCellsOrange 2 2 3 4" xfId="1153" xr:uid="{05390444-6284-40CD-9884-D75D31F7E0A7}"/>
    <cellStyle name="CustomCellsOrange 2 2 3 5" xfId="2391" xr:uid="{57820A94-6253-4214-84C1-4BA62198680D}"/>
    <cellStyle name="CustomCellsOrange 2 2 4" xfId="710" xr:uid="{A9F28638-CF1B-4EBF-B992-15BA8F4AE5A8}"/>
    <cellStyle name="CustomCellsOrange 2 2 4 2" xfId="925" xr:uid="{799BFBC0-425A-4514-8698-51F7043F62AA}"/>
    <cellStyle name="CustomCellsOrange 2 2 4 2 2" xfId="1660" xr:uid="{707A7014-2770-4D2B-8E0F-DD971CF5EFB5}"/>
    <cellStyle name="CustomCellsOrange 2 2 4 2 3" xfId="2131" xr:uid="{228A2C7B-2363-4B01-9A1B-8F0C42D7E027}"/>
    <cellStyle name="CustomCellsOrange 2 2 4 2 4" xfId="2523" xr:uid="{813BAB1A-24D2-447C-8829-008A5D8F8C55}"/>
    <cellStyle name="CustomCellsOrange 2 2 4 3" xfId="1446" xr:uid="{E927CB78-F4E0-4C51-ACFD-E623741A3B2E}"/>
    <cellStyle name="CustomCellsOrange 2 2 4 4" xfId="1332" xr:uid="{944E7F09-EB30-4FA2-863C-193A5C3BA176}"/>
    <cellStyle name="CustomCellsOrange 2 2 4 5" xfId="2309" xr:uid="{A1D12D6A-0490-49B0-A05D-E4FEA03E418C}"/>
    <cellStyle name="CustomCellsOrange 2 2 5" xfId="811" xr:uid="{812556C5-6660-4BE0-8A44-7B211C7BBB66}"/>
    <cellStyle name="CustomCellsOrange 2 2 5 2" xfId="1025" xr:uid="{310859DB-4126-43DE-91D2-6A4099C69A6F}"/>
    <cellStyle name="CustomCellsOrange 2 2 5 2 2" xfId="1760" xr:uid="{37C7E668-4E74-4875-8468-B7EEA7B4A684}"/>
    <cellStyle name="CustomCellsOrange 2 2 5 2 3" xfId="2231" xr:uid="{373AE3C2-8E64-4DF7-8EB3-0444D4A9E4DB}"/>
    <cellStyle name="CustomCellsOrange 2 2 5 2 4" xfId="2623" xr:uid="{C6471630-513C-48F5-AF0B-09A02BCDD3F9}"/>
    <cellStyle name="CustomCellsOrange 2 2 5 3" xfId="1546" xr:uid="{80500E43-DEEB-4F6C-BC98-E5CC19AF03FA}"/>
    <cellStyle name="CustomCellsOrange 2 2 5 4" xfId="1307" xr:uid="{5F83F181-4133-4134-8574-F83A11D1EBED}"/>
    <cellStyle name="CustomCellsOrange 2 2 5 5" xfId="2409" xr:uid="{32FD045E-8EAB-469C-8364-74C9BB0120C0}"/>
    <cellStyle name="CustomCellsOrange 2 2 6" xfId="1333" xr:uid="{B02BD712-82CA-488A-906F-39FCFC921D15}"/>
    <cellStyle name="CustomCellsOrange 2 2 7" xfId="2011" xr:uid="{D1CAF65A-2A95-49DA-8CB4-7CBF99396FF9}"/>
    <cellStyle name="CustomCellsOrange 2 2 8" xfId="1815" xr:uid="{0163BFDB-F078-4E0A-8AAC-4D3B0AD8D1A5}"/>
    <cellStyle name="CustomCellsOrange 2 3" xfId="1318" xr:uid="{A3E23D2B-8344-4849-B782-44C023346089}"/>
    <cellStyle name="CustomCellsOrange 3" xfId="408" xr:uid="{E07A555C-8D7F-4455-AB2D-D904EFB54867}"/>
    <cellStyle name="CustomCellsOrange 3 2" xfId="747" xr:uid="{5CAAC3F0-8D56-4EC0-B1CF-AF8C7E88BFC5}"/>
    <cellStyle name="CustomCellsOrange 3 2 2" xfId="962" xr:uid="{B55B405A-B636-418E-AF99-C079A3945861}"/>
    <cellStyle name="CustomCellsOrange 3 2 2 2" xfId="1697" xr:uid="{72F4B0D3-8EB7-4693-B984-BD3DF6DED4EE}"/>
    <cellStyle name="CustomCellsOrange 3 2 2 3" xfId="2168" xr:uid="{4A831363-1525-424A-B791-109052EBA4B5}"/>
    <cellStyle name="CustomCellsOrange 3 2 2 4" xfId="2560" xr:uid="{99DCAB6C-74DD-46CA-B988-5E006FAEB43C}"/>
    <cellStyle name="CustomCellsOrange 3 2 3" xfId="1483" xr:uid="{23BBADC0-FFE5-4A60-A077-281EC4A40318}"/>
    <cellStyle name="CustomCellsOrange 3 2 4" xfId="1285" xr:uid="{91CD2303-F662-47E3-9B82-58A8F2ADFB2C}"/>
    <cellStyle name="CustomCellsOrange 3 2 5" xfId="2346" xr:uid="{41C9A29E-56FD-4873-97D5-D83073171073}"/>
    <cellStyle name="CustomCellsOrange 3 3" xfId="680" xr:uid="{F28F2914-DE04-46A5-A7C8-AD66EFD4137E}"/>
    <cellStyle name="CustomCellsOrange 3 3 2" xfId="895" xr:uid="{DC330184-B494-431A-B692-1475D966147D}"/>
    <cellStyle name="CustomCellsOrange 3 3 2 2" xfId="1630" xr:uid="{6A73EFC8-E9B1-49D7-95B1-738BE55DB1CA}"/>
    <cellStyle name="CustomCellsOrange 3 3 2 3" xfId="2101" xr:uid="{90076893-60FE-47A3-A7DC-B8033766CC5E}"/>
    <cellStyle name="CustomCellsOrange 3 3 2 4" xfId="2493" xr:uid="{CBF6C68A-40A6-4150-BEC8-81355BEAF807}"/>
    <cellStyle name="CustomCellsOrange 3 3 3" xfId="1416" xr:uid="{13A51621-6395-4D91-9FF4-84B560A68453}"/>
    <cellStyle name="CustomCellsOrange 3 3 4" xfId="1304" xr:uid="{69C987C2-D056-4ACE-8DBF-FABE9CA0AC8E}"/>
    <cellStyle name="CustomCellsOrange 3 3 5" xfId="2279" xr:uid="{241D2AEF-5039-4A3F-95B5-136C5185C285}"/>
    <cellStyle name="CustomCellsOrange 3 4" xfId="693" xr:uid="{00E1034D-FE4D-46AE-B2B5-100CF02E3490}"/>
    <cellStyle name="CustomCellsOrange 3 4 2" xfId="908" xr:uid="{8C3E00BC-1365-4CEA-A9CA-C2A42AD433C7}"/>
    <cellStyle name="CustomCellsOrange 3 4 2 2" xfId="1643" xr:uid="{CCA770B9-55E7-4795-A5E1-F19C7D8166EB}"/>
    <cellStyle name="CustomCellsOrange 3 4 2 3" xfId="2114" xr:uid="{2A01FA51-F398-4671-A47B-E0DDDD18D48E}"/>
    <cellStyle name="CustomCellsOrange 3 4 2 4" xfId="2506" xr:uid="{34D7C037-6D96-4171-9007-9AEAE92E03FB}"/>
    <cellStyle name="CustomCellsOrange 3 4 3" xfId="1429" xr:uid="{8A6AAFE9-1A8B-44A9-AF22-AF5641AB8BE0}"/>
    <cellStyle name="CustomCellsOrange 3 4 4" xfId="1326" xr:uid="{D8259995-4360-4145-8618-10140709AE51}"/>
    <cellStyle name="CustomCellsOrange 3 4 5" xfId="2292" xr:uid="{40009214-4C5F-41EE-AF53-89A0465D28D9}"/>
    <cellStyle name="CustomCellsOrange 3 5" xfId="833" xr:uid="{B1FFA5F5-8B9F-45E4-802B-C6DCA180D282}"/>
    <cellStyle name="CustomCellsOrange 3 5 2" xfId="1568" xr:uid="{448A2931-3FA9-4E01-94BA-039D460CF34B}"/>
    <cellStyle name="CustomCellsOrange 3 5 3" xfId="1917" xr:uid="{B32DEB60-C200-43C3-B703-28BAEF8BAE9E}"/>
    <cellStyle name="CustomCellsOrange 3 5 4" xfId="2431" xr:uid="{B73433D3-04BE-4856-B8C5-037413065980}"/>
    <cellStyle name="CustomCellsOrange 3 5 5" xfId="2628" xr:uid="{BA69AE8D-4629-49C1-A75B-1EE978C0ED21}"/>
    <cellStyle name="CustomCellsOrange 3 6" xfId="1226" xr:uid="{6E5F88A8-F779-4FD6-A73D-4CBF2F556E0E}"/>
    <cellStyle name="CustomCellsOrange 3 7" xfId="1122" xr:uid="{18077829-3455-4B6C-BF90-7AAA7669CDAD}"/>
    <cellStyle name="CustomCellsOrange 3 8" xfId="2040" xr:uid="{29861444-E106-464A-A8EB-58E856696E31}"/>
    <cellStyle name="CustomCellsOrange 4" xfId="1146" xr:uid="{C382160D-AC76-4FF5-9F60-F60AFEFA4F81}"/>
    <cellStyle name="CustomizationCells" xfId="151" xr:uid="{E34B912F-240B-4FD8-B8D9-472C2111EE30}"/>
    <cellStyle name="CustomizationCells 2" xfId="551" xr:uid="{BC1482D2-3B74-42DE-BC6B-EF772018F760}"/>
    <cellStyle name="CustomizationCells 2 2" xfId="574" xr:uid="{1E0F1AF9-F035-4544-84D1-DF35A00A21B0}"/>
    <cellStyle name="CustomizationCells 2 2 2" xfId="644" xr:uid="{32ED21E8-0A68-4E6C-A2F4-C83F227C07A3}"/>
    <cellStyle name="CustomizationCells 2 2 2 2" xfId="810" xr:uid="{68A659FE-FDDB-4EBA-9D94-F5EE097B9B45}"/>
    <cellStyle name="CustomizationCells 2 2 2 2 2" xfId="1024" xr:uid="{1AA78F3A-9EDF-42EA-A717-C39DC484F801}"/>
    <cellStyle name="CustomizationCells 2 2 2 2 2 2" xfId="1759" xr:uid="{B20A35C9-266F-49D9-9D1D-4F989925A400}"/>
    <cellStyle name="CustomizationCells 2 2 2 2 2 3" xfId="2230" xr:uid="{75B40C48-8A96-4B2F-B83F-887B283BE799}"/>
    <cellStyle name="CustomizationCells 2 2 2 2 2 4" xfId="2622" xr:uid="{C0717F47-5D4D-4012-8855-E2B91146292D}"/>
    <cellStyle name="CustomizationCells 2 2 2 2 3" xfId="1545" xr:uid="{12048689-1DF1-4DEE-868E-B7373F03E3C6}"/>
    <cellStyle name="CustomizationCells 2 2 2 2 4" xfId="1142" xr:uid="{70306FD5-E9CE-4533-B013-74235A3D264B}"/>
    <cellStyle name="CustomizationCells 2 2 2 2 5" xfId="2408" xr:uid="{A208BBFA-D228-40E2-BF30-C378A8D68C9D}"/>
    <cellStyle name="CustomizationCells 2 2 2 3" xfId="1381" xr:uid="{07735DDF-DCC6-48FF-9047-6B778E472A88}"/>
    <cellStyle name="CustomizationCells 2 2 3" xfId="793" xr:uid="{59C1C9EB-BF7E-48E7-8728-F93D53CC2A86}"/>
    <cellStyle name="CustomizationCells 2 2 3 2" xfId="1008" xr:uid="{5F66D668-7746-41D4-BC86-57671D9FBDB1}"/>
    <cellStyle name="CustomizationCells 2 2 3 2 2" xfId="1743" xr:uid="{9633BD9B-BE60-4C38-A8E0-60FA0A2EDBB6}"/>
    <cellStyle name="CustomizationCells 2 2 3 2 3" xfId="2214" xr:uid="{EEFA4A35-6E98-40EB-A23A-933EB00F948B}"/>
    <cellStyle name="CustomizationCells 2 2 3 2 4" xfId="2606" xr:uid="{4379F454-C2FF-4485-9ED2-47B2360D217A}"/>
    <cellStyle name="CustomizationCells 2 2 3 3" xfId="1529" xr:uid="{B3B5C59A-0A24-4FDD-868D-61EAC069915E}"/>
    <cellStyle name="CustomizationCells 2 2 3 4" xfId="1327" xr:uid="{D6EAB899-1657-4144-849A-DA6B37776B85}"/>
    <cellStyle name="CustomizationCells 2 2 3 5" xfId="2392" xr:uid="{18918C82-9DF3-4A8E-A775-4EE95333CA9D}"/>
    <cellStyle name="CustomizationCells 2 2 4" xfId="656" xr:uid="{37A4E569-745A-4B0A-BB85-78F25CB3E98D}"/>
    <cellStyle name="CustomizationCells 2 2 4 2" xfId="871" xr:uid="{8FBFED37-655E-4C2D-B9D3-1765ABDD11C6}"/>
    <cellStyle name="CustomizationCells 2 2 4 2 2" xfId="1606" xr:uid="{72A69AD2-D88B-45FA-8AF7-AED91CB1E935}"/>
    <cellStyle name="CustomizationCells 2 2 4 2 3" xfId="2077" xr:uid="{7204E729-9729-417F-A8C9-146E55247459}"/>
    <cellStyle name="CustomizationCells 2 2 4 2 4" xfId="2469" xr:uid="{E802ABF2-3FDD-4991-94C2-9E0BFA35D254}"/>
    <cellStyle name="CustomizationCells 2 2 4 3" xfId="1392" xr:uid="{31110B09-F9DD-4A88-A48A-BFFFF60DF71E}"/>
    <cellStyle name="CustomizationCells 2 2 4 4" xfId="1972" xr:uid="{1113B08F-86BC-4816-ADF8-1912CE85B9EB}"/>
    <cellStyle name="CustomizationCells 2 2 4 5" xfId="2255" xr:uid="{D6E51C29-2518-4A01-9861-A9A4F8EF733F}"/>
    <cellStyle name="CustomizationCells 2 2 5" xfId="812" xr:uid="{390385BA-E713-44CF-98E9-636E70E15642}"/>
    <cellStyle name="CustomizationCells 2 2 5 2" xfId="1026" xr:uid="{7C84C9CA-256E-4783-A5D0-75F5EE688354}"/>
    <cellStyle name="CustomizationCells 2 2 5 3" xfId="1547" xr:uid="{7193EF44-02EE-4400-AAB2-6AFD1C75B309}"/>
    <cellStyle name="CustomizationCells 2 2 5 4" xfId="75" xr:uid="{4E0389B5-E9C3-47C4-8E24-EB43C91A479F}"/>
    <cellStyle name="CustomizationCells 2 2 5 5" xfId="2410" xr:uid="{4E14D287-955D-4FE8-8309-01633A9EF205}"/>
    <cellStyle name="CustomizationCells 2 2 6" xfId="1334" xr:uid="{F2D7AE6F-7A95-46DB-9ED5-7E034367DDD2}"/>
    <cellStyle name="CustomizationCells 2 2 7" xfId="1881" xr:uid="{067385ED-933C-45F1-93B2-1140498F468C}"/>
    <cellStyle name="CustomizationCells 2 2 8" xfId="1324" xr:uid="{F5CC83B1-91C8-4733-A30A-B5512FBA947E}"/>
    <cellStyle name="CustomizationCells 2 3" xfId="1319" xr:uid="{21B6AD7D-B6F8-4980-AF17-16FA5C3C0C9B}"/>
    <cellStyle name="CustomizationCells 3" xfId="409" xr:uid="{F30CCDF3-CC5E-4EE7-A46B-81E0C296A132}"/>
    <cellStyle name="CustomizationCells 3 2" xfId="748" xr:uid="{A0A6A26A-6D04-47A3-A0DA-36C7987929CA}"/>
    <cellStyle name="CustomizationCells 3 2 2" xfId="963" xr:uid="{3626623A-F086-4160-8A61-57E450E4E1F5}"/>
    <cellStyle name="CustomizationCells 3 2 2 2" xfId="1698" xr:uid="{8EC98F4C-67FF-4C1C-BABE-3D00140AE864}"/>
    <cellStyle name="CustomizationCells 3 2 2 3" xfId="2169" xr:uid="{8CD4A577-E4CA-46CF-966E-6EEC88AC0F64}"/>
    <cellStyle name="CustomizationCells 3 2 2 4" xfId="2561" xr:uid="{EE59F6D5-1225-46D5-98C2-0BF8F9959C1C}"/>
    <cellStyle name="CustomizationCells 3 2 3" xfId="1484" xr:uid="{C8322428-C312-479F-918B-C6AF59926C68}"/>
    <cellStyle name="CustomizationCells 3 2 4" xfId="1349" xr:uid="{D8AD53D5-B048-4A54-BF41-6E91DDCFCDB8}"/>
    <cellStyle name="CustomizationCells 3 2 5" xfId="2347" xr:uid="{DBC6C36A-4C51-47A3-BB25-3C204B933B7F}"/>
    <cellStyle name="CustomizationCells 3 3" xfId="775" xr:uid="{59EE9AF2-CB81-4286-A9C1-35BB145560C6}"/>
    <cellStyle name="CustomizationCells 3 3 2" xfId="990" xr:uid="{7AA04A70-A700-49A2-B4A9-A54C80B0DE87}"/>
    <cellStyle name="CustomizationCells 3 3 2 2" xfId="1725" xr:uid="{170E3716-26B1-4D68-A918-49F0EDA144F4}"/>
    <cellStyle name="CustomizationCells 3 3 2 3" xfId="2196" xr:uid="{556E859E-BB4C-4CF6-9221-A5ACBB6539E0}"/>
    <cellStyle name="CustomizationCells 3 3 2 4" xfId="2588" xr:uid="{F5594C6D-76F0-4A8A-BB7F-69EC40C57DD5}"/>
    <cellStyle name="CustomizationCells 3 3 3" xfId="1511" xr:uid="{0DFCE57A-AC46-4223-8C5D-BAD2EEFB9E44}"/>
    <cellStyle name="CustomizationCells 3 3 4" xfId="2000" xr:uid="{5C780E4A-0E68-41E9-B72A-F5332581ED2B}"/>
    <cellStyle name="CustomizationCells 3 3 5" xfId="2374" xr:uid="{71FFDC01-A6A3-4D03-A30A-5CC135B3E59E}"/>
    <cellStyle name="CustomizationCells 3 4" xfId="695" xr:uid="{F78A149E-2D33-42CF-BF1F-5D039BFF0A83}"/>
    <cellStyle name="CustomizationCells 3 4 2" xfId="910" xr:uid="{CE90DA28-1690-48F0-8E04-B2C7071B1EB3}"/>
    <cellStyle name="CustomizationCells 3 4 2 2" xfId="1645" xr:uid="{97BFDB46-5A5B-4FD8-956B-6527CC05D6AC}"/>
    <cellStyle name="CustomizationCells 3 4 2 3" xfId="2116" xr:uid="{86172234-DC97-4B79-A6DF-725AA10F98EC}"/>
    <cellStyle name="CustomizationCells 3 4 2 4" xfId="2508" xr:uid="{2762CDE3-0D71-4822-9932-8235B1029558}"/>
    <cellStyle name="CustomizationCells 3 4 3" xfId="1431" xr:uid="{634C0660-90B8-4644-B1FB-BCD28BDB4EAC}"/>
    <cellStyle name="CustomizationCells 3 4 4" xfId="63" xr:uid="{178460D6-3060-4B03-BEA3-7637FCF50BED}"/>
    <cellStyle name="CustomizationCells 3 4 5" xfId="2294" xr:uid="{EE023380-F811-49D7-8957-C7F1AAB0C48C}"/>
    <cellStyle name="CustomizationCells 3 5" xfId="834" xr:uid="{8BA6BC79-2CDF-445B-9BDA-D0F9414C045E}"/>
    <cellStyle name="CustomizationCells 3 5 2" xfId="1569" xr:uid="{FE7FDE20-8677-4038-8700-FFFE148191DC}"/>
    <cellStyle name="CustomizationCells 3 5 3" xfId="1918" xr:uid="{59BFAF0F-6723-4F36-B2D5-61A7C9C1CEEB}"/>
    <cellStyle name="CustomizationCells 3 5 4" xfId="2432" xr:uid="{A6D065BD-B7E2-4247-B34D-B56364B6522B}"/>
    <cellStyle name="CustomizationCells 3 5 5" xfId="2629" xr:uid="{2A231182-CE28-49F5-A6A8-C05170E39D45}"/>
    <cellStyle name="CustomizationCells 3 6" xfId="1227" xr:uid="{F7E7C58D-5D4A-4379-AFD8-4194A27E4153}"/>
    <cellStyle name="CustomizationCells 3 7" xfId="1172" xr:uid="{C0DC9B43-95BB-4E45-B4CF-8532D80F9F62}"/>
    <cellStyle name="CustomizationCells 3 8" xfId="1794" xr:uid="{93F0EA2F-3499-4D99-88F4-E0BE141A813F}"/>
    <cellStyle name="CustomizationCells 4" xfId="206" xr:uid="{AE4C15AD-970E-4C71-A64A-E8557A755C01}"/>
    <cellStyle name="CustomizationCells 4 2" xfId="1103" xr:uid="{B0F85055-A62B-4EF2-A6F0-A94A7114432E}"/>
    <cellStyle name="CustomizationCells 4 3" xfId="1262" xr:uid="{108C25A5-FD55-4407-8C91-4250133F8823}"/>
    <cellStyle name="CustomizationCells 4 4" xfId="1940" xr:uid="{73D317B7-F245-4251-9ADF-CBDAC6A07C2E}"/>
    <cellStyle name="CustomizationCells 4 5" xfId="1939" xr:uid="{3567AF93-B085-4412-B80B-4AB86429EB1F}"/>
    <cellStyle name="CustomizationCells 5" xfId="1061" xr:uid="{84901590-2638-49D0-9D81-E8E1DBF9EF8C}"/>
    <cellStyle name="CustomizationGreenCells" xfId="269" xr:uid="{14C479E3-F854-4E3C-9483-19F12423EEF0}"/>
    <cellStyle name="CustomizationGreenCells 2" xfId="552" xr:uid="{B830DA5B-F101-4D84-AEFC-E4C52EA005FD}"/>
    <cellStyle name="CustomizationGreenCells 2 2" xfId="1320" xr:uid="{4FE61DF6-7FBB-498F-852B-67BD947D1C85}"/>
    <cellStyle name="CustomizationGreenCells 2 3" xfId="1762" xr:uid="{74C8D01F-E5F6-459A-BF4C-34254D42D4AA}"/>
    <cellStyle name="CustomizationGreenCells 2 4" xfId="1271" xr:uid="{D3E9CCFB-F722-447F-88D2-CB16152B55E3}"/>
    <cellStyle name="CustomizationGreenCells 2 5" xfId="1764" xr:uid="{1E52D081-BC74-43AF-A268-ED064F188B30}"/>
    <cellStyle name="CustomizationGreenCells 3" xfId="410" xr:uid="{9BAE199E-BB73-4544-A414-A8E79EA2EDEE}"/>
    <cellStyle name="CustomizationGreenCells 3 2" xfId="749" xr:uid="{9A64F41E-7B51-4C54-A43D-D68F85184195}"/>
    <cellStyle name="CustomizationGreenCells 3 2 2" xfId="964" xr:uid="{49F29D5C-DE60-4242-A490-888C8B0CD183}"/>
    <cellStyle name="CustomizationGreenCells 3 2 2 2" xfId="1699" xr:uid="{EBC7287A-611A-4619-B408-C3EF572A67F6}"/>
    <cellStyle name="CustomizationGreenCells 3 2 2 3" xfId="2170" xr:uid="{26E0F3B9-9D2A-4840-BB4F-68DF8A991E43}"/>
    <cellStyle name="CustomizationGreenCells 3 2 2 4" xfId="2562" xr:uid="{FC18B8D6-3316-4A8D-9C0A-EF113EB9826C}"/>
    <cellStyle name="CustomizationGreenCells 3 2 3" xfId="1485" xr:uid="{15C6FF52-F05F-4926-B1C0-4AC99F0577D6}"/>
    <cellStyle name="CustomizationGreenCells 3 2 4" xfId="1167" xr:uid="{016E7D0F-7E3B-4E81-8F17-D7931B242BBC}"/>
    <cellStyle name="CustomizationGreenCells 3 2 5" xfId="2348" xr:uid="{A3BADD76-7CA7-4C92-8953-2E2B39C402B9}"/>
    <cellStyle name="CustomizationGreenCells 3 3" xfId="719" xr:uid="{81BC4781-6301-4B07-9E76-B6EDE6E9E5B6}"/>
    <cellStyle name="CustomizationGreenCells 3 3 2" xfId="934" xr:uid="{AEA8D942-F476-4451-98D4-97D34C3858E9}"/>
    <cellStyle name="CustomizationGreenCells 3 3 2 2" xfId="1669" xr:uid="{790B6A92-17EA-40D6-AE4B-E7A8143C57DA}"/>
    <cellStyle name="CustomizationGreenCells 3 3 2 3" xfId="2140" xr:uid="{1423DB0E-4255-4269-B7B5-0A3CCAC3BEC3}"/>
    <cellStyle name="CustomizationGreenCells 3 3 2 4" xfId="2532" xr:uid="{38216E46-9E2D-4CFE-B04C-E5307C6B6E5A}"/>
    <cellStyle name="CustomizationGreenCells 3 3 3" xfId="1455" xr:uid="{E2C7FCD8-F4A3-419C-B997-F77A4CA2E584}"/>
    <cellStyle name="CustomizationGreenCells 3 3 4" xfId="1132" xr:uid="{6023F47E-26BD-4DBA-AF55-3529E8F9C4D7}"/>
    <cellStyle name="CustomizationGreenCells 3 3 5" xfId="2318" xr:uid="{6758782B-0125-4552-95A7-5E2FBE5AF9D8}"/>
    <cellStyle name="CustomizationGreenCells 3 4" xfId="652" xr:uid="{301D544F-55E5-4DC9-94E2-24BF00D1EAF0}"/>
    <cellStyle name="CustomizationGreenCells 3 4 2" xfId="867" xr:uid="{52BEB603-7C3F-491B-A3B3-28A9734290A7}"/>
    <cellStyle name="CustomizationGreenCells 3 4 2 2" xfId="1602" xr:uid="{C2F23519-7CE0-4512-840F-F3982196A65F}"/>
    <cellStyle name="CustomizationGreenCells 3 4 2 3" xfId="2073" xr:uid="{D57F2F9B-4209-4B8E-91C5-36368ABA57E8}"/>
    <cellStyle name="CustomizationGreenCells 3 4 2 4" xfId="2465" xr:uid="{8D65AF56-5CAD-40C9-8F21-49124BBB8824}"/>
    <cellStyle name="CustomizationGreenCells 3 4 3" xfId="1388" xr:uid="{3D77CEF7-0C9D-458B-82DD-9C8E18ED800F}"/>
    <cellStyle name="CustomizationGreenCells 3 4 4" xfId="1984" xr:uid="{FE977DEF-CD18-46C1-BA69-DB550CBC9731}"/>
    <cellStyle name="CustomizationGreenCells 3 4 5" xfId="2251" xr:uid="{59A66D62-0619-4E34-8C17-53B60C954651}"/>
    <cellStyle name="CustomizationGreenCells 3 5" xfId="835" xr:uid="{59A71BEB-EBAE-48E0-B813-581705C300B1}"/>
    <cellStyle name="CustomizationGreenCells 3 5 2" xfId="1570" xr:uid="{5A1AF043-E57F-4FA0-90D6-A08B248FCBAC}"/>
    <cellStyle name="CustomizationGreenCells 3 5 3" xfId="1919" xr:uid="{39880A2B-37B8-405F-B650-F7FB06600E7D}"/>
    <cellStyle name="CustomizationGreenCells 3 5 4" xfId="2433" xr:uid="{F2EF9354-15A3-4770-A06B-BF0D842CA1BB}"/>
    <cellStyle name="CustomizationGreenCells 3 5 5" xfId="2630" xr:uid="{ED070980-5FDB-486B-BD5E-808CB0C42C27}"/>
    <cellStyle name="CustomizationGreenCells 3 6" xfId="1228" xr:uid="{6D692C1A-6237-42C4-B9FD-8B6547886D67}"/>
    <cellStyle name="CustomizationGreenCells 3 7" xfId="1067" xr:uid="{1369A14A-4649-4E8A-AF18-C7AF28879572}"/>
    <cellStyle name="CustomizationGreenCells 3 8" xfId="1854" xr:uid="{C17A4A8D-7360-4CA5-909D-EA611F8F3E1D}"/>
    <cellStyle name="CustomizationGreenCells 4" xfId="1147" xr:uid="{23FEF66D-53F6-49A4-92F3-3FDDE7937EB8}"/>
    <cellStyle name="DocBox_EmptyRow" xfId="148" xr:uid="{50067B36-384F-4DF8-B317-606F1620FFCC}"/>
    <cellStyle name="Eingabe" xfId="135" xr:uid="{8F117F90-632A-46E6-8AAE-2BF7C2C103B2}"/>
    <cellStyle name="Eingabe 2" xfId="507" xr:uid="{D681B35C-CD5B-48FF-8F2A-B65BEBFD3BDA}"/>
    <cellStyle name="Eingabe 3" xfId="553" xr:uid="{ACFEE501-4510-4397-9F41-71738BE03A7D}"/>
    <cellStyle name="Eingabe 3 2" xfId="789" xr:uid="{06F2F07D-C9D3-4C4A-B132-D3AE9125237B}"/>
    <cellStyle name="Eingabe 3 2 2" xfId="1004" xr:uid="{7F75CB33-81ED-4EB4-BF46-051889A56D50}"/>
    <cellStyle name="Eingabe 3 2 2 2" xfId="1739" xr:uid="{E4933D4E-F4DD-40F9-888D-1A1C33A046A1}"/>
    <cellStyle name="Eingabe 3 2 2 3" xfId="2012" xr:uid="{1588BC84-CABB-4399-9E31-931CB6DAC16A}"/>
    <cellStyle name="Eingabe 3 2 2 4" xfId="2210" xr:uid="{F4250F1B-E0DB-4854-BB50-B7CE23C27915}"/>
    <cellStyle name="Eingabe 3 2 2 5" xfId="2602" xr:uid="{FBB359D3-A33A-4534-97D3-866526149FDB}"/>
    <cellStyle name="Eingabe 3 2 3" xfId="1525" xr:uid="{9AA43C1E-2EDD-417A-A0A8-7A1730D57BDC}"/>
    <cellStyle name="Eingabe 3 2 4" xfId="1882" xr:uid="{1B506501-6505-4484-91E8-F5EAD53B5F94}"/>
    <cellStyle name="Eingabe 3 2 5" xfId="56" xr:uid="{97FD4407-D71F-4B47-9837-DA4722B01A9F}"/>
    <cellStyle name="Eingabe 3 2 6" xfId="2388" xr:uid="{D574349C-4372-4D52-93D4-0DCF8ACC22B6}"/>
    <cellStyle name="Eingabe 3 3" xfId="778" xr:uid="{15997F89-B05D-49FB-9E76-6E35FC912E72}"/>
    <cellStyle name="Eingabe 3 3 2" xfId="993" xr:uid="{188658C2-7588-435D-B0F4-2BA5F94D85A3}"/>
    <cellStyle name="Eingabe 3 3 2 2" xfId="1728" xr:uid="{FCAA3274-E648-4268-8DE6-FE3109568326}"/>
    <cellStyle name="Eingabe 3 3 2 3" xfId="2005" xr:uid="{B0A19A5B-9B66-4377-9626-1316EF884DD9}"/>
    <cellStyle name="Eingabe 3 3 2 4" xfId="2199" xr:uid="{2ED438A5-C120-4594-AA57-883F95B94611}"/>
    <cellStyle name="Eingabe 3 3 2 5" xfId="2591" xr:uid="{76C2657C-FD23-4B6F-912D-9B288A89DC88}"/>
    <cellStyle name="Eingabe 3 3 3" xfId="1514" xr:uid="{2432BD66-0C82-41EF-A2D0-103DE00C1B3A}"/>
    <cellStyle name="Eingabe 3 3 4" xfId="1876" xr:uid="{CE4D1FC3-B744-4E22-AF73-6F346E791EA7}"/>
    <cellStyle name="Eingabe 3 3 5" xfId="1927" xr:uid="{06A0B4FF-EB2A-49D4-A13D-04BE4A25B4F7}"/>
    <cellStyle name="Eingabe 3 3 6" xfId="2377" xr:uid="{CAD0428F-C6C7-41BE-BE8A-736B61A1E8C3}"/>
    <cellStyle name="Eingabe 3 4" xfId="669" xr:uid="{FCE4B694-315D-4BD3-8032-47E78232EBB7}"/>
    <cellStyle name="Eingabe 3 4 2" xfId="884" xr:uid="{B3C15439-5782-4AED-B022-F590BD2B9675}"/>
    <cellStyle name="Eingabe 3 4 2 2" xfId="1619" xr:uid="{3AD57657-46AF-445F-A0B8-5D6C83328632}"/>
    <cellStyle name="Eingabe 3 4 2 3" xfId="1945" xr:uid="{3B5B2F80-4095-4D4A-B204-2153A3379135}"/>
    <cellStyle name="Eingabe 3 4 2 4" xfId="2090" xr:uid="{63330C48-B6AD-48AC-ABD5-EE7903CFA8AF}"/>
    <cellStyle name="Eingabe 3 4 2 5" xfId="2482" xr:uid="{5BF24BFA-0929-4538-81C9-BB487291F073}"/>
    <cellStyle name="Eingabe 3 4 3" xfId="1405" xr:uid="{6E98F824-6288-4747-966B-66CEE856B929}"/>
    <cellStyle name="Eingabe 3 4 4" xfId="1811" xr:uid="{652D4369-BE0E-4CDB-BB3C-B50206900237}"/>
    <cellStyle name="Eingabe 3 4 5" xfId="1243" xr:uid="{0EE2B377-7861-408B-A112-0F30C264685F}"/>
    <cellStyle name="Eingabe 3 4 6" xfId="2268" xr:uid="{35998D8D-5E4E-42DC-AD3D-39A29973055A}"/>
    <cellStyle name="Eingabe 3 5" xfId="852" xr:uid="{E96BCAEA-3F4D-4603-96FA-964DCB07520B}"/>
    <cellStyle name="Eingabe 3 5 2" xfId="1587" xr:uid="{7E2FAB4D-1B11-4694-B47D-C92D74756878}"/>
    <cellStyle name="Eingabe 3 5 3" xfId="1931" xr:uid="{906531C4-99EE-43C6-AD55-C7C6A8931D7F}"/>
    <cellStyle name="Eingabe 3 5 4" xfId="2058" xr:uid="{8D596CC9-0EF6-4574-BB3A-FBFFADAED876}"/>
    <cellStyle name="Eingabe 3 5 5" xfId="2450" xr:uid="{7CB186C7-8829-427E-AB6B-AC9C563D5C99}"/>
    <cellStyle name="Eingabe 3 6" xfId="1321" xr:uid="{66F39888-C45F-42E4-918F-2D4D13E8621A}"/>
    <cellStyle name="Eingabe 3 7" xfId="1763" xr:uid="{C8236561-7A13-4AE1-A2E6-F6D2931A3369}"/>
    <cellStyle name="Eingabe 3 8" xfId="1987" xr:uid="{84E16BA2-F4FE-4E0A-A888-4769BE9E60A0}"/>
    <cellStyle name="Eingabe 3 9" xfId="1783" xr:uid="{22C67DB3-CD1C-499E-B01D-D115209C79F1}"/>
    <cellStyle name="Eingabe 4" xfId="412" xr:uid="{275410A3-FFD9-47EE-9D41-12EF605E5D1A}"/>
    <cellStyle name="Eingabe 4 2" xfId="750" xr:uid="{8EF66A51-DBE3-433F-864A-DE8DE4AFF42B}"/>
    <cellStyle name="Eingabe 4 2 2" xfId="965" xr:uid="{C1276380-9ACB-4C33-9304-4C0F2B79310E}"/>
    <cellStyle name="Eingabe 4 2 2 2" xfId="1700" xr:uid="{E652CEBB-A079-4D29-A907-AD6721450244}"/>
    <cellStyle name="Eingabe 4 2 2 3" xfId="1989" xr:uid="{B43025D9-A3F7-4927-8D7D-0DC6CC0FA3BE}"/>
    <cellStyle name="Eingabe 4 2 2 4" xfId="2171" xr:uid="{8B627C0C-1B45-4E05-87B8-E635B59AD0A0}"/>
    <cellStyle name="Eingabe 4 2 2 5" xfId="2563" xr:uid="{4EE4ACF6-5A0E-4D1A-BF67-B8DCD7234753}"/>
    <cellStyle name="Eingabe 4 2 3" xfId="1486" xr:uid="{1EF312D3-AD5F-49CE-8F1D-6C2FFB03297E}"/>
    <cellStyle name="Eingabe 4 2 4" xfId="1857" xr:uid="{3BC19167-176B-4C97-97F4-C2FD65723C96}"/>
    <cellStyle name="Eingabe 4 2 5" xfId="54" xr:uid="{A232A692-22B3-4DE3-B320-D44A6A705E08}"/>
    <cellStyle name="Eingabe 4 2 6" xfId="2349" xr:uid="{B5BA24BF-E47E-4282-BE46-6D952C66334F}"/>
    <cellStyle name="Eingabe 4 3" xfId="677" xr:uid="{FA5038F5-1310-4CD8-93A2-B3AC66E6B1DD}"/>
    <cellStyle name="Eingabe 4 3 2" xfId="892" xr:uid="{36299533-06B6-42AA-872C-D9DA8EBA8152}"/>
    <cellStyle name="Eingabe 4 3 2 2" xfId="1627" xr:uid="{761036E7-B2AE-4A17-8CB0-C79B10BE5F65}"/>
    <cellStyle name="Eingabe 4 3 2 3" xfId="1950" xr:uid="{A094736B-D0DE-4995-9FE4-C972C05222B3}"/>
    <cellStyle name="Eingabe 4 3 2 4" xfId="2098" xr:uid="{74119A06-F84E-474D-8710-B9FAF52ACBD5}"/>
    <cellStyle name="Eingabe 4 3 2 5" xfId="2490" xr:uid="{F4236C66-F52C-4D21-9A61-592CC3652901}"/>
    <cellStyle name="Eingabe 4 3 3" xfId="1413" xr:uid="{F6080D36-645E-42B8-9E7A-1AF7B70B31EF}"/>
    <cellStyle name="Eingabe 4 3 4" xfId="1816" xr:uid="{3A7E6790-3A86-47B7-980F-14CE138D143E}"/>
    <cellStyle name="Eingabe 4 3 5" xfId="1341" xr:uid="{6556503A-08FA-4B9D-834A-880CAAD3C05A}"/>
    <cellStyle name="Eingabe 4 3 6" xfId="2276" xr:uid="{D25FA7FC-83C0-416B-A08B-D7F8E9431E58}"/>
    <cellStyle name="Eingabe 4 4" xfId="653" xr:uid="{7BE54E6E-D596-46DA-81B4-D995F052D987}"/>
    <cellStyle name="Eingabe 4 4 2" xfId="868" xr:uid="{0A596544-C281-4101-A8B6-B53E53F4B920}"/>
    <cellStyle name="Eingabe 4 4 2 2" xfId="1603" xr:uid="{0A30BE95-7FE2-4F6C-8F7A-DE63983F9DF1}"/>
    <cellStyle name="Eingabe 4 4 2 3" xfId="1936" xr:uid="{9EF6A78E-D7DE-4DCE-882B-1F7AA11B66EC}"/>
    <cellStyle name="Eingabe 4 4 2 4" xfId="2074" xr:uid="{486B9C5F-C49E-4738-935F-32A7456635F7}"/>
    <cellStyle name="Eingabe 4 4 2 5" xfId="2466" xr:uid="{783709D5-D9ED-4D70-9B26-A2BFE39A2B44}"/>
    <cellStyle name="Eingabe 4 4 3" xfId="1389" xr:uid="{6599D340-9C3A-4FD3-BC12-F704F10A4075}"/>
    <cellStyle name="Eingabe 4 4 4" xfId="1800" xr:uid="{3910DEEC-09F6-42F8-B9E0-C042C9406D08}"/>
    <cellStyle name="Eingabe 4 4 5" xfId="1850" xr:uid="{E375858F-17EE-4FA6-8E6F-68314472A942}"/>
    <cellStyle name="Eingabe 4 4 6" xfId="2252" xr:uid="{9DAEEF2D-9C94-4981-B741-D563EBA4197D}"/>
    <cellStyle name="Eingabe 4 5" xfId="836" xr:uid="{94C3B4A5-760D-425B-A75E-ADA9C7821C8E}"/>
    <cellStyle name="Eingabe 4 5 2" xfId="1571" xr:uid="{543A4FEB-D89A-4713-92B0-3C5DCFFB5C1E}"/>
    <cellStyle name="Eingabe 4 5 3" xfId="1920" xr:uid="{FC578294-499B-4390-8ED1-380889841631}"/>
    <cellStyle name="Eingabe 4 5 4" xfId="2043" xr:uid="{B57F42FD-5220-4C44-B816-5BD512AE1EC7}"/>
    <cellStyle name="Eingabe 4 5 5" xfId="2434" xr:uid="{88AF3424-E799-4A64-A2B5-2D6293785AF9}"/>
    <cellStyle name="Eingabe 4 6" xfId="1230" xr:uid="{732BAA35-E727-4F09-9826-E4841AFD40CE}"/>
    <cellStyle name="Eingabe 4 7" xfId="1130" xr:uid="{B4F8CF79-3065-49A4-87B2-63B9D3CFCEC4}"/>
    <cellStyle name="Eingabe 4 8" xfId="1375" xr:uid="{2B666ECE-6CB3-41FA-BB54-57C1BC19B3C2}"/>
    <cellStyle name="Eingabe 4 9" xfId="1065" xr:uid="{BD01BF06-674F-40B6-B8C0-7AC7D4FAFBA0}"/>
    <cellStyle name="Eingabe 5" xfId="687" xr:uid="{76C84B5A-F4EE-4964-A196-E41E7D507D97}"/>
    <cellStyle name="Eingabe 5 2" xfId="902" xr:uid="{9CACB22D-DB34-4B1C-A7D8-0606EFF1E682}"/>
    <cellStyle name="Eingabe 5 2 2" xfId="1637" xr:uid="{998EA016-1619-4AFC-ADBE-F81906E14E88}"/>
    <cellStyle name="Eingabe 5 2 3" xfId="1957" xr:uid="{E472540E-8633-46A4-85EF-5F210F64F042}"/>
    <cellStyle name="Eingabe 5 2 4" xfId="2108" xr:uid="{DE51CD78-E39E-4D89-A8C7-8BA2E104D9F4}"/>
    <cellStyle name="Eingabe 5 2 5" xfId="2500" xr:uid="{C0818D0B-5FF4-4531-84EF-40FBA4CEAB65}"/>
    <cellStyle name="Eingabe 5 3" xfId="1423" xr:uid="{594615AB-6415-4952-AF8F-91B7F02B64A1}"/>
    <cellStyle name="Eingabe 5 4" xfId="1822" xr:uid="{8B7398CA-C256-4CC5-B826-49289BCD8D9F}"/>
    <cellStyle name="Eingabe 5 5" xfId="1119" xr:uid="{FAB64A91-1095-49B6-A088-3B7AC8B86422}"/>
    <cellStyle name="Eingabe 5 6" xfId="2286" xr:uid="{689A890E-C583-4629-B08E-0B4B5C8D96B9}"/>
    <cellStyle name="Eingabe 6" xfId="764" xr:uid="{C4BB746C-A631-41B0-A4A8-89CA63055714}"/>
    <cellStyle name="Eingabe 6 2" xfId="979" xr:uid="{97B1B794-F235-4420-ADB7-3B291BBE30D1}"/>
    <cellStyle name="Eingabe 6 2 2" xfId="1714" xr:uid="{B8A27654-4C26-4B12-9304-04D8E6099C18}"/>
    <cellStyle name="Eingabe 6 2 3" xfId="1996" xr:uid="{13DFD08F-5DA0-4CBB-B64F-B6CB9CBDA2CC}"/>
    <cellStyle name="Eingabe 6 2 4" xfId="2185" xr:uid="{02FCB046-4ECA-4742-B3FD-C892263F2C2D}"/>
    <cellStyle name="Eingabe 6 2 5" xfId="2577" xr:uid="{3FF0DC89-28A0-415C-8EAA-0B2BD189D2F2}"/>
    <cellStyle name="Eingabe 6 3" xfId="1500" xr:uid="{A42C544C-5D4A-4FBE-90CE-15D19AD36D4E}"/>
    <cellStyle name="Eingabe 6 4" xfId="1869" xr:uid="{B05E6FAC-6466-4189-A54F-4762ED3EA37D}"/>
    <cellStyle name="Eingabe 6 5" xfId="70" xr:uid="{F129956A-5B54-4359-B2BA-BE60534A103F}"/>
    <cellStyle name="Eingabe 6 6" xfId="2363" xr:uid="{1D1F4345-5BDB-4DFF-AAFB-F76A6313721A}"/>
    <cellStyle name="Eingabe 7" xfId="807" xr:uid="{3D578E91-F1C3-4873-A56C-B78266C8A627}"/>
    <cellStyle name="Eingabe 7 2" xfId="1021" xr:uid="{3A8327CD-04E9-4050-A7D1-C48D6FC7A2EF}"/>
    <cellStyle name="Eingabe 7 2 2" xfId="1756" xr:uid="{1DE45D28-F0EE-4F2B-9806-548514A82B10}"/>
    <cellStyle name="Eingabe 7 2 3" xfId="2025" xr:uid="{1E58E8AF-F6AC-4A2B-AD33-D93ADE98C378}"/>
    <cellStyle name="Eingabe 7 2 4" xfId="2227" xr:uid="{A40A6C26-26ED-47C4-BE92-5CEA3B8AD42D}"/>
    <cellStyle name="Eingabe 7 2 5" xfId="2619" xr:uid="{92D7B520-F4F1-4ECC-B28A-6813DD4D3FC7}"/>
    <cellStyle name="Eingabe 7 3" xfId="1542" xr:uid="{B152200E-9A57-4EC6-A4E0-27D5C10C794B}"/>
    <cellStyle name="Eingabe 7 4" xfId="1894" xr:uid="{5E413DAB-E13F-4566-8587-E9A64CE52AE4}"/>
    <cellStyle name="Eingabe 7 5" xfId="1116" xr:uid="{3098C014-9CED-41B5-8F00-8ADCC8ECF1D2}"/>
    <cellStyle name="Eingabe 7 6" xfId="2405" xr:uid="{50C9F822-E3BC-4FB4-AB5B-51CA0E891CC4}"/>
    <cellStyle name="Eingabe 8" xfId="816" xr:uid="{B7CFA9C3-01C1-4DFD-B008-9B1D270BBFE9}"/>
    <cellStyle name="Eingabe 8 2" xfId="1551" xr:uid="{C87835A3-0BB5-4D67-82F1-ABF678498C38}"/>
    <cellStyle name="Eingabe 8 3" xfId="1900" xr:uid="{558B4080-A427-4EAB-B978-C4B2830B002E}"/>
    <cellStyle name="Eingabe 8 4" xfId="1046" xr:uid="{61FF0B75-4E3C-480D-986A-B9437AE5C52A}"/>
    <cellStyle name="Eingabe 8 5" xfId="2414" xr:uid="{ACEA5211-2733-4A9C-A5CD-AA01CB6F2323}"/>
    <cellStyle name="Empty_B_border" xfId="154" xr:uid="{E6B388BE-4C3A-4820-B4B4-66DAFDE29494}"/>
    <cellStyle name="Ergebnis" xfId="184" hidden="1" xr:uid="{EC7218CF-F44B-400B-BFE5-046ADD34C14F}"/>
    <cellStyle name="Ergebnis" xfId="1081" hidden="1" xr:uid="{E80A9519-3C9A-45FD-AC79-600B10261749}"/>
    <cellStyle name="Ergebnis" xfId="1362" hidden="1" xr:uid="{D564880A-B335-4E4E-9380-E52B8B9F298C}"/>
    <cellStyle name="Ergebnis" xfId="1790" hidden="1" xr:uid="{BFC60F3C-CAEC-4B8B-BCAB-BCD76C7424EB}"/>
    <cellStyle name="Ergebnis" xfId="1294" hidden="1" xr:uid="{75B53094-A5B2-4CF5-AC50-FB413C8A4340}"/>
    <cellStyle name="Ergebnis" xfId="1761" hidden="1" xr:uid="{FF9FEF5F-50A6-4E53-8C38-A24FA0D29B58}"/>
    <cellStyle name="Ergebnis 2" xfId="528" xr:uid="{110AD821-83E2-4F2D-AD14-6C24CE65BE90}"/>
    <cellStyle name="Ergebnis 2 2" xfId="784" xr:uid="{5603AC05-B022-491C-8FFD-E8610C44CABB}"/>
    <cellStyle name="Ergebnis 2 2 2" xfId="999" xr:uid="{6F05F19B-B443-47C9-BA60-9AA4731CE2A8}"/>
    <cellStyle name="Ergebnis 2 2 2 2" xfId="1734" xr:uid="{E8FBE5DC-20A4-47A0-AAD1-BA16F4A52B8D}"/>
    <cellStyle name="Ergebnis 2 2 2 3" xfId="2010" xr:uid="{C7C2658E-4718-4AF4-9F6A-6AEC085236CF}"/>
    <cellStyle name="Ergebnis 2 2 2 4" xfId="2205" xr:uid="{ACBDD25A-6C68-4C84-8317-AE87733D651F}"/>
    <cellStyle name="Ergebnis 2 2 2 5" xfId="2597" xr:uid="{C2D5EF0C-B991-4080-B47A-D6E722BD4EF9}"/>
    <cellStyle name="Ergebnis 2 2 3" xfId="1520" xr:uid="{211D0320-2B3F-4E05-8831-89AB1E320704}"/>
    <cellStyle name="Ergebnis 2 2 4" xfId="1880" xr:uid="{EB1FD2A9-4D4C-4A7A-99EC-4965AA88068D}"/>
    <cellStyle name="Ergebnis 2 2 5" xfId="1233" xr:uid="{F1D24C34-EC8B-439E-B473-051B952D22B5}"/>
    <cellStyle name="Ergebnis 2 2 6" xfId="2383" xr:uid="{4E309595-0ACD-4DD9-9D06-07E0D525601E}"/>
    <cellStyle name="Ergebnis 2 3" xfId="716" xr:uid="{2087877E-8005-48B8-B1D7-CDDF048CCAB6}"/>
    <cellStyle name="Ergebnis 2 3 2" xfId="931" xr:uid="{0D8A33BF-15D6-4680-87C0-97048C2CC7E6}"/>
    <cellStyle name="Ergebnis 2 3 2 2" xfId="1666" xr:uid="{47085F45-FAB9-4777-831B-B9EC93E401E2}"/>
    <cellStyle name="Ergebnis 2 3 2 3" xfId="1973" xr:uid="{B2FBF8EE-B7BD-440F-8B57-A16110E09E96}"/>
    <cellStyle name="Ergebnis 2 3 2 4" xfId="2137" xr:uid="{1AE9796D-8CAB-4AF9-8BE5-7D751A2D97D0}"/>
    <cellStyle name="Ergebnis 2 3 2 5" xfId="2529" xr:uid="{E4946738-372C-43F2-B7B3-C27057F367C4}"/>
    <cellStyle name="Ergebnis 2 3 3" xfId="1452" xr:uid="{AFDBD5DE-CF4D-47F7-A68D-610996296E29}"/>
    <cellStyle name="Ergebnis 2 3 4" xfId="1838" xr:uid="{2972797A-91BD-434F-8DD4-D60950E6E943}"/>
    <cellStyle name="Ergebnis 2 3 5" xfId="1378" xr:uid="{ACDD0132-16F3-4B90-AFAE-082777321558}"/>
    <cellStyle name="Ergebnis 2 3 6" xfId="2315" xr:uid="{08887F09-95B5-4C1B-B763-AF12C82C4AF3}"/>
    <cellStyle name="Ergebnis 2 4" xfId="707" xr:uid="{E3F49E2D-88A0-4984-A800-39D041E1601D}"/>
    <cellStyle name="Ergebnis 2 4 2" xfId="922" xr:uid="{57D38672-1FC9-4484-8773-C79BE27E32CC}"/>
    <cellStyle name="Ergebnis 2 4 2 2" xfId="1657" xr:uid="{35A08BD0-3521-4DB3-A614-0EA1DFD58A10}"/>
    <cellStyle name="Ergebnis 2 4 2 3" xfId="1970" xr:uid="{8305EFF3-FDDB-479E-8F3F-C5287686B411}"/>
    <cellStyle name="Ergebnis 2 4 2 4" xfId="2128" xr:uid="{81FF4B04-767C-4300-BCE3-E9DE402AF076}"/>
    <cellStyle name="Ergebnis 2 4 2 5" xfId="2520" xr:uid="{7149262B-8C78-40AF-B54C-0E65BB2FDCDA}"/>
    <cellStyle name="Ergebnis 2 4 3" xfId="1443" xr:uid="{1E218200-6539-4814-B9BF-3DAE2E4C0071}"/>
    <cellStyle name="Ergebnis 2 4 4" xfId="1835" xr:uid="{708879B5-0F4A-4587-B79C-C1D1C7551BB6}"/>
    <cellStyle name="Ergebnis 2 4 5" xfId="1110" xr:uid="{0C4E143A-CE73-477A-8B3F-D3A7F82A754D}"/>
    <cellStyle name="Ergebnis 2 4 6" xfId="2306" xr:uid="{8A845704-A35E-45F8-B1B5-4D91C9A920FE}"/>
    <cellStyle name="Ergebnis 2 5" xfId="842" xr:uid="{C5A0C2BC-94D0-453A-B2C0-ACEE616ECB42}"/>
    <cellStyle name="Ergebnis 2 5 2" xfId="1577" xr:uid="{329CBBA2-A39B-4E3F-85D4-450C664179CE}"/>
    <cellStyle name="Ergebnis 2 5 3" xfId="1926" xr:uid="{302317EA-FF35-49C6-9649-05431B74711D}"/>
    <cellStyle name="Ergebnis 2 5 4" xfId="2048" xr:uid="{9BE6426E-2C67-4442-937B-D87D7FFD1D23}"/>
    <cellStyle name="Ergebnis 2 5 5" xfId="2440" xr:uid="{34423AD4-E59F-4B4E-A218-27DB06E825BC}"/>
    <cellStyle name="Ergebnis 2 6" xfId="1303" xr:uid="{959FD056-F2BF-48C9-AB62-FCC1936890EC}"/>
    <cellStyle name="Ergebnis 2 7" xfId="1111" xr:uid="{51914B30-C2FC-4FED-AACA-135440749149}"/>
    <cellStyle name="Ergebnis 2 8" xfId="1363" xr:uid="{303CD3FC-FC25-4BBF-8093-E4112DAA7117}"/>
    <cellStyle name="Ergebnis 2 9" xfId="1862" xr:uid="{A1530951-826A-4D77-A035-4575D0671828}"/>
    <cellStyle name="Ergebnis 3" xfId="421" xr:uid="{9279548F-C8F8-4934-9903-3C3242888F29}"/>
    <cellStyle name="Ergebnis 3 2" xfId="758" xr:uid="{C482C23E-7896-4F4A-A2B0-5D4F8F3D9119}"/>
    <cellStyle name="Ergebnis 3 2 2" xfId="973" xr:uid="{1080F899-A7B0-4319-8ACF-81FCEB357B4E}"/>
    <cellStyle name="Ergebnis 3 2 2 2" xfId="1708" xr:uid="{E6E72505-80B0-4CD7-AE22-D8644631B3E6}"/>
    <cellStyle name="Ergebnis 3 2 2 3" xfId="1991" xr:uid="{273E9255-0962-4E74-91C6-DC8BCA53B763}"/>
    <cellStyle name="Ergebnis 3 2 2 4" xfId="2179" xr:uid="{EDADC0FC-B763-457E-935A-A59E213E00CE}"/>
    <cellStyle name="Ergebnis 3 2 2 5" xfId="2571" xr:uid="{0E82C76E-FD5D-46B1-89FC-B90BAB7201F9}"/>
    <cellStyle name="Ergebnis 3 2 3" xfId="1494" xr:uid="{D736AD02-70E8-44D7-AFB8-69B925E78B82}"/>
    <cellStyle name="Ergebnis 3 2 4" xfId="1863" xr:uid="{D1B55BB6-5370-41F8-812A-16EFEAE87962}"/>
    <cellStyle name="Ergebnis 3 2 5" xfId="1175" xr:uid="{7DD1B578-6C4D-4338-9C07-D650E499E101}"/>
    <cellStyle name="Ergebnis 3 2 6" xfId="2357" xr:uid="{17BCD615-AD3E-4A22-8A6D-1DFF254D8C3D}"/>
    <cellStyle name="Ergebnis 3 3" xfId="672" xr:uid="{9A8ED139-0E5D-472D-ADD3-1B4230BF2033}"/>
    <cellStyle name="Ergebnis 3 3 2" xfId="887" xr:uid="{439F59D6-5FC2-4EDE-A520-2B143D9A5FB8}"/>
    <cellStyle name="Ergebnis 3 3 2 2" xfId="1622" xr:uid="{547A6322-2308-4A0C-BE51-95D5CE515587}"/>
    <cellStyle name="Ergebnis 3 3 2 3" xfId="1947" xr:uid="{C9B191D2-A125-468C-92A0-FB1A0FA03B62}"/>
    <cellStyle name="Ergebnis 3 3 2 4" xfId="2093" xr:uid="{AF042EEB-0D50-458B-B72C-0AB653315B96}"/>
    <cellStyle name="Ergebnis 3 3 2 5" xfId="2485" xr:uid="{04390C2D-8529-407C-B59F-DF5E7BCBB1F8}"/>
    <cellStyle name="Ergebnis 3 3 3" xfId="1408" xr:uid="{152FC975-CB0A-45EC-8FF5-861C20E2B2D2}"/>
    <cellStyle name="Ergebnis 3 3 4" xfId="1813" xr:uid="{4F75530A-0F02-4CB9-BB0F-FCBD80414817}"/>
    <cellStyle name="Ergebnis 3 3 5" xfId="1367" xr:uid="{16D06D5C-C731-450E-B08F-6284E8CB7038}"/>
    <cellStyle name="Ergebnis 3 3 6" xfId="2271" xr:uid="{BCEFE4E7-1B0E-4790-BE5E-1572CC89C3DB}"/>
    <cellStyle name="Ergebnis 3 4" xfId="699" xr:uid="{A2B9009B-5504-43F2-80D2-74A14BE3A5AB}"/>
    <cellStyle name="Ergebnis 3 4 2" xfId="914" xr:uid="{DEDF0221-FB0F-41CF-96F6-4438FCCF0F8C}"/>
    <cellStyle name="Ergebnis 3 4 2 2" xfId="1649" xr:uid="{FC4E9A2D-1127-40F0-81F0-5310D64B92F4}"/>
    <cellStyle name="Ergebnis 3 4 2 3" xfId="1966" xr:uid="{8C6E9A16-7AB0-473D-831E-6039BA978022}"/>
    <cellStyle name="Ergebnis 3 4 2 4" xfId="2120" xr:uid="{CB43F106-4A24-45FC-9B8D-FE12E2624466}"/>
    <cellStyle name="Ergebnis 3 4 2 5" xfId="2512" xr:uid="{645FE15A-EB0F-4EA8-9EBB-29F669C759C5}"/>
    <cellStyle name="Ergebnis 3 4 3" xfId="1435" xr:uid="{5C4D9E87-3235-4802-BCE7-7736B1299D9C}"/>
    <cellStyle name="Ergebnis 3 4 4" xfId="1831" xr:uid="{27460D41-BCE4-478C-B2FA-86B03CF65B2F}"/>
    <cellStyle name="Ergebnis 3 4 5" xfId="72" xr:uid="{AFFEF6A3-EBAF-4454-AD56-776C5B77014B}"/>
    <cellStyle name="Ergebnis 3 4 6" xfId="2298" xr:uid="{59164541-14B0-4208-B827-653CF6150959}"/>
    <cellStyle name="Ergebnis 3 5" xfId="838" xr:uid="{3F43BCF7-97A6-4DF4-9D99-E34809933F30}"/>
    <cellStyle name="Ergebnis 3 5 2" xfId="1573" xr:uid="{F71D9109-A1D0-4124-BC9F-6814C6B3A317}"/>
    <cellStyle name="Ergebnis 3 5 3" xfId="1922" xr:uid="{BB1825D9-162B-4311-AEB1-226C6B86D687}"/>
    <cellStyle name="Ergebnis 3 5 4" xfId="2045" xr:uid="{79DB8320-3FE3-4EFB-8A5E-EB43C6E91212}"/>
    <cellStyle name="Ergebnis 3 5 5" xfId="2436" xr:uid="{B1A5A1A8-323B-4358-995F-C04B6CF1388A}"/>
    <cellStyle name="Ergebnis 3 6" xfId="1239" xr:uid="{A10FB3FB-3692-4DAE-B567-206158446E07}"/>
    <cellStyle name="Ergebnis 3 7" xfId="1128" xr:uid="{D2BFC685-827E-4347-9B35-E8553AE579A1}"/>
    <cellStyle name="Ergebnis 3 8" xfId="1049" xr:uid="{9642EDE3-ED1E-4913-B76E-D720226B808E}"/>
    <cellStyle name="Ergebnis 3 9" xfId="1377" xr:uid="{F7B7C9BB-43C4-4B18-961C-6614F06CB230}"/>
    <cellStyle name="Ergebnis 4" xfId="688" xr:uid="{3A70534D-432B-40E5-B4BF-BA392B294176}"/>
    <cellStyle name="Ergebnis 4 2" xfId="903" xr:uid="{088CFE77-5277-4A3C-A9E3-B85F76F74251}"/>
    <cellStyle name="Ergebnis 4 2 2" xfId="1638" xr:uid="{531BA018-0155-41C4-B1A7-C3389677F1DF}"/>
    <cellStyle name="Ergebnis 4 2 3" xfId="1958" xr:uid="{08FDE5A2-82F6-42D6-AE20-7F36A8679C12}"/>
    <cellStyle name="Ergebnis 4 2 4" xfId="2109" xr:uid="{583B1B44-2E95-44CF-85DD-BA7BDC673225}"/>
    <cellStyle name="Ergebnis 4 2 5" xfId="2501" xr:uid="{C2517771-E600-422E-81E8-46D7E1D96B75}"/>
    <cellStyle name="Ergebnis 4 3" xfId="1424" xr:uid="{DD006500-6116-49A6-85F5-3F4B6D7C8065}"/>
    <cellStyle name="Ergebnis 4 4" xfId="1823" xr:uid="{046FC637-D177-4E0A-9866-15FCC5A72098}"/>
    <cellStyle name="Ergebnis 4 5" xfId="50" xr:uid="{BEA47433-90B7-4EEB-BD01-DBED6235FF6A}"/>
    <cellStyle name="Ergebnis 4 6" xfId="2287" xr:uid="{83F9CD61-F977-4724-A100-78FCB44A03AA}"/>
    <cellStyle name="Ergebnis 5" xfId="762" xr:uid="{1AA55F25-AAC8-4F46-9616-74A98AA13590}"/>
    <cellStyle name="Ergebnis 5 2" xfId="977" xr:uid="{D2928244-384B-4C3A-9732-DA14680FB1DC}"/>
    <cellStyle name="Ergebnis 5 2 2" xfId="1712" xr:uid="{F7121880-95D0-40F3-B8B1-130DA6081F7E}"/>
    <cellStyle name="Ergebnis 5 2 3" xfId="1994" xr:uid="{6C04C288-0556-4AC9-8E03-7478BFAE6027}"/>
    <cellStyle name="Ergebnis 5 2 4" xfId="2183" xr:uid="{0C9BCFC8-A10F-42AA-A1DF-F0C3D80D539A}"/>
    <cellStyle name="Ergebnis 5 2 5" xfId="2575" xr:uid="{4C7C54E0-0EC5-481D-9127-B8415D7B9393}"/>
    <cellStyle name="Ergebnis 5 3" xfId="1498" xr:uid="{02D0C6D0-09FD-4A56-A6E8-23F102D903A8}"/>
    <cellStyle name="Ergebnis 5 4" xfId="1867" xr:uid="{FBC2BD0F-1F7E-4045-88EA-45FDEFAECDF7}"/>
    <cellStyle name="Ergebnis 5 5" xfId="1181" xr:uid="{161579A8-D969-432C-9B1D-DB344373FDD8}"/>
    <cellStyle name="Ergebnis 5 6" xfId="2361" xr:uid="{A619A40D-3F3C-4E97-8CEF-7CCB384D77CE}"/>
    <cellStyle name="Ergebnis 6" xfId="769" xr:uid="{E4FE314D-B516-4A76-82FC-60C4F3737963}"/>
    <cellStyle name="Ergebnis 6 2" xfId="984" xr:uid="{D46D737D-00EB-439D-90E8-A7E2674C9881}"/>
    <cellStyle name="Ergebnis 6 2 2" xfId="1719" xr:uid="{3CEE964C-96EA-483F-887D-1D524EB11AF7}"/>
    <cellStyle name="Ergebnis 6 2 3" xfId="1999" xr:uid="{3327B736-0821-468D-BB39-D24753212783}"/>
    <cellStyle name="Ergebnis 6 2 4" xfId="2190" xr:uid="{7FC50566-5BEB-42BB-9F83-253AFB7BBB91}"/>
    <cellStyle name="Ergebnis 6 2 5" xfId="2582" xr:uid="{BA81D682-EA21-4E4F-9AB4-BB53620BA980}"/>
    <cellStyle name="Ergebnis 6 3" xfId="1505" xr:uid="{AF7AA687-3735-4C4B-AC6F-F21D6E3682FD}"/>
    <cellStyle name="Ergebnis 6 4" xfId="1871" xr:uid="{CABBA56F-CDF0-4EAD-9FF2-F340399FE839}"/>
    <cellStyle name="Ergebnis 6 5" xfId="46" xr:uid="{C13278EB-04B7-40F1-ADA0-F7740BE19612}"/>
    <cellStyle name="Ergebnis 6 6" xfId="2368" xr:uid="{D78D241A-A0C4-4B94-B4A3-F7B593747B77}"/>
    <cellStyle name="Ergebnis 7" xfId="817" xr:uid="{9676F7E2-7040-47C8-B989-45E1BD5B999A}"/>
    <cellStyle name="Ergebnis 7 2" xfId="1552" xr:uid="{77F7C98E-EA5D-4653-AB2C-3F95434D6E6C}"/>
    <cellStyle name="Ergebnis 7 3" xfId="1901" xr:uid="{EF87E8AB-8A96-4776-9776-DAA5463A757F}"/>
    <cellStyle name="Ergebnis 7 4" xfId="1267" xr:uid="{BDEF8DE6-2259-4C0A-9C77-5F5E4C2F9AD8}"/>
    <cellStyle name="Ergebnis 7 5" xfId="2415" xr:uid="{FE25E3C7-7BFE-4B85-BAFC-90BF2C6ED07F}"/>
    <cellStyle name="Erklärender Text" xfId="183" hidden="1" xr:uid="{0540E317-C19F-41A8-862F-502BF8D31E1B}"/>
    <cellStyle name="Erklärender Text" xfId="1080" hidden="1" xr:uid="{7CE548F8-DB35-4478-8B17-FE77A00C7C34}"/>
    <cellStyle name="Erklärender Text" xfId="1359" hidden="1" xr:uid="{60A86D11-8B14-43B7-8385-B720D8699109}"/>
    <cellStyle name="Erklärender Text" xfId="1277" hidden="1" xr:uid="{848371EE-B750-4ABD-BDE3-5DA971D005BC}"/>
    <cellStyle name="Erklärender Text" xfId="1885" hidden="1" xr:uid="{74BF934F-90AB-4C18-BB8F-47ED4B1DCBF6}"/>
    <cellStyle name="Erklärender Text" xfId="2244" hidden="1" xr:uid="{4C057324-C70C-4B24-AFC8-2CE4FFAA8655}"/>
    <cellStyle name="Erklärender Text 2" xfId="529" xr:uid="{36A03114-F143-49FB-8027-5FF386BE0F60}"/>
    <cellStyle name="Erklärender Text 3" xfId="411" xr:uid="{8EF25275-CD23-49D8-A7D1-84A39F31F225}"/>
    <cellStyle name="Explanatory Text" xfId="16" builtinId="53" customBuiltin="1"/>
    <cellStyle name="Explanatory Text 2" xfId="270" xr:uid="{9FF09F0A-8E6D-4CAD-9833-322F96736015}"/>
    <cellStyle name="Explanatory Text 3" xfId="361" xr:uid="{A7664D4C-EE0E-46B1-9758-8BF7FBD85FF6}"/>
    <cellStyle name="Good" xfId="6" builtinId="26" customBuiltin="1"/>
    <cellStyle name="Good 2" xfId="271" xr:uid="{4BA139B4-CC23-4A68-A238-7722EDB6B790}"/>
    <cellStyle name="Good 3" xfId="362" xr:uid="{32E7E10E-6D8B-403E-96F6-FEED5C4B5CF2}"/>
    <cellStyle name="Good 4" xfId="491" xr:uid="{05616A5F-DA7F-4AAE-B462-7A99EE312C3F}"/>
    <cellStyle name="Gut" xfId="272" xr:uid="{BCD17D89-EF64-43A4-9C9A-3BA791802E50}"/>
    <cellStyle name="Heading 1" xfId="2" builtinId="16" customBuiltin="1"/>
    <cellStyle name="Heading 1 2" xfId="273" xr:uid="{CE0093B1-C6D1-4AC9-AC88-62FEC4A14CDD}"/>
    <cellStyle name="Heading 1 3" xfId="363" xr:uid="{AB5182D1-C47D-4BC9-A560-7F1F71D935DB}"/>
    <cellStyle name="Heading 1 4" xfId="499" xr:uid="{A577262E-6BA7-4E75-B979-0197DE9651D3}"/>
    <cellStyle name="Heading 2" xfId="3" builtinId="17" customBuiltin="1"/>
    <cellStyle name="Heading 2 2" xfId="274" xr:uid="{98DF0A8F-CBFF-4446-80AA-06DFA4F36A8F}"/>
    <cellStyle name="Heading 2 3" xfId="364" xr:uid="{5CD01AA9-FAB2-43AB-B2A6-243EE6CBFE09}"/>
    <cellStyle name="Heading 2 4" xfId="500" xr:uid="{7B7B4E0E-DB94-4FE9-A2BE-635F3F446BF1}"/>
    <cellStyle name="Heading 3" xfId="4" builtinId="18" customBuiltin="1"/>
    <cellStyle name="Heading 3 2" xfId="275" xr:uid="{3559B344-A8CA-443A-8943-BC7183AFC3CC}"/>
    <cellStyle name="Heading 3 3" xfId="365" xr:uid="{335AD7CA-8255-45E6-BC40-108E4E039E99}"/>
    <cellStyle name="Heading 3 4" xfId="501" xr:uid="{B60DCFB8-16BF-445B-9636-642C984517BA}"/>
    <cellStyle name="Heading 4" xfId="5" builtinId="19" customBuiltin="1"/>
    <cellStyle name="Heading 4 2" xfId="276" xr:uid="{421D976F-A017-4D6D-BE92-008DD4DCB2F4}"/>
    <cellStyle name="Heading 4 3" xfId="366" xr:uid="{998710B6-F593-4D10-9C73-679B37D4852A}"/>
    <cellStyle name="Heading 4 4" xfId="502" xr:uid="{C59A572C-C1D3-48F0-AD11-CFEBE83B2D8D}"/>
    <cellStyle name="Headline" xfId="136" xr:uid="{BCB2A634-5891-4C9A-97F4-6AE4514815F4}"/>
    <cellStyle name="Hyperlink 2" xfId="126" xr:uid="{946F77A2-FECF-4C02-9F7C-557315E7001D}"/>
    <cellStyle name="Hyperlink 3" xfId="177" xr:uid="{90A26ED7-CF7D-4F17-AA7C-5D2F41B35ABB}"/>
    <cellStyle name="Hyperlink 4" xfId="79" xr:uid="{829B7CAF-0026-4FCC-81C6-B4F7C0C39AFD}"/>
    <cellStyle name="Input" xfId="9" builtinId="20" customBuiltin="1"/>
    <cellStyle name="Input 2" xfId="277" xr:uid="{23B36323-D484-4E4E-8AAC-C38CE14F20DD}"/>
    <cellStyle name="Input 2 2" xfId="691" xr:uid="{02E2C7F2-D015-4E6F-98F9-60B813857D00}"/>
    <cellStyle name="Input 2 2 2" xfId="906" xr:uid="{C0A92EA2-C061-4A41-80DC-13F074506319}"/>
    <cellStyle name="Input 2 2 2 2" xfId="1641" xr:uid="{73B6DBD2-56E0-486C-8BAD-13ED5ADEB33D}"/>
    <cellStyle name="Input 2 2 2 3" xfId="1961" xr:uid="{8C71695A-6FD4-43D0-AF56-4C547CA10345}"/>
    <cellStyle name="Input 2 2 2 4" xfId="2112" xr:uid="{44188C91-1774-403F-B80E-22BB0FFD1E51}"/>
    <cellStyle name="Input 2 2 2 5" xfId="2504" xr:uid="{EEBF7272-2C11-41E5-88C9-4744961CC64B}"/>
    <cellStyle name="Input 2 2 3" xfId="1427" xr:uid="{2DD0224B-92CE-4BD1-AFE3-E3608A311AE0}"/>
    <cellStyle name="Input 2 2 4" xfId="1826" xr:uid="{110B84C4-63B0-42C8-9507-B9CC89E752CE}"/>
    <cellStyle name="Input 2 2 5" xfId="1184" xr:uid="{D201B296-8A7A-4A8D-885B-F24293A88C0A}"/>
    <cellStyle name="Input 2 2 6" xfId="2290" xr:uid="{14E3C08A-328D-4130-B9AC-BECCE480AE39}"/>
    <cellStyle name="Input 2 3" xfId="795" xr:uid="{6F02E9B8-639B-4481-93C1-22AE8EAA1E69}"/>
    <cellStyle name="Input 2 3 2" xfId="1010" xr:uid="{AA203D10-58B5-4B16-B597-D6B6615D9AF3}"/>
    <cellStyle name="Input 2 3 2 2" xfId="1745" xr:uid="{D4948991-33B8-4677-BF39-9147EFB6E891}"/>
    <cellStyle name="Input 2 3 2 3" xfId="2017" xr:uid="{1361C5A7-DAC6-4872-80E4-0729CEDAF266}"/>
    <cellStyle name="Input 2 3 2 4" xfId="2216" xr:uid="{272F7B1D-43E5-4FA4-938A-F8C27E7998FA}"/>
    <cellStyle name="Input 2 3 2 5" xfId="2608" xr:uid="{3760B327-B869-4401-A5AC-ACA467E73817}"/>
    <cellStyle name="Input 2 3 3" xfId="1531" xr:uid="{F57FFED2-29CE-4716-9133-F5389F4CCA07}"/>
    <cellStyle name="Input 2 3 4" xfId="1887" xr:uid="{887AA213-AF9D-4A51-899C-1D840D706C75}"/>
    <cellStyle name="Input 2 3 5" xfId="1200" xr:uid="{76516BAA-F569-4983-B9BD-1F363D1E69B3}"/>
    <cellStyle name="Input 2 3 6" xfId="2394" xr:uid="{F29ACDB0-CE8B-4E5F-9D88-15F387431EA3}"/>
    <cellStyle name="Input 2 4" xfId="806" xr:uid="{F497BEA9-E56D-40E4-8A01-4ED4C1CD983E}"/>
    <cellStyle name="Input 2 4 2" xfId="1020" xr:uid="{60A1E4F5-7109-447F-B1AD-D11D11510FEC}"/>
    <cellStyle name="Input 2 4 2 2" xfId="1755" xr:uid="{56B2A18B-B4D9-4008-B9E3-7DBD869DA722}"/>
    <cellStyle name="Input 2 4 2 3" xfId="2024" xr:uid="{77A7848C-E115-435B-990C-E86AE7CC4B56}"/>
    <cellStyle name="Input 2 4 2 4" xfId="2226" xr:uid="{F65290C5-CEF8-489B-A517-36BBD27FCA9D}"/>
    <cellStyle name="Input 2 4 2 5" xfId="2618" xr:uid="{F074AA27-01A6-4CD9-ACD8-3DCF87970965}"/>
    <cellStyle name="Input 2 4 3" xfId="1541" xr:uid="{294DE1E9-D338-463E-A893-CC49B00888BB}"/>
    <cellStyle name="Input 2 4 4" xfId="1893" xr:uid="{8DD4CEAB-E72D-424E-A3A5-488B938D28C4}"/>
    <cellStyle name="Input 2 4 5" xfId="1194" xr:uid="{0248582A-9718-4731-AC2A-47204A075664}"/>
    <cellStyle name="Input 2 4 6" xfId="2404" xr:uid="{41381DCA-AC48-49C0-A8E5-00B8C5801EB5}"/>
    <cellStyle name="Input 2 5" xfId="818" xr:uid="{AC6AFC6D-F275-4493-B5F9-417EC2F21A34}"/>
    <cellStyle name="Input 2 5 2" xfId="1553" xr:uid="{5BB958BB-C27C-4F38-B741-14E9AECC281A}"/>
    <cellStyle name="Input 2 5 3" xfId="1902" xr:uid="{299816D5-32C5-4C44-BC00-38EC5F483720}"/>
    <cellStyle name="Input 2 5 4" xfId="2028" xr:uid="{C1FA92E6-420A-45DE-B590-AC49D3A6931D}"/>
    <cellStyle name="Input 2 5 5" xfId="2416" xr:uid="{823A36A8-72DB-4566-96A6-A7E566C7933B}"/>
    <cellStyle name="Input 2 6" xfId="1154" xr:uid="{EABC6DEE-C749-462F-9EC6-0D18D647EAA6}"/>
    <cellStyle name="Input 2 7" xfId="1035" xr:uid="{945BC9C1-71E2-4761-A78F-711BBD480248}"/>
    <cellStyle name="Input 2 8" xfId="1773" xr:uid="{46A4F6CC-99C8-4A34-B706-2F64C069784B}"/>
    <cellStyle name="Input 2 9" xfId="1866" xr:uid="{2C67F39E-4BFC-4883-904C-ED683F9BF108}"/>
    <cellStyle name="Input 3" xfId="367" xr:uid="{808DE577-AB0D-42F2-BF45-11C5E22DA690}"/>
    <cellStyle name="Input 3 2" xfId="723" xr:uid="{66BE9A49-ADC8-42B9-95CF-90F63DAC299F}"/>
    <cellStyle name="Input 3 2 2" xfId="938" xr:uid="{D8867C9C-AB35-4340-A00F-8CEAC400101C}"/>
    <cellStyle name="Input 3 2 2 2" xfId="1673" xr:uid="{58BA9B94-4702-42D8-B00F-9A8A0127DD5C}"/>
    <cellStyle name="Input 3 2 2 3" xfId="1977" xr:uid="{BA324A9A-62C6-4D19-9493-97B01D73A342}"/>
    <cellStyle name="Input 3 2 2 4" xfId="2144" xr:uid="{CD289B63-5EE8-40D9-8398-57FDD20A1516}"/>
    <cellStyle name="Input 3 2 2 5" xfId="2536" xr:uid="{430E4CB0-D7F8-43A3-88AC-2B0FDB5295B5}"/>
    <cellStyle name="Input 3 2 3" xfId="1459" xr:uid="{44776273-C7D9-43FF-AA80-217870BD4AF0}"/>
    <cellStyle name="Input 3 2 4" xfId="1842" xr:uid="{8483A255-B0E6-4AAC-86EF-23E9E3498563}"/>
    <cellStyle name="Input 3 2 5" xfId="1311" xr:uid="{00C14634-2BC3-49D4-9655-6EC607597AF6}"/>
    <cellStyle name="Input 3 2 6" xfId="2322" xr:uid="{33B22D2E-5259-49EE-BD0E-A867FF4484B5}"/>
    <cellStyle name="Input 3 3" xfId="722" xr:uid="{35897459-C62A-44B3-9024-3F6F3AA38836}"/>
    <cellStyle name="Input 3 3 2" xfId="937" xr:uid="{F93B363D-DABF-45D8-8A38-8980AB6ED9E8}"/>
    <cellStyle name="Input 3 3 2 2" xfId="1672" xr:uid="{39B87D47-D82C-4634-B6A8-8F16B6469DB1}"/>
    <cellStyle name="Input 3 3 2 3" xfId="1976" xr:uid="{0CF3EEEB-A2EF-4B47-8D1B-13D9135E3CF4}"/>
    <cellStyle name="Input 3 3 2 4" xfId="2143" xr:uid="{3319ED6E-D3C4-4B28-991C-3FB3D24FEC21}"/>
    <cellStyle name="Input 3 3 2 5" xfId="2535" xr:uid="{656D7A5D-B423-45C9-B5F0-3C8F65AA3C93}"/>
    <cellStyle name="Input 3 3 3" xfId="1458" xr:uid="{296FA6F4-76BA-47B4-8C24-8777714DF1E0}"/>
    <cellStyle name="Input 3 3 4" xfId="1841" xr:uid="{6984B6FE-27B8-4433-9AB5-F616DEDB4922}"/>
    <cellStyle name="Input 3 3 5" xfId="62" xr:uid="{7FD938E7-2C9B-4A96-BDCB-05243CC527F3}"/>
    <cellStyle name="Input 3 3 6" xfId="2321" xr:uid="{1E2BD0E3-6541-4221-A26B-F558E90936D4}"/>
    <cellStyle name="Input 3 4" xfId="666" xr:uid="{21C726C4-1830-4B94-B235-CEE05A6F8312}"/>
    <cellStyle name="Input 3 4 2" xfId="881" xr:uid="{2C483AD8-50BF-4784-B1F6-82E2DBAED207}"/>
    <cellStyle name="Input 3 4 2 2" xfId="1616" xr:uid="{5EC63660-8E15-4CF2-A400-4696C53C668D}"/>
    <cellStyle name="Input 3 4 2 3" xfId="1942" xr:uid="{0BAE2531-C292-4E58-8661-7D408345CE2D}"/>
    <cellStyle name="Input 3 4 2 4" xfId="2087" xr:uid="{97E62F52-ADAD-4ADB-AD77-CB76998DE94C}"/>
    <cellStyle name="Input 3 4 2 5" xfId="2479" xr:uid="{DD526B6D-107E-4193-B1ED-4DE13829F48A}"/>
    <cellStyle name="Input 3 4 3" xfId="1402" xr:uid="{78B21ED1-76B4-460E-9B0D-FE9A0CD4D589}"/>
    <cellStyle name="Input 3 4 4" xfId="1808" xr:uid="{957E9DE9-5985-41B6-8FE2-6629461E0215}"/>
    <cellStyle name="Input 3 4 5" xfId="1059" xr:uid="{404D089F-D7AC-4426-A83A-27FF2124FB67}"/>
    <cellStyle name="Input 3 4 6" xfId="2265" xr:uid="{0978BE34-2812-4601-A69A-2B9F4EFED2C2}"/>
    <cellStyle name="Input 3 5" xfId="824" xr:uid="{B71E91EA-7186-455D-A307-7C61C76BEAB3}"/>
    <cellStyle name="Input 3 5 2" xfId="1559" xr:uid="{3A209755-5D33-4B6A-AE70-83E2A2DF9CA4}"/>
    <cellStyle name="Input 3 5 3" xfId="1908" xr:uid="{DFB765BE-F78F-45C3-8B07-5B1B09E29848}"/>
    <cellStyle name="Input 3 5 4" xfId="2034" xr:uid="{454DEB86-1555-4A7C-8017-AE2F37EEBB3A}"/>
    <cellStyle name="Input 3 5 5" xfId="2422" xr:uid="{519F5435-B110-44B0-9FB3-09E2C6EA77EE}"/>
    <cellStyle name="Input 3 6" xfId="1201" xr:uid="{34E512BA-C7B0-44A0-A82F-C247E672A97D}"/>
    <cellStyle name="Input 3 7" xfId="1031" xr:uid="{BA242868-C3EE-4800-A1F7-6EAF7685EE38}"/>
    <cellStyle name="Input 3 8" xfId="1033" xr:uid="{639D0390-466A-4228-AC75-E9387B23DB0F}"/>
    <cellStyle name="Input 3 9" xfId="68" xr:uid="{E695D788-3360-42F9-9453-580886276B47}"/>
    <cellStyle name="Input 4" xfId="478" xr:uid="{D70D49F5-9542-4D64-9FE6-0B12199011E7}"/>
    <cellStyle name="InputCells" xfId="144" xr:uid="{1D2ED5C6-1418-4304-94DB-0D89CA705979}"/>
    <cellStyle name="InputCells 2" xfId="278" xr:uid="{33E028E8-8684-49EB-AFA8-E54F1238A08A}"/>
    <cellStyle name="InputCells 3" xfId="329" xr:uid="{4B4F9701-4AFC-47EB-9AF2-3659C56AD2C4}"/>
    <cellStyle name="InputCells 4" xfId="481" xr:uid="{45673E2A-B0C7-41E4-913E-19A94DB323D0}"/>
    <cellStyle name="InputCells_Bborder_1" xfId="279" xr:uid="{99B0725A-014D-4E7E-B6EE-A1F4A12019AF}"/>
    <cellStyle name="InputCells12" xfId="153" xr:uid="{33559444-9DDA-4AFE-98D5-E07628C3E660}"/>
    <cellStyle name="InputCells12 2" xfId="280" xr:uid="{2184348B-D868-4ED3-943F-05CCAF2CFE63}"/>
    <cellStyle name="InputCells12 2 2" xfId="555" xr:uid="{E30CEA4F-8A72-4288-86B8-11814C63916D}"/>
    <cellStyle name="InputCells12 2 2 2" xfId="729" xr:uid="{DBE4753F-5A30-4ED2-8AC1-4E573DD53360}"/>
    <cellStyle name="InputCells12 2 2 2 2" xfId="944" xr:uid="{EE0F0FAE-7AB6-459D-8348-A8A4E5DDC570}"/>
    <cellStyle name="InputCells12 2 2 2 2 2" xfId="1679" xr:uid="{92081891-48E9-4C84-9C7A-57F16325754E}"/>
    <cellStyle name="InputCells12 2 2 2 2 3" xfId="2150" xr:uid="{78CDE743-4272-47C6-8574-2BEDD5FE2070}"/>
    <cellStyle name="InputCells12 2 2 2 2 4" xfId="2542" xr:uid="{BF798BF1-39C9-4A98-AA6F-9DB6C56ED204}"/>
    <cellStyle name="InputCells12 2 2 2 3" xfId="1465" xr:uid="{37AD9C08-2AD5-448A-A523-D53A5E07F4F3}"/>
    <cellStyle name="InputCells12 2 2 2 4" xfId="1029" xr:uid="{FEF92F89-09F3-4479-9624-1D157BB5BEAC}"/>
    <cellStyle name="InputCells12 2 2 2 5" xfId="2328" xr:uid="{2E2B86D0-5871-48D0-8B58-FC01E9DD504A}"/>
    <cellStyle name="InputCells12 2 2 3" xfId="854" xr:uid="{58E7194C-F442-4B1D-B626-CBCD9FACEC98}"/>
    <cellStyle name="InputCells12 2 2 3 2" xfId="1589" xr:uid="{FDFE25D3-0544-4F70-9A5A-5D53B0BEBCD6}"/>
    <cellStyle name="InputCells12 2 2 3 3" xfId="2060" xr:uid="{0C0F0E6C-36E8-46D8-9F12-129833A7FFC4}"/>
    <cellStyle name="InputCells12 2 2 3 4" xfId="2452" xr:uid="{B950CB12-982E-4156-B05F-6E2CA841E60D}"/>
    <cellStyle name="InputCells12 2 3" xfId="414" xr:uid="{33B81154-93ED-4CFF-95C4-724E2A7632F1}"/>
    <cellStyle name="InputCells12 2 3 2" xfId="752" xr:uid="{A13CB818-8577-423B-BB3A-FE0D2B7BCAA4}"/>
    <cellStyle name="InputCells12 2 3 2 2" xfId="967" xr:uid="{F90BC99E-4028-42A2-9A1B-2F5C4E96DB61}"/>
    <cellStyle name="InputCells12 2 3 2 2 2" xfId="1702" xr:uid="{962C7E6F-51F4-4278-930B-8AC073BFDBB0}"/>
    <cellStyle name="InputCells12 2 3 2 2 3" xfId="2173" xr:uid="{3882DE8E-7515-4B35-9154-722FCF405F91}"/>
    <cellStyle name="InputCells12 2 3 2 2 4" xfId="2565" xr:uid="{BC8835FF-4CB8-4871-8E4E-249F456ECAD7}"/>
    <cellStyle name="InputCells12 2 3 2 3" xfId="1488" xr:uid="{D0A80899-41BF-4B7B-9728-21509F22544C}"/>
    <cellStyle name="InputCells12 2 3 2 4" xfId="1331" xr:uid="{3AE3F5D3-EFB8-4254-9896-1ED461A4482E}"/>
    <cellStyle name="InputCells12 2 3 2 5" xfId="2351" xr:uid="{B15CE39B-7847-4832-87D3-4DC0C913E16E}"/>
    <cellStyle name="InputCells12 2 3 3" xfId="675" xr:uid="{17F7E4FB-0052-4A8B-8C13-DE8B99214369}"/>
    <cellStyle name="InputCells12 2 3 3 2" xfId="890" xr:uid="{A20CB697-3B6E-4C85-8625-397A52D7A976}"/>
    <cellStyle name="InputCells12 2 3 3 2 2" xfId="1625" xr:uid="{452C6928-C502-41AA-8926-7ECDA4631AFA}"/>
    <cellStyle name="InputCells12 2 3 3 2 3" xfId="2096" xr:uid="{60191FD7-FD49-4535-A139-4D91D034500D}"/>
    <cellStyle name="InputCells12 2 3 3 2 4" xfId="2488" xr:uid="{2C2A5EB4-3C56-4EEA-8BE5-9186D79D503E}"/>
    <cellStyle name="InputCells12 2 3 3 3" xfId="1411" xr:uid="{A3F6245F-446E-404E-B5F3-A3A8D2ECE2CB}"/>
    <cellStyle name="InputCells12 2 3 3 4" xfId="1118" xr:uid="{0F020B26-1EF2-4A54-8CE1-3B13C99082D6}"/>
    <cellStyle name="InputCells12 2 3 3 5" xfId="2274" xr:uid="{0A240955-D984-48F7-B370-1FED4047114C}"/>
    <cellStyle name="InputCells12 2 3 4" xfId="791" xr:uid="{3F09E747-AC85-4C93-A8A6-CFA560FA4B9D}"/>
    <cellStyle name="InputCells12 2 3 4 2" xfId="1006" xr:uid="{5BA54176-D892-4E72-9C9F-63E48533CF63}"/>
    <cellStyle name="InputCells12 2 3 4 2 2" xfId="1741" xr:uid="{2960D3CB-E5E9-443F-9B48-A922914C6A18}"/>
    <cellStyle name="InputCells12 2 3 4 2 3" xfId="2212" xr:uid="{4EB76B81-C3A5-481A-952A-07B66B5C0A1E}"/>
    <cellStyle name="InputCells12 2 3 4 2 4" xfId="2604" xr:uid="{235A73FA-2132-4575-A1A2-281DADA02FD7}"/>
    <cellStyle name="InputCells12 2 3 4 3" xfId="1527" xr:uid="{1BFC71B0-875A-43EC-9889-028C43A49A18}"/>
    <cellStyle name="InputCells12 2 3 4 4" xfId="1053" xr:uid="{561D19C6-3DB1-4807-BAEE-17063BA2FAAD}"/>
    <cellStyle name="InputCells12 2 3 4 5" xfId="2390" xr:uid="{16BC7E12-869C-4FF2-81D9-E2B7FB9F5B85}"/>
    <cellStyle name="InputCells12 2 3 5" xfId="1232" xr:uid="{69B331EF-536C-4F1C-95A0-8546A45143D0}"/>
    <cellStyle name="InputCells12 2 3 6" xfId="1373" xr:uid="{9CE9DE70-654B-430E-81B6-106075A827C4}"/>
    <cellStyle name="InputCells12 2 3 7" xfId="2003" xr:uid="{07F79BF0-3EFC-4EE1-A2B2-77443A2BD203}"/>
    <cellStyle name="InputCells12 3" xfId="554" xr:uid="{C1258A66-FE55-41D9-91F4-17FC366211C7}"/>
    <cellStyle name="InputCells12 3 2" xfId="659" xr:uid="{763CEF7C-06B6-4156-BB86-79A71E2D8C2C}"/>
    <cellStyle name="InputCells12 3 2 2" xfId="874" xr:uid="{5E3AA04D-20EF-40DC-BD2D-BCB014A3577E}"/>
    <cellStyle name="InputCells12 3 2 2 2" xfId="1609" xr:uid="{106A9C08-95D4-4C43-971B-F7A5156CC2EE}"/>
    <cellStyle name="InputCells12 3 2 2 3" xfId="2080" xr:uid="{4C855865-32BF-48FC-99EC-B997D17B99D3}"/>
    <cellStyle name="InputCells12 3 2 2 4" xfId="2472" xr:uid="{FB07DEBA-9CBC-4B0C-A701-5AB10B7068B6}"/>
    <cellStyle name="InputCells12 3 2 3" xfId="1395" xr:uid="{647BA2D1-ABD5-44CC-8937-2AD7F87D5C1C}"/>
    <cellStyle name="InputCells12 3 2 4" xfId="1338" xr:uid="{CAAC52CE-5368-4838-81BD-88669B9A791C}"/>
    <cellStyle name="InputCells12 3 2 5" xfId="2258" xr:uid="{75963077-4007-4170-9866-F0629BEDA58C}"/>
    <cellStyle name="InputCells12 3 3" xfId="853" xr:uid="{F2C3EBD1-0BD9-4255-B1A0-7609426D28EA}"/>
    <cellStyle name="InputCells12 3 3 2" xfId="1588" xr:uid="{DC6C72EF-680A-4115-81BD-C7936D7DFFFF}"/>
    <cellStyle name="InputCells12 3 3 3" xfId="2059" xr:uid="{1BF42710-7296-4775-BEE8-166959B35FC6}"/>
    <cellStyle name="InputCells12 3 3 4" xfId="2451" xr:uid="{3C30DC8B-FA67-461C-8825-AFB1A6D8558E}"/>
    <cellStyle name="InputCells12 4" xfId="413" xr:uid="{2352E099-30FB-450F-B911-C410EF6016BD}"/>
    <cellStyle name="InputCells12 4 2" xfId="751" xr:uid="{4E180426-AEE7-482C-816D-58DF53E6E74C}"/>
    <cellStyle name="InputCells12 4 2 2" xfId="966" xr:uid="{ACD672B2-08FE-487C-8514-482CFE8303C6}"/>
    <cellStyle name="InputCells12 4 2 2 2" xfId="1701" xr:uid="{82F54D92-58AA-4B57-BBC4-8B89647E0363}"/>
    <cellStyle name="InputCells12 4 2 2 3" xfId="2172" xr:uid="{7ED4194D-F217-4BB7-B611-15C69C2F8E42}"/>
    <cellStyle name="InputCells12 4 2 2 4" xfId="2564" xr:uid="{BCD1B72C-62DB-4244-9AD8-8530DBA23374}"/>
    <cellStyle name="InputCells12 4 2 3" xfId="1487" xr:uid="{AB122F00-9E4E-428D-9749-D2A53B8CE4DA}"/>
    <cellStyle name="InputCells12 4 2 4" xfId="1348" xr:uid="{C6640F99-A0BE-424C-A714-92E085BDE3C5}"/>
    <cellStyle name="InputCells12 4 2 5" xfId="2350" xr:uid="{7D894A12-8F42-4E65-87C8-B84FB7A2678D}"/>
    <cellStyle name="InputCells12 4 3" xfId="676" xr:uid="{EDA38B23-31B0-401D-AA24-F127F5E88EF1}"/>
    <cellStyle name="InputCells12 4 3 2" xfId="891" xr:uid="{6BAA1BDB-775D-46B8-9029-458B6F919A73}"/>
    <cellStyle name="InputCells12 4 3 2 2" xfId="1626" xr:uid="{AED10AE2-0529-4F96-A430-8DBB400010B9}"/>
    <cellStyle name="InputCells12 4 3 2 3" xfId="2097" xr:uid="{65722A6F-8982-4D01-B750-DC0B4582EAB6}"/>
    <cellStyle name="InputCells12 4 3 2 4" xfId="2489" xr:uid="{E2C6CF91-EF67-4DBD-9A04-B85AD3DB61A0}"/>
    <cellStyle name="InputCells12 4 3 3" xfId="1412" xr:uid="{0251F4FA-5035-49A1-93F4-CA486D9AAA6D}"/>
    <cellStyle name="InputCells12 4 3 4" xfId="1064" xr:uid="{638FB068-B097-4974-AB96-DADA97B75922}"/>
    <cellStyle name="InputCells12 4 3 5" xfId="2275" xr:uid="{C8835066-556A-4F89-AB31-267D84915BE2}"/>
    <cellStyle name="InputCells12 4 4" xfId="650" xr:uid="{5C9824C2-5CCF-4F24-839E-814CB450657C}"/>
    <cellStyle name="InputCells12 4 4 2" xfId="865" xr:uid="{DCFEAB27-2C63-4DC6-8936-3AA7834B74CD}"/>
    <cellStyle name="InputCells12 4 4 2 2" xfId="1600" xr:uid="{7B6B92A6-0A48-420D-AF05-3308B4F921CF}"/>
    <cellStyle name="InputCells12 4 4 2 3" xfId="2071" xr:uid="{5B2F81E2-60DB-4C61-872E-9D1BDBFFDD97}"/>
    <cellStyle name="InputCells12 4 4 2 4" xfId="2463" xr:uid="{7E9D1EFE-86D7-4888-B7D6-AA38187026C1}"/>
    <cellStyle name="InputCells12 4 4 3" xfId="1386" xr:uid="{EEED32D8-2BC2-4935-95DD-93703765CB8C}"/>
    <cellStyle name="InputCells12 4 4 4" xfId="2023" xr:uid="{495CB937-B163-42E1-9D50-53FA3DC52019}"/>
    <cellStyle name="InputCells12 4 4 5" xfId="2249" xr:uid="{A76F864E-DE4F-4AB3-8774-A10A784A0FC8}"/>
    <cellStyle name="InputCells12 4 5" xfId="1231" xr:uid="{33A7D4B9-9F6F-4CC0-A729-6868CFB0A42F}"/>
    <cellStyle name="InputCells12 4 6" xfId="1165" xr:uid="{042FF15B-80D9-4BE7-9C76-AE82930757DB}"/>
    <cellStyle name="InputCells12 4 7" xfId="59" xr:uid="{CEBFACCB-54A9-4F30-BE92-CDBCBC867476}"/>
    <cellStyle name="InputCells12 5" xfId="208" xr:uid="{CD4020D6-311F-4C98-A473-7606B672E954}"/>
    <cellStyle name="InputCells12 5 2" xfId="1105" xr:uid="{3A694B61-E006-4BBB-A281-65EFB1F437D3}"/>
    <cellStyle name="InputCells12 5 3" xfId="1057" xr:uid="{6F76D88E-33D6-49C4-ADB9-3E8F1652EA0F}"/>
    <cellStyle name="InputCells12 5 4" xfId="2235" xr:uid="{99F63013-D205-4545-9E8E-FF580C12BC10}"/>
    <cellStyle name="InputCells12_BBorder" xfId="159" xr:uid="{2BDF989E-C27D-4900-BEC4-29266D5B2A78}"/>
    <cellStyle name="IntCells" xfId="281" xr:uid="{F7AEEAC9-5CEE-4033-A4D9-19AD02768F1E}"/>
    <cellStyle name="KP_thin_border_dark_grey" xfId="169" xr:uid="{144384A2-2722-47A5-ACE9-30AB55D93CEF}"/>
    <cellStyle name="Linked Cell" xfId="12" builtinId="24" customBuiltin="1"/>
    <cellStyle name="Linked Cell 2" xfId="282" xr:uid="{C01C2B69-E706-4B93-A42E-67F0CC03F82C}"/>
    <cellStyle name="Linked Cell 3" xfId="368" xr:uid="{27BBAC49-26EE-4C77-BFE1-2CFE214778D4}"/>
    <cellStyle name="Linked Cell 4" xfId="503" xr:uid="{2BD3C657-801B-4355-BC9B-010F971B1059}"/>
    <cellStyle name="Migliaia" xfId="43" xr:uid="{00000000-0005-0000-0000-000024000000}"/>
    <cellStyle name="Migliaia 2" xfId="45" xr:uid="{00000000-0005-0000-0000-000025000000}"/>
    <cellStyle name="Migliaia 2 2" xfId="76" xr:uid="{6990AC21-1C15-43EA-8885-9D39A0624793}"/>
    <cellStyle name="Migliaia 3" xfId="73" xr:uid="{471949BA-A81D-4109-A705-A7D08D2D3E24}"/>
    <cellStyle name="Neutral" xfId="8" builtinId="28" customBuiltin="1"/>
    <cellStyle name="Neutral 2" xfId="283" xr:uid="{9839B138-8CC4-45AB-90B6-E3473D7E93B8}"/>
    <cellStyle name="Neutral 3" xfId="369" xr:uid="{2EF30BAF-F555-4199-953C-444DE0E0683E}"/>
    <cellStyle name="Normaali 2" xfId="284" xr:uid="{25373508-B5AA-4B0D-B1EC-6A4D63AFFC96}"/>
    <cellStyle name="Normaali 2 2" xfId="285" xr:uid="{48A4A58A-BFCC-4E46-9B52-8CE589440AF6}"/>
    <cellStyle name="Normal" xfId="0" builtinId="0"/>
    <cellStyle name="Normal 10" xfId="87" xr:uid="{391629D5-43D9-4274-BC8A-599BCE89D2E0}"/>
    <cellStyle name="Normal 10 2" xfId="88" xr:uid="{E6E6671B-8434-47ED-A5CD-0CD1F578B17D}"/>
    <cellStyle name="Normal 10 2 2" xfId="575" xr:uid="{30E734F6-848A-45E3-8168-C49E90375F24}"/>
    <cellStyle name="Normal 10 3" xfId="506" xr:uid="{10BDB020-1288-4DAE-95FD-AF5939572508}"/>
    <cellStyle name="Normal 11" xfId="80" xr:uid="{DB981B6F-93F4-4FFB-AA2D-D7ED6E49C644}"/>
    <cellStyle name="Normal 11 2" xfId="576" xr:uid="{5608A984-7454-4D57-A093-9C4D6EEF53FA}"/>
    <cellStyle name="Normal 11 3" xfId="534" xr:uid="{429D1DC8-2043-49CA-A360-4D4EC01CB3AE}"/>
    <cellStyle name="Normal 12" xfId="89" xr:uid="{301E34C4-ED1A-4AEE-BC12-B66D12158D9A}"/>
    <cellStyle name="Normal 12 2" xfId="116" xr:uid="{8704EC34-13F5-4664-B0F8-91B36A68CCCD}"/>
    <cellStyle name="Normal 12 2 2" xfId="805" xr:uid="{5DBEBDF1-2104-41F2-A68B-3E2015A740F6}"/>
    <cellStyle name="Normal 12 3" xfId="645" xr:uid="{124ACD3B-7842-42F6-AD7C-F10FC3AEE632}"/>
    <cellStyle name="Normal 13" xfId="123" xr:uid="{BDD9F992-2ED1-4752-8FE8-7E63B4255C1D}"/>
    <cellStyle name="Normal 14" xfId="130" xr:uid="{6C417105-2E92-4E8A-93ED-C09F718168A0}"/>
    <cellStyle name="Normal 15" xfId="131" xr:uid="{E4BF3D89-994B-4C67-AB08-2A07F366C2EA}"/>
    <cellStyle name="Normal 16" xfId="134" xr:uid="{7EF67187-9F19-4B5F-B2B0-AC152641DA5D}"/>
    <cellStyle name="Normal 17" xfId="77" xr:uid="{43825341-13C6-4336-AAA5-834B8C5B89EA}"/>
    <cellStyle name="Normal 2" xfId="42" xr:uid="{00000000-0005-0000-0000-000028000000}"/>
    <cellStyle name="Normal 2 2" xfId="91" xr:uid="{380B5C23-15A5-4682-9751-F6D36D6830F5}"/>
    <cellStyle name="Normal 2 2 2" xfId="287" xr:uid="{92EC72AF-9C99-4D79-863F-5F5763B84F28}"/>
    <cellStyle name="Normal 2 2 3" xfId="286" xr:uid="{14A9C2E4-7893-4153-BE3C-86738FDE045D}"/>
    <cellStyle name="Normal 2 3" xfId="92" xr:uid="{AA2A382F-9F49-4A4B-8849-CFB3A8FE6C22}"/>
    <cellStyle name="Normal 2 3 2" xfId="556" xr:uid="{FDFCDD21-6FE7-4C38-8CE8-BAE37121BC8E}"/>
    <cellStyle name="Normal 2 3 3" xfId="288" xr:uid="{30FAAA0E-A101-4C0F-8B11-D14E5617AE67}"/>
    <cellStyle name="Normal 2 4" xfId="93" xr:uid="{1E99E68E-1476-4D80-8122-3F94FD4FD57D}"/>
    <cellStyle name="Normal 2 4 2" xfId="174" xr:uid="{8BE15DBC-F76C-4DFB-B2DA-54A2752161F7}"/>
    <cellStyle name="Normal 2 5" xfId="122" xr:uid="{48CE4BCC-B0C9-410B-9BEB-DFE34220FE4C}"/>
    <cellStyle name="Normal 2 6" xfId="127" xr:uid="{1CC58A45-99D4-480D-A9CC-1338D8A20EA0}"/>
    <cellStyle name="Normal 2 7" xfId="138" xr:uid="{4789163B-DBC2-47A1-98C1-DD13B9038A5F}"/>
    <cellStyle name="Normal 2 8" xfId="90" xr:uid="{4317085B-8193-451C-904C-613A9F7956AD}"/>
    <cellStyle name="Normal 3" xfId="44" xr:uid="{00000000-0005-0000-0000-000029000000}"/>
    <cellStyle name="Normal 3 2" xfId="132" xr:uid="{F5E8F647-9A7F-49DE-BBEA-F4C5CD1BD97D}"/>
    <cellStyle name="Normal 3 2 2" xfId="175" xr:uid="{D35B4FEC-C6B5-480B-AF9F-26D9F33D3673}"/>
    <cellStyle name="Normal 3 2 3" xfId="289" xr:uid="{8F46EB5A-3DBD-47D2-9D6E-6D5D12DCB3FB}"/>
    <cellStyle name="Normal 3 3" xfId="330" xr:uid="{8479192B-F84B-4B4C-BF6A-9637F8F94DB9}"/>
    <cellStyle name="Normal 3 4" xfId="492" xr:uid="{095529E5-7DD0-41BA-B272-79A0362DC090}"/>
    <cellStyle name="Normal 3 5" xfId="170" xr:uid="{24FEB25D-0D9C-4A6B-A102-9F24280362FF}"/>
    <cellStyle name="Normal 3 6" xfId="94" xr:uid="{1E7C23A4-A780-4096-820C-E5C34748CAEA}"/>
    <cellStyle name="Normal 4" xfId="95" xr:uid="{ECA44BC1-756B-4B97-A1C0-9FB16F25F7C2}"/>
    <cellStyle name="Normal 4 2" xfId="125" xr:uid="{571BA978-6345-4A15-AE61-89EC20509EE2}"/>
    <cellStyle name="Normal 4 2 2" xfId="292" xr:uid="{111DACCA-38B6-421F-8E35-69C460E0E6AC}"/>
    <cellStyle name="Normal 4 2 3" xfId="557" xr:uid="{077FA316-20D7-4ABE-9D6B-7CE491D80720}"/>
    <cellStyle name="Normal 4 2 4" xfId="291" xr:uid="{C0F8B0E9-928E-4720-B558-E9606ADA0DFB}"/>
    <cellStyle name="Normal 4 3" xfId="331" xr:uid="{313A1B1F-A16D-40EE-9D2C-901F327CC26D}"/>
    <cellStyle name="Normal 4 3 2" xfId="558" xr:uid="{80591034-3D46-4E3C-92FA-BDBCC914508A}"/>
    <cellStyle name="Normal 4 4" xfId="290" xr:uid="{B378B3ED-A77F-4E5E-86A9-0583B49F7831}"/>
    <cellStyle name="Normal 5" xfId="96" xr:uid="{4DB16627-91D4-4E07-8463-675237ED976E}"/>
    <cellStyle name="Normal 5 2" xfId="424" xr:uid="{DD0D419B-F356-48AC-8E97-B5D233F51537}"/>
    <cellStyle name="Normal 5 2 2" xfId="431" xr:uid="{8EE2A37C-604D-4945-91D0-2EAE3CC07FC4}"/>
    <cellStyle name="Normal 5 2 2 2" xfId="437" xr:uid="{5C451B3E-B18E-4DB4-87C6-D773A9E87EF3}"/>
    <cellStyle name="Normal 5 2 2 2 2" xfId="452" xr:uid="{5158BA67-10F5-4D7B-825C-A7349FD7A620}"/>
    <cellStyle name="Normal 5 2 2 2 2 2" xfId="581" xr:uid="{79A71EF8-6AAB-430D-9B96-927DF08C5B83}"/>
    <cellStyle name="Normal 5 2 2 2 3" xfId="580" xr:uid="{FA3B4A75-0FC5-4026-A8D8-1A9C2FD30E7B}"/>
    <cellStyle name="Normal 5 2 2 3" xfId="451" xr:uid="{EA1259D5-6069-4F18-A791-3CF4D53ED25C}"/>
    <cellStyle name="Normal 5 2 2 3 2" xfId="582" xr:uid="{D8A8F93D-8D0D-44ED-8751-DF2BD2A0F5AE}"/>
    <cellStyle name="Normal 5 2 2 4" xfId="579" xr:uid="{392AFE49-3BF4-47C9-920D-C2D41B8D723C}"/>
    <cellStyle name="Normal 5 2 3" xfId="436" xr:uid="{76C4F07E-46D2-4805-9D35-59EEFE789CFA}"/>
    <cellStyle name="Normal 5 2 3 2" xfId="453" xr:uid="{11C91CB9-A9D0-4191-8374-A4736EE71701}"/>
    <cellStyle name="Normal 5 2 3 2 2" xfId="584" xr:uid="{59E06484-4A81-45E1-A499-81FDE1E70BB6}"/>
    <cellStyle name="Normal 5 2 3 3" xfId="583" xr:uid="{7776C4D2-CF82-4DBE-B504-7539CD57E28B}"/>
    <cellStyle name="Normal 5 2 4" xfId="450" xr:uid="{2FEF0A33-653F-47A2-8783-B754AA991F80}"/>
    <cellStyle name="Normal 5 2 4 2" xfId="585" xr:uid="{23C15CE7-15AC-428D-9599-B922C53AC461}"/>
    <cellStyle name="Normal 5 2 5" xfId="559" xr:uid="{5682C8EB-A833-4C8D-9502-332B25DFCE52}"/>
    <cellStyle name="Normal 5 2 5 2" xfId="586" xr:uid="{82C101C8-9B85-4963-A07F-AEA4C8EF3EBC}"/>
    <cellStyle name="Normal 5 2 6" xfId="578" xr:uid="{8F3901C8-623D-436E-8F84-6512539DE9A3}"/>
    <cellStyle name="Normal 5 3" xfId="428" xr:uid="{0ABDA964-A7AA-4B99-AB93-31B7FB99B2A2}"/>
    <cellStyle name="Normal 5 3 2" xfId="438" xr:uid="{1F4922F0-0F0F-4925-A753-19953D6B2704}"/>
    <cellStyle name="Normal 5 3 2 2" xfId="455" xr:uid="{A5132D9C-571D-46C1-86F9-2AF14BAB3EC1}"/>
    <cellStyle name="Normal 5 3 2 2 2" xfId="589" xr:uid="{36A0108D-951B-47CF-9A8B-FC755D887C58}"/>
    <cellStyle name="Normal 5 3 2 3" xfId="588" xr:uid="{B8D08836-2724-4093-BAD9-3C27C27812A4}"/>
    <cellStyle name="Normal 5 3 3" xfId="454" xr:uid="{A5069457-4B85-4F22-B2D3-6C9719CE1C96}"/>
    <cellStyle name="Normal 5 3 3 2" xfId="590" xr:uid="{5B5B532C-A860-4041-8000-84CAB83CC667}"/>
    <cellStyle name="Normal 5 3 4" xfId="587" xr:uid="{58BDD8EB-6111-4DC7-9383-9F1298C4357A}"/>
    <cellStyle name="Normal 5 4" xfId="435" xr:uid="{9DDB4742-8CEC-4C76-92AD-97FB76211859}"/>
    <cellStyle name="Normal 5 4 2" xfId="456" xr:uid="{7470067D-C719-4D52-8BC3-CBC19A7CF050}"/>
    <cellStyle name="Normal 5 4 2 2" xfId="592" xr:uid="{C66A496D-FFEA-42CA-B571-B19AECE35BE8}"/>
    <cellStyle name="Normal 5 4 3" xfId="591" xr:uid="{51ECB37F-A495-4440-8B67-73BF6AD39751}"/>
    <cellStyle name="Normal 5 5" xfId="449" xr:uid="{80B46E11-36B1-470E-A306-DAAF885F3AAF}"/>
    <cellStyle name="Normal 5 5 2" xfId="593" xr:uid="{BDB7E2F5-6F9E-409B-8D09-E35706DBB0C3}"/>
    <cellStyle name="Normal 5 6" xfId="493" xr:uid="{6891AFA2-D663-4AF7-84D1-F45CBC0A0EB7}"/>
    <cellStyle name="Normal 5 7" xfId="577" xr:uid="{BD3863D3-8753-458C-93B2-AB4E32D435E9}"/>
    <cellStyle name="Normal 5 8" xfId="415" xr:uid="{A6ECCD3E-C803-4768-A807-4FD712A6EA3A}"/>
    <cellStyle name="Normal 5 9" xfId="293" xr:uid="{D3D08341-E585-4D84-B1A4-16CAAAB5DB72}"/>
    <cellStyle name="Normal 6" xfId="97" xr:uid="{5BC102D3-8224-413D-8A00-BABEDF69E4B8}"/>
    <cellStyle name="Normal 6 10" xfId="560" xr:uid="{4717DF1D-2D26-4347-B3C9-A868A5CBD1E0}"/>
    <cellStyle name="Normal 6 10 2" xfId="595" xr:uid="{E757AF89-9136-4795-AE97-D6E2713A2565}"/>
    <cellStyle name="Normal 6 11" xfId="594" xr:uid="{0BD4DB40-5C85-41AD-BCE2-108902025D14}"/>
    <cellStyle name="Normal 6 12" xfId="294" xr:uid="{26A70339-F9E5-4C5D-A6CB-6463F02ADF5E}"/>
    <cellStyle name="Normal 6 2" xfId="98" xr:uid="{40E0236C-939F-4948-8918-7EFFA7B2E877}"/>
    <cellStyle name="Normal 6 2 2" xfId="99" xr:uid="{77576DA7-E525-4095-9FD0-52EF78CA187E}"/>
    <cellStyle name="Normal 6 2 2 2" xfId="119" xr:uid="{F4604951-5587-46B8-A761-BAD4C5685B1B}"/>
    <cellStyle name="Normal 6 2 2 2 2" xfId="460" xr:uid="{029686F7-8C8A-4D9C-B71C-04F8C7D0E4B2}"/>
    <cellStyle name="Normal 6 2 2 2 2 2" xfId="599" xr:uid="{E5613880-7887-4D75-A499-DF754466F18E}"/>
    <cellStyle name="Normal 6 2 2 2 3" xfId="598" xr:uid="{F6B10B3D-BEE1-4329-A4A9-7BF91103E90E}"/>
    <cellStyle name="Normal 6 2 2 2 4" xfId="441" xr:uid="{76E6CB74-D722-44D1-9D49-881EA1ABC355}"/>
    <cellStyle name="Normal 6 2 2 3" xfId="459" xr:uid="{D37FD007-0CC3-4CB8-856D-57304BD2564A}"/>
    <cellStyle name="Normal 6 2 2 3 2" xfId="600" xr:uid="{BF93C249-605C-41B4-9052-4A56B27C888F}"/>
    <cellStyle name="Normal 6 2 2 4" xfId="597" xr:uid="{DBC50212-9708-485D-9C91-5E489F453F3B}"/>
    <cellStyle name="Normal 6 2 2 5" xfId="432" xr:uid="{701440A8-DABC-4BB0-8CCA-263D01B33C86}"/>
    <cellStyle name="Normal 6 2 3" xfId="114" xr:uid="{3AEB3B48-BF33-45BA-8DE9-DA5B453AEE99}"/>
    <cellStyle name="Normal 6 2 3 2" xfId="461" xr:uid="{11D44693-3B16-434B-AEA0-B3EED6AA4F8A}"/>
    <cellStyle name="Normal 6 2 3 2 2" xfId="602" xr:uid="{3FA2949A-ADCE-4AD8-8A4A-E4367C2400F0}"/>
    <cellStyle name="Normal 6 2 3 3" xfId="601" xr:uid="{2D9141A6-B06F-42AE-91C3-89CFF1D6E56B}"/>
    <cellStyle name="Normal 6 2 3 4" xfId="440" xr:uid="{60E71CAF-C0FC-4BE6-9459-5E53117D1600}"/>
    <cellStyle name="Normal 6 2 4" xfId="458" xr:uid="{1AAD2342-ABA6-4DC6-BD55-5DC0BD5E2153}"/>
    <cellStyle name="Normal 6 2 4 2" xfId="603" xr:uid="{321BD905-D7BA-49D3-85DC-3112F88E5C52}"/>
    <cellStyle name="Normal 6 2 5" xfId="561" xr:uid="{4C745A93-67B6-49FE-8E6D-AA759BEC7A0A}"/>
    <cellStyle name="Normal 6 2 5 2" xfId="604" xr:uid="{F5D5604A-8EA6-4163-9398-55856AE1438B}"/>
    <cellStyle name="Normal 6 2 6" xfId="596" xr:uid="{0E3C8914-A1F2-4D67-BA9E-B6D3F663DF31}"/>
    <cellStyle name="Normal 6 2 7" xfId="425" xr:uid="{DA74498A-966D-42BC-A2DC-F9561C4232C2}"/>
    <cellStyle name="Normal 6 3" xfId="100" xr:uid="{F39135DD-23A4-46FB-B802-CBF06BDF0506}"/>
    <cellStyle name="Normal 6 3 2" xfId="434" xr:uid="{D63B322B-4C6F-4C1B-ADD3-DC3DB3A376E8}"/>
    <cellStyle name="Normal 6 3 2 2" xfId="443" xr:uid="{4475E65B-19B0-49C3-8608-C98393009894}"/>
    <cellStyle name="Normal 6 3 2 2 2" xfId="464" xr:uid="{6D0F7903-B789-4106-8D05-BB436860E86A}"/>
    <cellStyle name="Normal 6 3 2 2 2 2" xfId="608" xr:uid="{7444041D-AF80-4173-AC47-8344EC383D6A}"/>
    <cellStyle name="Normal 6 3 2 2 3" xfId="607" xr:uid="{7699C057-3977-4129-9B9A-CD5270D3176B}"/>
    <cellStyle name="Normal 6 3 2 3" xfId="463" xr:uid="{4567C5D5-63C2-487F-A4DC-111E154BAE4E}"/>
    <cellStyle name="Normal 6 3 2 3 2" xfId="609" xr:uid="{FC9D6D60-46EE-4C30-91A9-47588451D1D3}"/>
    <cellStyle name="Normal 6 3 2 4" xfId="606" xr:uid="{8F485F06-DFB3-483D-9B16-1A3980A9413F}"/>
    <cellStyle name="Normal 6 3 3" xfId="442" xr:uid="{D930472E-CED8-4723-9F08-ED1D4FE45A60}"/>
    <cellStyle name="Normal 6 3 3 2" xfId="465" xr:uid="{C34F9897-EC4A-440F-85DE-B9F024BA1200}"/>
    <cellStyle name="Normal 6 3 3 2 2" xfId="611" xr:uid="{7620AD55-573F-40D2-8711-73414A03385D}"/>
    <cellStyle name="Normal 6 3 3 3" xfId="610" xr:uid="{ADBB85C1-B586-4004-9507-3BAA64EAE6B1}"/>
    <cellStyle name="Normal 6 3 4" xfId="462" xr:uid="{47755352-6818-481E-B0EC-0BD93CD6A4E6}"/>
    <cellStyle name="Normal 6 3 4 2" xfId="612" xr:uid="{3072909A-CEC6-4B11-85F0-9CD7328D15EC}"/>
    <cellStyle name="Normal 6 3 5" xfId="605" xr:uid="{2001EE3F-92A9-4839-90CB-48543B919593}"/>
    <cellStyle name="Normal 6 3 6" xfId="427" xr:uid="{A190F25D-B3DA-416D-AF4A-8059816BCF1B}"/>
    <cellStyle name="Normal 6 4" xfId="101" xr:uid="{5450DCF1-7295-46AC-B9BE-A2EACC81797C}"/>
    <cellStyle name="Normal 6 4 2" xfId="117" xr:uid="{9197C421-A078-4C81-A9DB-0A4E9843522F}"/>
    <cellStyle name="Normal 6 4 2 2" xfId="467" xr:uid="{2A411AB3-007C-443F-9BCC-27A0D0A5C5D0}"/>
    <cellStyle name="Normal 6 4 2 2 2" xfId="615" xr:uid="{F48D5D1D-922A-46B9-B7DF-B8FC20227E0A}"/>
    <cellStyle name="Normal 6 4 2 3" xfId="614" xr:uid="{3804A7A4-37BA-43A7-92F1-AB4B1E8CBC00}"/>
    <cellStyle name="Normal 6 4 2 4" xfId="444" xr:uid="{1E690507-B6AB-40D9-B346-851594CEFDD7}"/>
    <cellStyle name="Normal 6 4 3" xfId="466" xr:uid="{F07CA975-CDEA-4BCA-8421-328317B0DEE2}"/>
    <cellStyle name="Normal 6 4 3 2" xfId="616" xr:uid="{50D2D6FB-BBC9-4E6A-A55A-0F58941BA076}"/>
    <cellStyle name="Normal 6 4 4" xfId="613" xr:uid="{9345A65D-81D2-41FE-81CC-9B7D56D808DD}"/>
    <cellStyle name="Normal 6 4 5" xfId="429" xr:uid="{C844C6AB-33A8-4502-8195-07847DDD8B5D}"/>
    <cellStyle name="Normal 6 5" xfId="112" xr:uid="{74949088-4EAD-46AD-B1B2-A0750CC3B734}"/>
    <cellStyle name="Normal 6 5 2" xfId="468" xr:uid="{A7106DAB-A251-4104-BAA7-60F1C678088C}"/>
    <cellStyle name="Normal 6 5 2 2" xfId="618" xr:uid="{8B80E491-0A02-45BC-9D78-F378A3AA76B9}"/>
    <cellStyle name="Normal 6 5 3" xfId="617" xr:uid="{35527042-B3EE-4671-9897-73A8EEF7903F}"/>
    <cellStyle name="Normal 6 5 4" xfId="439" xr:uid="{211F0187-F306-4885-8ABF-F72803037B54}"/>
    <cellStyle name="Normal 6 6" xfId="124" xr:uid="{4022ADC4-A33A-483A-9819-7C8714C9FF90}"/>
    <cellStyle name="Normal 6 6 2" xfId="619" xr:uid="{3569FF1B-D133-4F91-9745-A9384C14EC2A}"/>
    <cellStyle name="Normal 6 6 3" xfId="457" xr:uid="{2907846D-85C8-4C2F-AD63-365E7BED5990}"/>
    <cellStyle name="Normal 6 7" xfId="494" xr:uid="{5C44D804-BD13-4CD7-899C-2A8356E4F481}"/>
    <cellStyle name="Normal 6 7 2" xfId="620" xr:uid="{D1088735-0915-4430-99C4-B0079C7B9510}"/>
    <cellStyle name="Normal 6 8" xfId="530" xr:uid="{9266ED3B-B0C1-4FD8-9375-9623C640CA5B}"/>
    <cellStyle name="Normal 6 8 2" xfId="621" xr:uid="{B9C409A7-FF37-4986-B2D7-3F2F559E6E62}"/>
    <cellStyle name="Normal 6 9" xfId="533" xr:uid="{BA5DED31-22EE-42F9-A3C8-0BEF695539F1}"/>
    <cellStyle name="Normal 6 9 2" xfId="622" xr:uid="{F35451BD-E2BB-47FC-8F01-E042958841A7}"/>
    <cellStyle name="Normal 7" xfId="102" xr:uid="{FECA1846-84BC-44E6-AFAB-0DB9BD2B041D}"/>
    <cellStyle name="Normal 7 2" xfId="103" xr:uid="{20234E08-184C-49F3-8E71-F39643E51358}"/>
    <cellStyle name="Normal 7 2 2" xfId="118" xr:uid="{196781F9-A786-4C50-952A-27E7C13E4C37}"/>
    <cellStyle name="Normal 7 2 2 2" xfId="447" xr:uid="{72C07549-4B0D-4BF6-9AF4-C65A86BFDCE1}"/>
    <cellStyle name="Normal 7 2 2 2 2" xfId="472" xr:uid="{CCFFAA1B-44EC-474F-A764-EBD84D9776AC}"/>
    <cellStyle name="Normal 7 2 2 2 2 2" xfId="627" xr:uid="{7FE2D106-63E3-4015-95D4-B3EE0596C0AD}"/>
    <cellStyle name="Normal 7 2 2 2 3" xfId="626" xr:uid="{629CE983-901F-4F5E-B060-370CC2E01FB5}"/>
    <cellStyle name="Normal 7 2 2 3" xfId="471" xr:uid="{74D6C21B-43D2-48AA-BA5D-F39C9143AD78}"/>
    <cellStyle name="Normal 7 2 2 3 2" xfId="628" xr:uid="{E249B820-C4A7-4D36-9847-58926970D875}"/>
    <cellStyle name="Normal 7 2 2 4" xfId="625" xr:uid="{45FEC6B9-BD6B-4F1E-950C-40AAC114974F}"/>
    <cellStyle name="Normal 7 2 2 5" xfId="433" xr:uid="{BD17660E-0D3D-4BDA-9E11-982D397D3792}"/>
    <cellStyle name="Normal 7 2 3" xfId="446" xr:uid="{F8E2191B-61A3-4877-8FF5-B152470A9E2E}"/>
    <cellStyle name="Normal 7 2 3 2" xfId="473" xr:uid="{7C5EB47D-9F6A-48E0-99C1-DC7B8B17BAD8}"/>
    <cellStyle name="Normal 7 2 3 2 2" xfId="630" xr:uid="{7D00E10F-EFB3-4861-956D-2A8007DE9FA9}"/>
    <cellStyle name="Normal 7 2 3 3" xfId="629" xr:uid="{A275D928-81F9-4F27-BA32-DE75B4B04F80}"/>
    <cellStyle name="Normal 7 2 4" xfId="470" xr:uid="{D3604803-97A9-44AB-92E1-A1D5DAA3D256}"/>
    <cellStyle name="Normal 7 2 4 2" xfId="631" xr:uid="{C36F1554-EA28-47B1-8586-9FA1F39730F1}"/>
    <cellStyle name="Normal 7 2 5" xfId="562" xr:uid="{8FD22524-6F05-4352-B376-03B5DAFE2D4D}"/>
    <cellStyle name="Normal 7 2 5 2" xfId="632" xr:uid="{23C487A2-6493-48AA-8D25-81A2AB1B189C}"/>
    <cellStyle name="Normal 7 2 6" xfId="624" xr:uid="{31640F61-AD87-4A82-AA5F-E6B2D2340010}"/>
    <cellStyle name="Normal 7 2 7" xfId="426" xr:uid="{638C3DD0-F69F-4EEF-BFFE-DC47068EBC78}"/>
    <cellStyle name="Normal 7 3" xfId="113" xr:uid="{51889878-EAB5-4185-82E8-0DECD3D21CBC}"/>
    <cellStyle name="Normal 7 3 2" xfId="448" xr:uid="{30112F69-36C4-4174-98D2-0719D7B0DDB9}"/>
    <cellStyle name="Normal 7 3 2 2" xfId="475" xr:uid="{1214FB5F-2C44-45DA-AEA5-D90CF8831E58}"/>
    <cellStyle name="Normal 7 3 2 2 2" xfId="635" xr:uid="{AFDEF77F-B772-45E5-A1F8-CFB2C92C127F}"/>
    <cellStyle name="Normal 7 3 2 3" xfId="634" xr:uid="{9BFD9BF3-5C32-47D5-85B9-0C670D7D0CB3}"/>
    <cellStyle name="Normal 7 3 3" xfId="474" xr:uid="{07859EF4-4E51-461B-BA40-F9B30DB27463}"/>
    <cellStyle name="Normal 7 3 3 2" xfId="636" xr:uid="{C2AE1A14-909A-4B6F-8704-2A89D2E91164}"/>
    <cellStyle name="Normal 7 3 4" xfId="633" xr:uid="{CC39A9C3-98E9-4707-9E15-EC34947B499E}"/>
    <cellStyle name="Normal 7 3 5" xfId="430" xr:uid="{53C584C1-5CFC-4621-9A17-D32127EEE311}"/>
    <cellStyle name="Normal 7 4" xfId="445" xr:uid="{F075E2AE-9A86-4F57-9293-196C2592CC5D}"/>
    <cellStyle name="Normal 7 4 2" xfId="476" xr:uid="{1A555617-F199-4D81-BCD6-D1A30B22CFD6}"/>
    <cellStyle name="Normal 7 4 2 2" xfId="638" xr:uid="{F3C1C21A-F9F7-4EF6-9A3E-E67D478A04A8}"/>
    <cellStyle name="Normal 7 4 3" xfId="637" xr:uid="{573A4E82-1236-46AF-B75C-D9ABB618729F}"/>
    <cellStyle name="Normal 7 5" xfId="469" xr:uid="{4D2746C0-2EAA-4C49-88D1-D2CF32D2DC3D}"/>
    <cellStyle name="Normal 7 5 2" xfId="639" xr:uid="{4CC3D34C-D1F4-4073-8B4A-C957507288A7}"/>
    <cellStyle name="Normal 7 6" xfId="482" xr:uid="{B60B5276-6D25-41E4-A4FC-BA78F5D0D1E1}"/>
    <cellStyle name="Normal 7 7" xfId="623" xr:uid="{D19FA5DA-55E6-4650-BAB3-8121208E7526}"/>
    <cellStyle name="Normal 7 8" xfId="423" xr:uid="{09174650-CF65-49CE-948E-79FA61917601}"/>
    <cellStyle name="Normal 7 9" xfId="168" xr:uid="{84A6247D-05F9-4676-A89D-254A701F17E1}"/>
    <cellStyle name="Normal 8" xfId="104" xr:uid="{3053EB26-277D-429C-AFD8-308CD3791AA2}"/>
    <cellStyle name="Normal 8 2" xfId="78" xr:uid="{42FA3A28-169A-4FA9-9112-72AF466FA480}"/>
    <cellStyle name="Normal 8 2 2" xfId="564" xr:uid="{EA739510-B653-4679-B960-7F4EE59EE0B5}"/>
    <cellStyle name="Normal 8 3" xfId="563" xr:uid="{FAAFA607-6A75-4BD5-97A4-DE005B0BD1C3}"/>
    <cellStyle name="Normal 8 4" xfId="370" xr:uid="{1E95C68E-3CA8-4674-9E73-375084EE8341}"/>
    <cellStyle name="Normal 9" xfId="105" xr:uid="{5640F2D1-9CED-439F-9851-9C399B01C5E2}"/>
    <cellStyle name="Normal 9 2" xfId="106" xr:uid="{BBBA7C82-3B2B-4E37-A841-1C9080A7C7D2}"/>
    <cellStyle name="Normal 9 2 2" xfId="120" xr:uid="{76069320-9E65-4013-B99A-97B14C53F092}"/>
    <cellStyle name="Normal 9 2 3" xfId="640" xr:uid="{99D1B625-0CF8-40EF-88E4-6B04032001C0}"/>
    <cellStyle name="Normal 9 3" xfId="115" xr:uid="{199C3D19-72F1-4D96-BFC6-ED0A12D0B0A9}"/>
    <cellStyle name="Normal 9 4" xfId="477" xr:uid="{5A5A1F6D-0070-468F-B7D9-7CD85E7F9158}"/>
    <cellStyle name="Normal GHG Numbers (0.00)" xfId="295" xr:uid="{A2112418-0FE6-4224-991C-E8D8836FCB77}"/>
    <cellStyle name="Normal GHG Numbers (0.00) 2" xfId="296" xr:uid="{7C6A04FE-C26C-4CFF-9E9D-431A10C8B8B1}"/>
    <cellStyle name="Normal GHG Numbers (0.00) 3" xfId="171" xr:uid="{40A13E72-F0C1-433F-BB6D-AF6E6EE795CA}"/>
    <cellStyle name="Normal GHG Numbers (0.00) 3 2" xfId="565" xr:uid="{CBDFB900-9D53-4B93-BE63-BB4A07372925}"/>
    <cellStyle name="Normal GHG Numbers (0.00) 3 2 2" xfId="714" xr:uid="{770FA7B5-D993-45C7-9FC1-98EF1E29F9A4}"/>
    <cellStyle name="Normal GHG Numbers (0.00) 3 2 2 2" xfId="929" xr:uid="{798C6C10-BF4A-43FC-B0D8-A7D1DAAD5ED6}"/>
    <cellStyle name="Normal GHG Numbers (0.00) 3 2 2 2 2" xfId="1664" xr:uid="{5ACE9D70-C84F-4944-8177-D5576668A870}"/>
    <cellStyle name="Normal GHG Numbers (0.00) 3 2 2 2 3" xfId="2135" xr:uid="{597F4637-F3B5-4C8D-9301-E0E096A677C2}"/>
    <cellStyle name="Normal GHG Numbers (0.00) 3 2 2 2 4" xfId="2527" xr:uid="{204D4661-3526-488A-9832-7B46BC14A402}"/>
    <cellStyle name="Normal GHG Numbers (0.00) 3 2 2 3" xfId="1450" xr:uid="{DAC89075-82B4-4BE4-B1D5-200C8A6D591A}"/>
    <cellStyle name="Normal GHG Numbers (0.00) 3 2 2 4" xfId="47" xr:uid="{DD6489B8-7B97-4DB0-89AD-B1FEA48674F8}"/>
    <cellStyle name="Normal GHG Numbers (0.00) 3 2 2 5" xfId="2313" xr:uid="{F3A042FA-2AA4-4288-8D3B-EA13D9D22EE6}"/>
    <cellStyle name="Normal GHG Numbers (0.00) 3 2 3" xfId="855" xr:uid="{FECCA276-3001-4C5E-8287-CE1A90BBDF19}"/>
    <cellStyle name="Normal GHG Numbers (0.00) 3 2 3 2" xfId="1590" xr:uid="{99CFFA4E-A170-4D3D-8ECC-0FF930735CAC}"/>
    <cellStyle name="Normal GHG Numbers (0.00) 3 2 3 3" xfId="2061" xr:uid="{034008F4-3C45-4FFC-83A1-0576BC261D2A}"/>
    <cellStyle name="Normal GHG Numbers (0.00) 3 2 3 4" xfId="2453" xr:uid="{EDB2D538-002B-46F5-8DFC-C05DEC5C8B03}"/>
    <cellStyle name="Normal GHG Numbers (0.00) 3 3" xfId="495" xr:uid="{1CD0D363-5F06-49C7-A3BC-AC978AC61A34}"/>
    <cellStyle name="Normal GHG Numbers (0.00) 3 3 2" xfId="773" xr:uid="{62419B90-9CF6-49AB-9435-6815A9F8D990}"/>
    <cellStyle name="Normal GHG Numbers (0.00) 3 3 2 2" xfId="988" xr:uid="{CC23975C-A0D7-472F-A2D8-3C0467694D80}"/>
    <cellStyle name="Normal GHG Numbers (0.00) 3 3 2 2 2" xfId="1723" xr:uid="{46A03AD8-65EC-49F7-B11B-D092A74031AF}"/>
    <cellStyle name="Normal GHG Numbers (0.00) 3 3 2 2 3" xfId="2194" xr:uid="{FB378D15-C484-450C-B704-64BCEB6F5BAA}"/>
    <cellStyle name="Normal GHG Numbers (0.00) 3 3 2 2 4" xfId="2586" xr:uid="{97DDE892-7196-4498-AC24-2EABAA8107A9}"/>
    <cellStyle name="Normal GHG Numbers (0.00) 3 3 2 3" xfId="1509" xr:uid="{272E1F54-D0A8-4645-8068-65416633E1C8}"/>
    <cellStyle name="Normal GHG Numbers (0.00) 3 3 2 4" xfId="2002" xr:uid="{72816205-5355-4A89-B0E0-95075D2FD646}"/>
    <cellStyle name="Normal GHG Numbers (0.00) 3 3 2 5" xfId="2372" xr:uid="{75AC869E-92FB-4003-9AC7-A092EBD02DC6}"/>
    <cellStyle name="Normal GHG Numbers (0.00) 3 3 3" xfId="670" xr:uid="{DDCE0D4D-C2A2-410B-B5D5-398875125BAC}"/>
    <cellStyle name="Normal GHG Numbers (0.00) 3 3 3 2" xfId="885" xr:uid="{5AB4C04B-9183-4B85-A83B-98B16DAFE8F0}"/>
    <cellStyle name="Normal GHG Numbers (0.00) 3 3 3 2 2" xfId="1620" xr:uid="{DA2D70C3-04D0-487C-8546-52816C093A4B}"/>
    <cellStyle name="Normal GHG Numbers (0.00) 3 3 3 2 3" xfId="2091" xr:uid="{D55A56FF-42D1-48A1-9A82-1F0FB197BE2C}"/>
    <cellStyle name="Normal GHG Numbers (0.00) 3 3 3 2 4" xfId="2483" xr:uid="{94083A7C-C5D4-41AE-BC8E-410D5BC7F3D3}"/>
    <cellStyle name="Normal GHG Numbers (0.00) 3 3 3 3" xfId="1406" xr:uid="{241AFD42-B44C-44F1-BF87-103E20D9CFF5}"/>
    <cellStyle name="Normal GHG Numbers (0.00) 3 3 3 4" xfId="1366" xr:uid="{E019F894-4789-43F2-8456-A84EEEA2DE5E}"/>
    <cellStyle name="Normal GHG Numbers (0.00) 3 3 3 5" xfId="2269" xr:uid="{E44B0A6D-2CA2-4350-A70A-C21AA4ABD6F9}"/>
    <cellStyle name="Normal GHG Numbers (0.00) 3 3 4" xfId="803" xr:uid="{2C6CDEA1-C20D-4C8C-BF4E-EE4C1B6B28F5}"/>
    <cellStyle name="Normal GHG Numbers (0.00) 3 3 4 2" xfId="1018" xr:uid="{A116A651-CA93-4879-A3C7-67978BCAE11C}"/>
    <cellStyle name="Normal GHG Numbers (0.00) 3 3 4 2 2" xfId="1753" xr:uid="{8CBC34AD-3D3E-4453-926B-5C1FE7A67A90}"/>
    <cellStyle name="Normal GHG Numbers (0.00) 3 3 4 2 3" xfId="2224" xr:uid="{B447D840-A64E-4D4F-BADD-9366ACD27BD8}"/>
    <cellStyle name="Normal GHG Numbers (0.00) 3 3 4 2 4" xfId="2616" xr:uid="{6A4788A2-6848-4CD7-AA81-D8EBF9F4052F}"/>
    <cellStyle name="Normal GHG Numbers (0.00) 3 3 4 3" xfId="1539" xr:uid="{F69C02F3-3142-48AD-BC69-01C910838238}"/>
    <cellStyle name="Normal GHG Numbers (0.00) 3 3 4 4" xfId="57" xr:uid="{BAAFE438-FC4A-4549-BD9A-1803C3029152}"/>
    <cellStyle name="Normal GHG Numbers (0.00) 3 3 4 5" xfId="2402" xr:uid="{5900F582-B4A1-4B62-AE7C-BC5BB4A1941D}"/>
    <cellStyle name="Normal GHG Numbers (0.00) 3 3 5" xfId="1281" xr:uid="{950E18AA-5BDB-4844-BB5A-17A43702FF6A}"/>
    <cellStyle name="Normal GHG Numbers (0.00) 3 3 6" xfId="1177" xr:uid="{E6DA61DD-7256-45E9-AE6E-05E1198C6EDE}"/>
    <cellStyle name="Normal GHG Numbers (0.00) 3 3 7" xfId="1052" xr:uid="{859E457A-C8D2-4956-92E8-9C8C35C6FF69}"/>
    <cellStyle name="Normal GHG Numbers (0.00) 3 4" xfId="297" xr:uid="{D1994410-1E18-4342-BBB4-134C5771B581}"/>
    <cellStyle name="Normal GHG Numbers (0.00) 3 4 2" xfId="1160" xr:uid="{3D8480A9-7338-4B37-A45B-1AF2B0F75F8D}"/>
    <cellStyle name="Normal GHG Numbers (0.00) 3 4 3" xfId="1853" xr:uid="{060418A2-E796-4F25-8FD7-A25ABADA25CE}"/>
    <cellStyle name="Normal GHG Numbers (0.00) 3 4 4" xfId="1949" xr:uid="{4B74B741-F9DF-4F44-8003-CA21FB881F97}"/>
    <cellStyle name="Normal GHG Textfiels Bold" xfId="139" xr:uid="{D9C43199-A4DF-4E4B-94ED-9B3843914A99}"/>
    <cellStyle name="Normal GHG Textfiels Bold 2" xfId="298" xr:uid="{59089C21-A122-4CFE-B517-DD44DCFB20BE}"/>
    <cellStyle name="Normal GHG Textfiels Bold 3" xfId="299" xr:uid="{7C0F4FBE-BE58-463A-A251-EB3A04A1CBFC}"/>
    <cellStyle name="Normal GHG Textfiels Bold 3 2" xfId="566" xr:uid="{FE116A77-7C02-4184-A5C8-5D2C79C85D10}"/>
    <cellStyle name="Normal GHG Textfiels Bold 3 2 2" xfId="658" xr:uid="{9913FE27-8786-4EE6-B0DC-28CC05AA6BEB}"/>
    <cellStyle name="Normal GHG Textfiels Bold 3 2 2 2" xfId="873" xr:uid="{79B8B2B5-E388-4FA2-B96C-86450361E055}"/>
    <cellStyle name="Normal GHG Textfiels Bold 3 2 2 2 2" xfId="1608" xr:uid="{AF7D76A7-128B-4100-A7F2-5A3BA8B110F2}"/>
    <cellStyle name="Normal GHG Textfiels Bold 3 2 2 2 3" xfId="2079" xr:uid="{8AFF1BF6-D6C3-4DD5-88A1-B93D28161898}"/>
    <cellStyle name="Normal GHG Textfiels Bold 3 2 2 2 4" xfId="2471" xr:uid="{4969AF1D-FFF9-460A-B020-0447AC5014DC}"/>
    <cellStyle name="Normal GHG Textfiels Bold 3 2 2 3" xfId="1394" xr:uid="{01DED2D8-62C1-4362-A8BD-DF84D15C90FF}"/>
    <cellStyle name="Normal GHG Textfiels Bold 3 2 2 4" xfId="1290" xr:uid="{AE44C59F-56EE-4417-955B-80C9F93C485A}"/>
    <cellStyle name="Normal GHG Textfiels Bold 3 2 2 5" xfId="2257" xr:uid="{945488D4-0502-4E83-A156-A9511F527558}"/>
    <cellStyle name="Normal GHG Textfiels Bold 3 2 3" xfId="856" xr:uid="{D0365C1D-F554-456D-9E8E-B83C5552C031}"/>
    <cellStyle name="Normal GHG Textfiels Bold 3 2 3 2" xfId="1591" xr:uid="{21CE3865-6D3C-46A6-A57E-C8E214B9236B}"/>
    <cellStyle name="Normal GHG Textfiels Bold 3 2 3 3" xfId="2062" xr:uid="{5F8B9D4A-EBAE-4CA9-A589-DFF23C741FEF}"/>
    <cellStyle name="Normal GHG Textfiels Bold 3 2 3 4" xfId="2454" xr:uid="{48C77954-A17A-43A6-8010-6A0F930725AC}"/>
    <cellStyle name="Normal GHG Textfiels Bold 3 3" xfId="496" xr:uid="{06AAB1BC-A5AD-4B66-B72C-8D8E670640EC}"/>
    <cellStyle name="Normal GHG Textfiels Bold 3 3 2" xfId="774" xr:uid="{13C9BC46-1E4A-4AC4-9432-5AEFC9CC9BFE}"/>
    <cellStyle name="Normal GHG Textfiels Bold 3 3 2 2" xfId="989" xr:uid="{BD6CA073-6BC0-4EE0-9C85-5701AFD9A75D}"/>
    <cellStyle name="Normal GHG Textfiels Bold 3 3 2 2 2" xfId="1724" xr:uid="{EA5ECACC-D50B-4C59-924A-41E94082BFCF}"/>
    <cellStyle name="Normal GHG Textfiels Bold 3 3 2 2 3" xfId="2195" xr:uid="{D82E2B52-D1CE-4879-A580-BED2B70C572E}"/>
    <cellStyle name="Normal GHG Textfiels Bold 3 3 2 2 4" xfId="2587" xr:uid="{DA5076D2-2D9E-4BCE-A3C3-909446F24E8F}"/>
    <cellStyle name="Normal GHG Textfiels Bold 3 3 2 3" xfId="1510" xr:uid="{EC477CEF-B67F-4DCE-94FD-EC2B27A3461D}"/>
    <cellStyle name="Normal GHG Textfiels Bold 3 3 2 4" xfId="1874" xr:uid="{C7B7D7AF-C478-4A08-8CF1-D91BAD53D37C}"/>
    <cellStyle name="Normal GHG Textfiels Bold 3 3 2 5" xfId="2373" xr:uid="{44EF8273-6C07-4E0E-980A-3236B825B600}"/>
    <cellStyle name="Normal GHG Textfiels Bold 3 3 3" xfId="717" xr:uid="{3A0827CF-D311-45CF-A692-B2F80350822A}"/>
    <cellStyle name="Normal GHG Textfiels Bold 3 3 3 2" xfId="932" xr:uid="{23B3F126-071B-4441-8845-D451B85E008C}"/>
    <cellStyle name="Normal GHG Textfiels Bold 3 3 3 2 2" xfId="1667" xr:uid="{A9CF6B80-94E7-4900-A2CB-138D90BE83C9}"/>
    <cellStyle name="Normal GHG Textfiels Bold 3 3 3 2 3" xfId="2138" xr:uid="{B3D6ADA0-418A-4A02-9224-364182C8A92E}"/>
    <cellStyle name="Normal GHG Textfiels Bold 3 3 3 2 4" xfId="2530" xr:uid="{C734C80E-B655-43DF-BFDA-41CE5D325470}"/>
    <cellStyle name="Normal GHG Textfiels Bold 3 3 3 3" xfId="1453" xr:uid="{24F2FFB0-B8D4-413B-B112-190C48F07C79}"/>
    <cellStyle name="Normal GHG Textfiels Bold 3 3 3 4" xfId="1060" xr:uid="{54FDB5BA-3034-4C4D-A0CD-4C2ED9FC9C77}"/>
    <cellStyle name="Normal GHG Textfiels Bold 3 3 3 5" xfId="2316" xr:uid="{5616A33E-ED6F-4113-8F82-FCB8B9538ECD}"/>
    <cellStyle name="Normal GHG Textfiels Bold 3 3 4" xfId="692" xr:uid="{F3C3AC99-D534-4628-AD95-9BF940154ABE}"/>
    <cellStyle name="Normal GHG Textfiels Bold 3 3 4 2" xfId="907" xr:uid="{1AE1731D-EA82-4D9E-BB85-3ED59969AA89}"/>
    <cellStyle name="Normal GHG Textfiels Bold 3 3 4 2 2" xfId="1642" xr:uid="{573E2659-D9C2-4129-90AA-82EA5AE5C33B}"/>
    <cellStyle name="Normal GHG Textfiels Bold 3 3 4 2 3" xfId="2113" xr:uid="{6AC50F2D-59B0-4121-92CA-D434599A020B}"/>
    <cellStyle name="Normal GHG Textfiels Bold 3 3 4 2 4" xfId="2505" xr:uid="{7736E480-10F9-43B7-8802-8A5351110E16}"/>
    <cellStyle name="Normal GHG Textfiels Bold 3 3 4 3" xfId="1428" xr:uid="{B717C03C-A5BC-4881-82C5-B236B3727BAC}"/>
    <cellStyle name="Normal GHG Textfiels Bold 3 3 4 4" xfId="1148" xr:uid="{4D5E122A-AAC2-4865-BD5A-EB4117AC8FF2}"/>
    <cellStyle name="Normal GHG Textfiels Bold 3 3 4 5" xfId="2291" xr:uid="{DE298FF3-7FB9-4F6D-86E2-34D2BBC1FA53}"/>
    <cellStyle name="Normal GHG Textfiels Bold 3 3 5" xfId="1282" xr:uid="{90E1465A-1C52-4B87-AEE0-A3354561F9AC}"/>
    <cellStyle name="Normal GHG Textfiels Bold 3 3 6" xfId="1283" xr:uid="{6251AE70-1960-4571-824B-A55701F3E085}"/>
    <cellStyle name="Normal GHG Textfiels Bold 3 3 7" xfId="1781" xr:uid="{0AC2ACD2-2FF4-4BB3-8E01-9EE68AD3329E}"/>
    <cellStyle name="Normal GHG whole table" xfId="147" xr:uid="{89279848-369A-41AE-B25E-D81D5F251F7F}"/>
    <cellStyle name="Normal GHG whole table 2" xfId="567" xr:uid="{CA8879CD-EA21-4EE0-9528-7D6CAA1463F0}"/>
    <cellStyle name="Normal GHG whole table 2 2" xfId="713" xr:uid="{168909A7-17EC-4CE7-B616-900512C0B961}"/>
    <cellStyle name="Normal GHG whole table 2 2 2" xfId="928" xr:uid="{1429DBE6-913C-45E4-A258-F8081D748342}"/>
    <cellStyle name="Normal GHG whole table 2 2 2 2" xfId="1663" xr:uid="{703DE21D-6A1D-4794-8FFA-44F7D8021A57}"/>
    <cellStyle name="Normal GHG whole table 2 2 2 3" xfId="2134" xr:uid="{D091FD4B-D383-4430-B407-71AB54A2FBA5}"/>
    <cellStyle name="Normal GHG whole table 2 2 2 4" xfId="2526" xr:uid="{57953C06-D1C5-4717-8B7E-C1BB52234FB4}"/>
    <cellStyle name="Normal GHG whole table 2 2 3" xfId="1449" xr:uid="{ECCD6F3F-8D87-456F-984C-C02701E4CFFF}"/>
    <cellStyle name="Normal GHG whole table 2 2 4" xfId="1169" xr:uid="{409CD103-E89E-4AD3-90F6-13D959D587FD}"/>
    <cellStyle name="Normal GHG whole table 2 2 5" xfId="2312" xr:uid="{ED2B090B-7130-4CC6-B223-B2E230E2AC50}"/>
    <cellStyle name="Normal GHG whole table 2 3" xfId="857" xr:uid="{0342CEAF-4C2F-4987-8F69-78197994A588}"/>
    <cellStyle name="Normal GHG whole table 2 3 2" xfId="1592" xr:uid="{A4007849-4A45-4F83-A3BC-E702E257C322}"/>
    <cellStyle name="Normal GHG whole table 2 3 3" xfId="2063" xr:uid="{32A3660B-83E0-40A4-A1F7-AA2EE84852DE}"/>
    <cellStyle name="Normal GHG whole table 2 3 4" xfId="2455" xr:uid="{8269429D-7AA9-4883-A33A-C52D1DBEA44F}"/>
    <cellStyle name="Normal GHG whole table 3" xfId="416" xr:uid="{43E57D49-38B4-4277-B9C7-39461F48E8F4}"/>
    <cellStyle name="Normal GHG whole table 3 2" xfId="753" xr:uid="{62A6554A-65D4-4162-81CC-0D59F4095606}"/>
    <cellStyle name="Normal GHG whole table 3 2 2" xfId="968" xr:uid="{9E141361-83BB-492C-A364-1DFD54681F85}"/>
    <cellStyle name="Normal GHG whole table 3 2 2 2" xfId="1703" xr:uid="{BF91F03E-F2E4-4AD7-B4EE-24B025A9ADE1}"/>
    <cellStyle name="Normal GHG whole table 3 2 2 3" xfId="2174" xr:uid="{1CD68D68-B695-4175-95D1-CDDE930701BC}"/>
    <cellStyle name="Normal GHG whole table 3 2 2 4" xfId="2566" xr:uid="{68B8B69C-0DAD-412B-BBC7-0BAB19E5F91A}"/>
    <cellStyle name="Normal GHG whole table 3 2 3" xfId="1489" xr:uid="{EC58BC29-1C31-4061-9D68-08F063878C60}"/>
    <cellStyle name="Normal GHG whole table 3 2 4" xfId="1152" xr:uid="{105E1A1E-8930-4B34-9581-AEB6E4E65114}"/>
    <cellStyle name="Normal GHG whole table 3 2 5" xfId="2352" xr:uid="{63BDBAA3-B2A2-4008-BB1D-5D65EA0F978D}"/>
    <cellStyle name="Normal GHG whole table 3 3" xfId="674" xr:uid="{9F2E6943-819D-4DBD-AB7B-A4C605584C31}"/>
    <cellStyle name="Normal GHG whole table 3 3 2" xfId="889" xr:uid="{C4A458B5-A13C-4950-80C6-8E8BE7A32E4D}"/>
    <cellStyle name="Normal GHG whole table 3 3 2 2" xfId="1624" xr:uid="{22E732C0-C131-4E85-A16C-1142E8BC03ED}"/>
    <cellStyle name="Normal GHG whole table 3 3 2 3" xfId="2095" xr:uid="{1D53B856-B1C8-4B3E-A650-DD300830C7F3}"/>
    <cellStyle name="Normal GHG whole table 3 3 2 4" xfId="2487" xr:uid="{5B4786F6-30C1-4B61-8ECA-97EA54AD6BF5}"/>
    <cellStyle name="Normal GHG whole table 3 3 3" xfId="1410" xr:uid="{DED62381-BAA1-4111-BD0B-5B2B31380470}"/>
    <cellStyle name="Normal GHG whole table 3 3 4" xfId="1256" xr:uid="{B6FCD81F-9DA2-4711-B6EE-FCD8B8268C14}"/>
    <cellStyle name="Normal GHG whole table 3 3 5" xfId="2273" xr:uid="{257D4214-CAB0-46E0-B0B1-FC3E0CEEB0B8}"/>
    <cellStyle name="Normal GHG whole table 3 4" xfId="761" xr:uid="{6DE33800-313C-4ECB-A87A-3373FD8B8C6A}"/>
    <cellStyle name="Normal GHG whole table 3 4 2" xfId="976" xr:uid="{9E25C253-0058-4744-9BEA-8639274A0EEE}"/>
    <cellStyle name="Normal GHG whole table 3 4 2 2" xfId="1711" xr:uid="{97DCDAC8-E2FE-43C1-842D-A5F8A15F19B2}"/>
    <cellStyle name="Normal GHG whole table 3 4 2 3" xfId="2182" xr:uid="{16F2BF91-2879-4257-A78E-11E391C6873A}"/>
    <cellStyle name="Normal GHG whole table 3 4 2 4" xfId="2574" xr:uid="{BCC02B79-7D6E-4910-8816-8818C5F1FE72}"/>
    <cellStyle name="Normal GHG whole table 3 4 3" xfId="1497" xr:uid="{906437AF-B331-4DF2-BA07-F1E2A0D6577B}"/>
    <cellStyle name="Normal GHG whole table 3 4 4" xfId="1137" xr:uid="{2948D6A8-484D-4034-9DC2-F80D8916996D}"/>
    <cellStyle name="Normal GHG whole table 3 4 5" xfId="2360" xr:uid="{2E60C134-0975-473D-9D37-E5C9F58CCC45}"/>
    <cellStyle name="Normal GHG whole table 3 5" xfId="1234" xr:uid="{C6943480-68A3-45E0-959A-E8C032DBB089}"/>
    <cellStyle name="Normal GHG whole table 3 6" xfId="1145" xr:uid="{F79119AD-F114-42BE-98B8-B59E88610A7B}"/>
    <cellStyle name="Normal GHG whole table 3 7" xfId="2038" xr:uid="{8DC63472-F7EF-47BD-94FA-68A2DED9484C}"/>
    <cellStyle name="Normal GHG whole table 4" xfId="203" xr:uid="{29F08AEB-EE2F-45DB-9F0A-A957319AFF1F}"/>
    <cellStyle name="Normal GHG whole table 4 2" xfId="1100" xr:uid="{80F7D8AA-A091-4A6F-BFB1-02F8C0BCB4D5}"/>
    <cellStyle name="Normal GHG whole table 4 3" xfId="1896" xr:uid="{85F556B9-CCB2-4E27-88A9-EC138C54D071}"/>
    <cellStyle name="Normal GHG whole table 4 4" xfId="2233" xr:uid="{D0CDA13F-175C-48C3-ACDC-4ED79882D9BB}"/>
    <cellStyle name="Normal GHG-Shade" xfId="145" xr:uid="{D40D1B1D-1902-4536-B515-37F777CB9966}"/>
    <cellStyle name="Normal GHG-Shade 2" xfId="300" xr:uid="{0264CA93-4E11-4C6A-ACFB-6FE0717CF919}"/>
    <cellStyle name="Normal GHG-Shade 2 2" xfId="301" xr:uid="{8AE68E33-3EB6-4352-A3C1-CBFE6A18C9F3}"/>
    <cellStyle name="Normal GHG-Shade 2 3" xfId="302" xr:uid="{00C7D5E5-2A23-4A47-8A90-246A75BC2719}"/>
    <cellStyle name="Normal GHG-Shade 2 4" xfId="332" xr:uid="{DBF5B75C-3ECE-4640-A734-3F63C4118E3C}"/>
    <cellStyle name="Normal GHG-Shade 2 5" xfId="497" xr:uid="{302620FC-1A11-4902-967E-C28036C2D2AD}"/>
    <cellStyle name="Normal GHG-Shade 3" xfId="303" xr:uid="{63CD1891-2F35-469F-BF3E-F22659189C36}"/>
    <cellStyle name="Normal GHG-Shade 3 2" xfId="304" xr:uid="{383583DE-A94D-467B-8ACE-C695F83525B1}"/>
    <cellStyle name="Normal GHG-Shade 4" xfId="305" xr:uid="{42545608-5ADA-481A-AEA9-DD6E42B805A6}"/>
    <cellStyle name="Normal GHG-Shade 4 2" xfId="568" xr:uid="{B9EDE340-A054-4A5B-864F-5B4C8490284D}"/>
    <cellStyle name="Normál_Munka1" xfId="160" xr:uid="{C984449A-DA22-4356-9CE0-077E11634777}"/>
    <cellStyle name="Note" xfId="15" builtinId="10" customBuiltin="1"/>
    <cellStyle name="Note 2" xfId="129" xr:uid="{78313316-45C8-4506-AD04-E33D5A414002}"/>
    <cellStyle name="Note 2 2" xfId="696" xr:uid="{0AC483B2-F3E5-4AB8-BC9B-5E5338C4D06D}"/>
    <cellStyle name="Note 2 2 2" xfId="911" xr:uid="{52732D3A-4ACA-4CD2-A71C-10E6CE83F16E}"/>
    <cellStyle name="Note 2 2 2 2" xfId="1646" xr:uid="{40D594B2-BFD0-4E0E-AD62-6717697B59F0}"/>
    <cellStyle name="Note 2 2 2 3" xfId="1963" xr:uid="{931864A4-F306-42DD-BFBE-A5F4F2D543A0}"/>
    <cellStyle name="Note 2 2 2 4" xfId="2117" xr:uid="{43AD7EE7-E493-4CE0-9E6F-0573499DCEE4}"/>
    <cellStyle name="Note 2 2 2 5" xfId="2509" xr:uid="{BF4E5E1B-1DA2-44B9-A998-E793DC622E4D}"/>
    <cellStyle name="Note 2 2 3" xfId="1432" xr:uid="{6C124EB5-A9A9-468D-999F-95E767B39B82}"/>
    <cellStyle name="Note 2 2 4" xfId="1828" xr:uid="{4A814D59-4442-45E9-9878-4A495D15D79C}"/>
    <cellStyle name="Note 2 2 5" xfId="1196" xr:uid="{E7B40618-0C83-4D8E-ABA1-DCD2863C5A64}"/>
    <cellStyle name="Note 2 2 6" xfId="2295" xr:uid="{567D1E99-961F-43B0-81CC-437C017473CB}"/>
    <cellStyle name="Note 2 3" xfId="760" xr:uid="{DA0875B3-D608-4852-AB2E-8C601A03FEDD}"/>
    <cellStyle name="Note 2 3 2" xfId="975" xr:uid="{BE0AA65D-0E94-40FE-80C8-9CB16F50F4E1}"/>
    <cellStyle name="Note 2 3 2 2" xfId="1710" xr:uid="{2BC36AA7-74D3-4D2B-A645-657D2F223334}"/>
    <cellStyle name="Note 2 3 2 3" xfId="1993" xr:uid="{44E02674-483B-4FAF-BD15-1A38992DD9D1}"/>
    <cellStyle name="Note 2 3 2 4" xfId="2181" xr:uid="{379454F0-9A42-4573-A602-179F09C20FFF}"/>
    <cellStyle name="Note 2 3 2 5" xfId="2573" xr:uid="{CAA2C7A5-29EA-41D1-B511-EF8F00177E6E}"/>
    <cellStyle name="Note 2 3 3" xfId="1496" xr:uid="{B3ED6FE9-F11D-412F-9A6C-22D700D2C5DB}"/>
    <cellStyle name="Note 2 3 4" xfId="1865" xr:uid="{A42CC35E-9389-421B-A175-68D9D15D15A7}"/>
    <cellStyle name="Note 2 3 5" xfId="1114" xr:uid="{B28325C0-8903-4754-8397-4A6622F96C36}"/>
    <cellStyle name="Note 2 3 6" xfId="2359" xr:uid="{42058AF1-AE7E-4A43-BCF6-B55D621426BE}"/>
    <cellStyle name="Note 2 4" xfId="655" xr:uid="{4F8F9562-C024-414A-8265-71CA7B0340FC}"/>
    <cellStyle name="Note 2 4 2" xfId="870" xr:uid="{62306059-1BF7-4516-9330-C5DFF18BE3B5}"/>
    <cellStyle name="Note 2 4 2 2" xfId="1605" xr:uid="{08B2F60A-F445-49C4-974A-EF9F77E8571E}"/>
    <cellStyle name="Note 2 4 2 3" xfId="1937" xr:uid="{62515F37-E9FC-4944-BB6B-C4BEE78EA585}"/>
    <cellStyle name="Note 2 4 2 4" xfId="2076" xr:uid="{6DF15F2B-6A6E-41BA-9317-BF776B70B96A}"/>
    <cellStyle name="Note 2 4 2 5" xfId="2468" xr:uid="{ED583421-F015-4C55-978E-CD1492EE8D20}"/>
    <cellStyle name="Note 2 4 3" xfId="1391" xr:uid="{D1EF915B-06A3-4C3C-AD64-7D23A084B1F5}"/>
    <cellStyle name="Note 2 4 4" xfId="1801" xr:uid="{3CD1E4C7-2F19-4F5A-826B-FEFBD73E7ADE}"/>
    <cellStyle name="Note 2 4 5" xfId="1929" xr:uid="{FFC4379E-B097-485B-BF50-839A8E79D916}"/>
    <cellStyle name="Note 2 4 6" xfId="2254" xr:uid="{0C81E5F6-3353-44F0-8DC9-971F34402CAB}"/>
    <cellStyle name="Note 2 5" xfId="819" xr:uid="{9370A3FF-A0B1-4281-BEE3-5C7012F7A79A}"/>
    <cellStyle name="Note 2 5 2" xfId="1554" xr:uid="{3A904CF3-946C-4F6D-BE9A-AC83C7ED6D93}"/>
    <cellStyle name="Note 2 5 3" xfId="1903" xr:uid="{1967B064-0BCC-4F17-B497-10A036444DEC}"/>
    <cellStyle name="Note 2 5 4" xfId="2029" xr:uid="{62495581-9ACE-48B1-883A-94376AC2564D}"/>
    <cellStyle name="Note 2 5 5" xfId="2417" xr:uid="{6FC818C1-04A8-4523-993F-16D38067103F}"/>
    <cellStyle name="Note 2 6" xfId="306" xr:uid="{530E7DC3-C4AE-4971-9FF8-06FBF2FF3FD0}"/>
    <cellStyle name="Note 2 6 2" xfId="1162" xr:uid="{3591A8AE-A37A-44D1-A792-EF55648DE84B}"/>
    <cellStyle name="Note 2 6 3" xfId="52" xr:uid="{F69B5BBE-0D99-4873-986F-CF6AA387E744}"/>
    <cellStyle name="Note 2 6 4" xfId="1124" xr:uid="{D26DBC7D-2176-4164-AA09-A708950DE975}"/>
    <cellStyle name="Note 2 6 5" xfId="53" xr:uid="{86413996-B440-4831-AA74-780A7049669A}"/>
    <cellStyle name="Note 3" xfId="371" xr:uid="{BE09772C-F082-4294-BD17-9096277E3939}"/>
    <cellStyle name="Note 3 2" xfId="724" xr:uid="{DAD5CC09-7575-425A-A8F7-3C4BC39F45C2}"/>
    <cellStyle name="Note 3 2 2" xfId="939" xr:uid="{D14576F3-A238-4D68-B613-27FB708A4146}"/>
    <cellStyle name="Note 3 2 2 2" xfId="1674" xr:uid="{CCEE50D4-1B3E-48CF-B948-0DFBF7C1B4B8}"/>
    <cellStyle name="Note 3 2 2 3" xfId="1978" xr:uid="{3FA87D5B-F9AE-4808-B1CA-A8609604F636}"/>
    <cellStyle name="Note 3 2 2 4" xfId="2145" xr:uid="{1C870941-41E6-4211-A399-C83049D14633}"/>
    <cellStyle name="Note 3 2 2 5" xfId="2537" xr:uid="{74E1C1FF-C105-44E0-BB82-4EBD4340E57B}"/>
    <cellStyle name="Note 3 2 3" xfId="1460" xr:uid="{8F2867B0-849E-4BA6-82A4-CA1E55C4566E}"/>
    <cellStyle name="Note 3 2 4" xfId="1843" xr:uid="{325D0F65-B20C-4089-97B5-CFF8033CA81F}"/>
    <cellStyle name="Note 3 2 5" xfId="1113" xr:uid="{ED27134B-5EBD-4AA9-AFB9-11483E56CCBE}"/>
    <cellStyle name="Note 3 2 6" xfId="2323" xr:uid="{F3D1F692-4096-4EE1-9E99-235DA604A316}"/>
    <cellStyle name="Note 3 3" xfId="690" xr:uid="{E6C27A84-D782-40F1-A2B6-C116B8540C8D}"/>
    <cellStyle name="Note 3 3 2" xfId="905" xr:uid="{E685D9AA-50AE-4313-B688-CFC479A0D4DD}"/>
    <cellStyle name="Note 3 3 2 2" xfId="1640" xr:uid="{A28B8B1D-2129-46D9-9F31-1E538A98C2C4}"/>
    <cellStyle name="Note 3 3 2 3" xfId="1960" xr:uid="{CEC061F9-07D9-4ADA-884E-A2F43B5D50B6}"/>
    <cellStyle name="Note 3 3 2 4" xfId="2111" xr:uid="{83B88D5E-9101-4D96-A21D-5B4DADC93D75}"/>
    <cellStyle name="Note 3 3 2 5" xfId="2503" xr:uid="{AC317BCE-BA8E-4809-8C0D-4E7D754FD0EC}"/>
    <cellStyle name="Note 3 3 3" xfId="1426" xr:uid="{5FAAD051-E238-4AAF-A6F1-2FF9A2117732}"/>
    <cellStyle name="Note 3 3 4" xfId="1825" xr:uid="{2CBBB0F7-1057-4043-83FE-6FBF0345E298}"/>
    <cellStyle name="Note 3 3 5" xfId="1075" xr:uid="{9DA38D3A-3B6D-424F-9CDE-ECBFB511CE3C}"/>
    <cellStyle name="Note 3 3 6" xfId="2289" xr:uid="{084CAF35-2BBA-4902-9633-2DFE136BF0EF}"/>
    <cellStyle name="Note 3 4" xfId="708" xr:uid="{FE681EF6-DD8A-4B0D-906F-A6D4E251C52D}"/>
    <cellStyle name="Note 3 4 2" xfId="923" xr:uid="{2F028AA7-CCB4-4A1A-91FF-29C28B3CAD2A}"/>
    <cellStyle name="Note 3 4 2 2" xfId="1658" xr:uid="{A8AF334D-E1CF-4134-AB66-30742799C39B}"/>
    <cellStyle name="Note 3 4 2 3" xfId="1971" xr:uid="{D5218F8C-16B0-4AC4-B150-C2416C858FF6}"/>
    <cellStyle name="Note 3 4 2 4" xfId="2129" xr:uid="{92DFEEFF-1772-4EBF-AD6F-66C8327EEAF4}"/>
    <cellStyle name="Note 3 4 2 5" xfId="2521" xr:uid="{E72E5F82-874E-4BE4-AB81-FB9E8DC4EB8F}"/>
    <cellStyle name="Note 3 4 3" xfId="1444" xr:uid="{2F9EC9C9-A7A0-4E61-A3C8-27AE90B6C1FB}"/>
    <cellStyle name="Note 3 4 4" xfId="1836" xr:uid="{D6366E92-BDE7-41B6-B149-C5387F77D0F7}"/>
    <cellStyle name="Note 3 4 5" xfId="1279" xr:uid="{C1818DA8-7439-4021-ABA0-7A271DA70132}"/>
    <cellStyle name="Note 3 4 6" xfId="2307" xr:uid="{12C77C84-ED18-4280-8072-DBBE2FBF3D3C}"/>
    <cellStyle name="Note 3 5" xfId="825" xr:uid="{A2355975-0B6F-4150-937A-08A278AC17F7}"/>
    <cellStyle name="Note 3 5 2" xfId="1560" xr:uid="{E9E98B18-1F71-4CBB-9B29-D34987A0A53E}"/>
    <cellStyle name="Note 3 5 3" xfId="1909" xr:uid="{6E6D46D3-43BD-4C62-97DD-07AB3EEACC66}"/>
    <cellStyle name="Note 3 5 4" xfId="2035" xr:uid="{1349B77D-CE13-4898-9973-3E612F0C34BA}"/>
    <cellStyle name="Note 3 5 5" xfId="2423" xr:uid="{2919AE67-8D55-4B82-A155-707C4C87AB19}"/>
    <cellStyle name="Note 3 6" xfId="1202" xr:uid="{5BD92C09-172B-4924-BF97-50FAC054D8A9}"/>
    <cellStyle name="Note 3 7" xfId="1317" xr:uid="{BBF310CB-C18D-48B3-9DC9-550881404020}"/>
    <cellStyle name="Note 3 8" xfId="1296" xr:uid="{103B98C4-4101-4BD8-BF11-B35D437F8C48}"/>
    <cellStyle name="Note 3 9" xfId="1928" xr:uid="{9F34754B-34B4-44C8-A56D-E665F97E5441}"/>
    <cellStyle name="Notiz" xfId="307" xr:uid="{A72F6479-C739-4888-BC2C-E263A811E958}"/>
    <cellStyle name="Notiz 2" xfId="697" xr:uid="{061B1D90-C3D0-4FED-8055-7F4F7D45B15B}"/>
    <cellStyle name="Notiz 2 2" xfId="912" xr:uid="{9D83C1E9-6EF6-4B62-9737-B4BF1E0FE259}"/>
    <cellStyle name="Notiz 2 2 2" xfId="1647" xr:uid="{3671A22A-06E0-49B7-80B1-7BD5F2DCBD6A}"/>
    <cellStyle name="Notiz 2 2 3" xfId="1964" xr:uid="{F355B55A-4E65-4F9B-A47C-25804BBA95BA}"/>
    <cellStyle name="Notiz 2 2 4" xfId="2118" xr:uid="{BD2EA5F4-3805-4775-AFE6-C44B40E9B18D}"/>
    <cellStyle name="Notiz 2 2 5" xfId="2510" xr:uid="{57857D69-55B6-42B3-A895-62137A5E3AE1}"/>
    <cellStyle name="Notiz 2 3" xfId="1433" xr:uid="{DCAC0D08-6F1F-4B07-95C0-315DB16F0D17}"/>
    <cellStyle name="Notiz 2 4" xfId="1829" xr:uid="{77FF804A-116C-460A-BE69-6D05F3F9E5F4}"/>
    <cellStyle name="Notiz 2 5" xfId="1343" xr:uid="{B6119E46-739A-44C1-9E87-E9F408D5D92A}"/>
    <cellStyle name="Notiz 2 6" xfId="2296" xr:uid="{E21BA4E7-F0EC-488A-844C-8F80C0E3BCBA}"/>
    <cellStyle name="Notiz 3" xfId="759" xr:uid="{F86FF522-7A48-4B46-8B9C-8BB7041B2E32}"/>
    <cellStyle name="Notiz 3 2" xfId="974" xr:uid="{D6A46F1A-81FC-44C7-9958-585A31F5347B}"/>
    <cellStyle name="Notiz 3 2 2" xfId="1709" xr:uid="{EED7A064-E6F6-4BCF-88A7-D7351F0C7215}"/>
    <cellStyle name="Notiz 3 2 3" xfId="1992" xr:uid="{BE9A0263-7938-4E10-950F-9DED77B941A6}"/>
    <cellStyle name="Notiz 3 2 4" xfId="2180" xr:uid="{2396E58D-9E4D-4F83-9028-6261C631F8CE}"/>
    <cellStyle name="Notiz 3 2 5" xfId="2572" xr:uid="{599E3E29-E04F-4CBF-B21B-DEE69643C881}"/>
    <cellStyle name="Notiz 3 3" xfId="1495" xr:uid="{F9DEF3B5-0CB8-4128-93D6-D4B0B12B8B3C}"/>
    <cellStyle name="Notiz 3 4" xfId="1864" xr:uid="{C69FF238-A1A4-4ECA-A985-45FCC32C2013}"/>
    <cellStyle name="Notiz 3 5" xfId="1136" xr:uid="{3AD4A5A1-74DD-4FC0-9F63-9BE7D5861766}"/>
    <cellStyle name="Notiz 3 6" xfId="2358" xr:uid="{FF899F81-8D13-43A6-B182-84F566652674}"/>
    <cellStyle name="Notiz 4" xfId="728" xr:uid="{F7B3E1AB-8D6B-4290-AEDA-729DE3C5DA74}"/>
    <cellStyle name="Notiz 4 2" xfId="943" xr:uid="{6B8FC76E-3062-485F-88BF-9FE2803EC73F}"/>
    <cellStyle name="Notiz 4 2 2" xfId="1678" xr:uid="{8D06B87A-429B-40E9-B491-6B08AE7DCC10}"/>
    <cellStyle name="Notiz 4 2 3" xfId="1981" xr:uid="{12F30CF6-46BD-4968-8501-4997347D7312}"/>
    <cellStyle name="Notiz 4 2 4" xfId="2149" xr:uid="{2B2E3A94-FD66-4573-93C6-FD9539D854A6}"/>
    <cellStyle name="Notiz 4 2 5" xfId="2541" xr:uid="{C21B3013-613B-43CC-ADF7-7181A9C7B72B}"/>
    <cellStyle name="Notiz 4 3" xfId="1464" xr:uid="{E3D18CC1-319E-4363-B440-9804528BA1FA}"/>
    <cellStyle name="Notiz 4 4" xfId="1846" xr:uid="{B330CE31-614E-4FCE-8C0D-E8329EF58D6A}"/>
    <cellStyle name="Notiz 4 5" xfId="67" xr:uid="{7DD0A6CF-4DC4-4287-97D6-B3B2A2F762ED}"/>
    <cellStyle name="Notiz 4 6" xfId="2327" xr:uid="{611D9259-B3FE-44A9-9D1E-C357F6F52B1D}"/>
    <cellStyle name="Notiz 5" xfId="820" xr:uid="{E9FE1346-47C6-44A4-91C3-F3F0D5B548C2}"/>
    <cellStyle name="Notiz 5 2" xfId="1555" xr:uid="{A9DEF2D0-CEE4-47A1-91FC-1C7F64CD8115}"/>
    <cellStyle name="Notiz 5 3" xfId="1904" xr:uid="{E823B168-134B-4F46-99A2-741708DD9583}"/>
    <cellStyle name="Notiz 5 4" xfId="2030" xr:uid="{7F51BCE4-EB75-45B3-A228-3F902BC4341E}"/>
    <cellStyle name="Notiz 5 5" xfId="2418" xr:uid="{0DDB19F6-D3CE-4DF2-9756-30E4E740AFDC}"/>
    <cellStyle name="Notiz 6" xfId="1163" xr:uid="{0539A486-1CAF-4155-AE4B-E1607D80356F}"/>
    <cellStyle name="Notiz 7" xfId="1028" xr:uid="{A30DE785-EC73-4C45-8224-732B07C6D7FD}"/>
    <cellStyle name="Notiz 8" xfId="1127" xr:uid="{339DE4AC-7A67-47F8-9B23-32B069ABA108}"/>
    <cellStyle name="Notiz 9" xfId="1770" xr:uid="{7D6E320B-5DCE-4948-8A79-6736B4CA1E9C}"/>
    <cellStyle name="Output" xfId="10" builtinId="21" customBuiltin="1"/>
    <cellStyle name="Output 2" xfId="308" xr:uid="{2B5906F4-DAD5-4E2B-A4F7-8EFF61072F6F}"/>
    <cellStyle name="Output 2 2" xfId="698" xr:uid="{56F0DF32-E0FF-4E3D-A848-223E2161615F}"/>
    <cellStyle name="Output 2 2 2" xfId="913" xr:uid="{56CEEE09-AFED-4383-8757-F89F1F4D19E6}"/>
    <cellStyle name="Output 2 2 2 2" xfId="1648" xr:uid="{A8584F91-C1FE-4A72-8628-A89C18650DAB}"/>
    <cellStyle name="Output 2 2 2 3" xfId="1965" xr:uid="{5F635317-CC01-41F2-B737-D5E3CA53D573}"/>
    <cellStyle name="Output 2 2 2 4" xfId="2119" xr:uid="{3EC53D04-1DCD-4382-967B-E047BC778915}"/>
    <cellStyle name="Output 2 2 2 5" xfId="2511" xr:uid="{C4E2D874-93A0-4675-A7C0-EA107433EDAC}"/>
    <cellStyle name="Output 2 2 3" xfId="1434" xr:uid="{38B25749-0FB2-4148-9201-D12BD7C1E4B7}"/>
    <cellStyle name="Output 2 2 4" xfId="1830" xr:uid="{D76FEAFF-0A1A-4C8F-B12B-5A22B962DBE8}"/>
    <cellStyle name="Output 2 2 5" xfId="1170" xr:uid="{4E37AEFC-6B0A-4D99-A18D-90871A290909}"/>
    <cellStyle name="Output 2 2 6" xfId="2297" xr:uid="{3D38D2BF-EA48-40EF-BA68-E332F38ECB57}"/>
    <cellStyle name="Output 2 3" xfId="794" xr:uid="{93C56932-1B74-4DB2-A1C2-5BCCB0CE7908}"/>
    <cellStyle name="Output 2 3 2" xfId="1009" xr:uid="{1BAF7267-3B6A-4D2C-8185-E702ED8EDBAF}"/>
    <cellStyle name="Output 2 3 2 2" xfId="1744" xr:uid="{0A4E6EF6-6814-4804-B67D-3E4BEDD9FFE9}"/>
    <cellStyle name="Output 2 3 2 3" xfId="2016" xr:uid="{851355ED-0358-4E91-BCC5-1A9B771BFAC1}"/>
    <cellStyle name="Output 2 3 2 4" xfId="2215" xr:uid="{D0EF447B-E071-4E02-B72C-1B4B41AE7CEB}"/>
    <cellStyle name="Output 2 3 2 5" xfId="2607" xr:uid="{45B09246-6784-4B8D-83D2-E489C50C055D}"/>
    <cellStyle name="Output 2 3 3" xfId="1530" xr:uid="{EFBB1E12-E02E-41D4-A357-A90F4EB6EFAB}"/>
    <cellStyle name="Output 2 3 4" xfId="1886" xr:uid="{209D7CBC-77CC-40A8-A2EF-C7E6FDEB238D}"/>
    <cellStyle name="Output 2 3 5" xfId="1066" xr:uid="{2844F984-E8D8-4F05-A108-C4DA74A7C490}"/>
    <cellStyle name="Output 2 3 6" xfId="2393" xr:uid="{74B175B4-CE22-4F46-B300-E3FB7E17BFA3}"/>
    <cellStyle name="Output 2 4" xfId="821" xr:uid="{D9487A43-58ED-43CB-8743-E041F519AF2F}"/>
    <cellStyle name="Output 2 4 2" xfId="1556" xr:uid="{5B591A8E-E771-4714-A188-A3F66EC05C14}"/>
    <cellStyle name="Output 2 4 3" xfId="1905" xr:uid="{8E50DF88-A550-4A49-9AB8-38B746857345}"/>
    <cellStyle name="Output 2 4 4" xfId="2031" xr:uid="{C6BA4AF9-C331-4F61-A8E7-6C2F3E42A034}"/>
    <cellStyle name="Output 2 4 5" xfId="2419" xr:uid="{A3ADAF0F-CBF9-4458-B572-2C869F706EC2}"/>
    <cellStyle name="Output 2 5" xfId="1164" xr:uid="{BAA77630-5D5E-4E82-BB12-499B7C794733}"/>
    <cellStyle name="Output 2 6" xfId="61" xr:uid="{6D9570ED-624A-432A-B346-171481D7D73E}"/>
    <cellStyle name="Output 2 7" xfId="1771" xr:uid="{7D917485-42B5-4D15-8158-2C1F68E94F48}"/>
    <cellStyle name="Output 2 8" xfId="1155" xr:uid="{09AB6D04-A5B4-49D8-B257-2567D7EE5810}"/>
    <cellStyle name="Output 3" xfId="372" xr:uid="{763F05A7-20E6-4DBF-90E8-165568EF4DB9}"/>
    <cellStyle name="Output 3 2" xfId="725" xr:uid="{E5B01FD1-73F8-4138-BD49-DD47CB9316DD}"/>
    <cellStyle name="Output 3 2 2" xfId="940" xr:uid="{B9D850FC-597A-4CBD-A017-4D34C8E235FF}"/>
    <cellStyle name="Output 3 2 2 2" xfId="1675" xr:uid="{197D9799-2BF4-438F-8357-0DC3A2C7681F}"/>
    <cellStyle name="Output 3 2 2 3" xfId="1979" xr:uid="{5279B109-C147-427C-82E0-CC333D1CEEB0}"/>
    <cellStyle name="Output 3 2 2 4" xfId="2146" xr:uid="{968619FB-2E5F-4C62-9147-B4E1DAC291BA}"/>
    <cellStyle name="Output 3 2 2 5" xfId="2538" xr:uid="{BA2D6B67-8821-473C-9D78-5727A9A25D43}"/>
    <cellStyle name="Output 3 2 3" xfId="1461" xr:uid="{81F65154-5700-4D57-A300-3986B8D5E12A}"/>
    <cellStyle name="Output 3 2 4" xfId="1844" xr:uid="{1638361B-E010-4852-A724-9034E8601397}"/>
    <cellStyle name="Output 3 2 5" xfId="1068" xr:uid="{4C62E22D-F987-47F1-831D-6653432684FF}"/>
    <cellStyle name="Output 3 2 6" xfId="2324" xr:uid="{4613A132-DF6F-4132-9732-85FDB0DC2E30}"/>
    <cellStyle name="Output 3 3" xfId="776" xr:uid="{5503FE18-912E-409D-B208-C08027A03A68}"/>
    <cellStyle name="Output 3 3 2" xfId="991" xr:uid="{0F662591-2FBB-482F-BB64-24EAD686E354}"/>
    <cellStyle name="Output 3 3 2 2" xfId="1726" xr:uid="{8392CB25-B7AF-4A11-ACC4-D25B1A84C29D}"/>
    <cellStyle name="Output 3 3 2 3" xfId="2004" xr:uid="{6E42A5FE-28A5-4955-B1CE-49C89DF8D422}"/>
    <cellStyle name="Output 3 3 2 4" xfId="2197" xr:uid="{AC679D98-98B1-40D4-91C1-0D756F59B437}"/>
    <cellStyle name="Output 3 3 2 5" xfId="2589" xr:uid="{802FE6B9-7CB7-4392-AEE2-2B46A073D355}"/>
    <cellStyle name="Output 3 3 3" xfId="1512" xr:uid="{AEF1438A-ABB4-4E1A-BDD5-8D90A4A56138}"/>
    <cellStyle name="Output 3 3 4" xfId="1875" xr:uid="{E36A4884-1925-49FA-A537-58E9E51F52AE}"/>
    <cellStyle name="Output 3 3 5" xfId="1872" xr:uid="{A907D33D-3861-4C97-AFC3-42A2B86885EF}"/>
    <cellStyle name="Output 3 3 6" xfId="2375" xr:uid="{66722F05-2F1C-430E-9770-8E1204EE5992}"/>
    <cellStyle name="Output 3 4" xfId="826" xr:uid="{EB87F1FE-99C4-45AC-AF6E-6DC2F3F2DA2F}"/>
    <cellStyle name="Output 3 4 2" xfId="1561" xr:uid="{33CCFB8D-E111-4EF2-A7A0-FFD4B9E2CD91}"/>
    <cellStyle name="Output 3 4 3" xfId="1910" xr:uid="{1E93B92B-F6BF-4057-BA68-0444B57452E6}"/>
    <cellStyle name="Output 3 4 4" xfId="2036" xr:uid="{4353EC29-D902-4B1F-8C70-6ADC6D127B7B}"/>
    <cellStyle name="Output 3 4 5" xfId="2424" xr:uid="{C1B9DCB4-8E5B-4CEE-BD1F-66EC4F72AC58}"/>
    <cellStyle name="Output 3 5" xfId="1203" xr:uid="{B82FDBDC-8037-4DAE-B4D6-A1AA2A9E4A84}"/>
    <cellStyle name="Output 3 6" xfId="1030" xr:uid="{5C4BDDE9-9C8E-4D86-AD95-E1C91E7EDC38}"/>
    <cellStyle name="Output 3 7" xfId="1144" xr:uid="{00B8F8DB-2590-4D90-A182-5B02101E0257}"/>
    <cellStyle name="Output 3 8" xfId="1955" xr:uid="{0B9AF3DE-FDE2-4588-88CA-78507255CB2F}"/>
    <cellStyle name="Pattern" xfId="309" xr:uid="{EAE17C54-C60A-4F83-B300-5774867BDD0C}"/>
    <cellStyle name="Pattern 2" xfId="569" xr:uid="{3DC79331-C561-4C77-9A62-0E02734127D7}"/>
    <cellStyle name="Pattern 2 2" xfId="712" xr:uid="{BFCD6BB0-31C6-4782-B72A-BBF72FCCBC93}"/>
    <cellStyle name="Pattern 2 2 2" xfId="927" xr:uid="{309C18BE-158C-40A6-AC5B-87FB5433C722}"/>
    <cellStyle name="Pattern 2 2 2 2" xfId="1662" xr:uid="{BCC50F9F-A772-4383-B464-00CA0792B9FB}"/>
    <cellStyle name="Pattern 2 2 2 3" xfId="2133" xr:uid="{C2FEA97E-392C-4DCC-8BCE-CB3F531AEBDA}"/>
    <cellStyle name="Pattern 2 2 2 4" xfId="2525" xr:uid="{47057856-0AB0-4CD3-A940-34FF879F02DC}"/>
    <cellStyle name="Pattern 2 2 3" xfId="1448" xr:uid="{3ADFA706-30B6-424D-95CB-7569A2648F8D}"/>
    <cellStyle name="Pattern 2 2 4" xfId="1346" xr:uid="{61E2EDD3-C8AE-4F13-953E-39910DC716DC}"/>
    <cellStyle name="Pattern 2 2 5" xfId="2311" xr:uid="{261E20A7-1E11-4108-A859-56A0AF3485D6}"/>
    <cellStyle name="Pattern 2 3" xfId="858" xr:uid="{FFFECBFA-7A80-4B6E-A7DB-15A3DBBFF21D}"/>
    <cellStyle name="Pattern 2 3 2" xfId="1593" xr:uid="{F58A2EE4-5AFA-48EA-9C66-5254E164C313}"/>
    <cellStyle name="Pattern 2 3 3" xfId="2064" xr:uid="{32983D99-1A89-46C8-9684-1A11B6B8B7DE}"/>
    <cellStyle name="Pattern 2 3 4" xfId="2456" xr:uid="{FAA91913-EDF0-4509-B1FA-94F4135F89B5}"/>
    <cellStyle name="Pattern 3" xfId="418" xr:uid="{AA456E97-819F-4F87-AAFB-B4A6815F89BA}"/>
    <cellStyle name="Pattern 3 2" xfId="755" xr:uid="{D2B0EAE4-490B-48E4-BCD3-10662CEFECC8}"/>
    <cellStyle name="Pattern 3 2 2" xfId="970" xr:uid="{7DC2D898-B9E9-43E9-BF1D-13E944A4E8D2}"/>
    <cellStyle name="Pattern 3 2 2 2" xfId="1705" xr:uid="{2218C2D0-5197-48B2-ACC6-81E555D8ABF5}"/>
    <cellStyle name="Pattern 3 2 2 3" xfId="2176" xr:uid="{1745FF8B-7E7C-4D1C-8958-D9830B8AF72E}"/>
    <cellStyle name="Pattern 3 2 2 4" xfId="2568" xr:uid="{1CA3D539-3E32-4ABA-A183-4EC7E9F757A6}"/>
    <cellStyle name="Pattern 3 2 3" xfId="1491" xr:uid="{6ACA91D5-E7E2-4CBC-897E-E9D73D9CE1B1}"/>
    <cellStyle name="Pattern 3 2 4" xfId="1073" xr:uid="{A739FD2A-D0F3-4717-8621-99D0E3A35022}"/>
    <cellStyle name="Pattern 3 2 5" xfId="2354" xr:uid="{D90C30B6-42D8-4D22-8DFD-23B659A1FE54}"/>
    <cellStyle name="Pattern 3 3" xfId="654" xr:uid="{57D90E92-A743-4707-A3D3-80F72087AD42}"/>
    <cellStyle name="Pattern 3 3 2" xfId="869" xr:uid="{E111E05D-3223-4DF1-8229-3CABA80F6B4F}"/>
    <cellStyle name="Pattern 3 3 2 2" xfId="1604" xr:uid="{65902841-501D-45D2-B1B5-5CE489B7D8A5}"/>
    <cellStyle name="Pattern 3 3 2 3" xfId="2075" xr:uid="{9B9BBD27-BF60-4132-8FC1-8450DD6230F4}"/>
    <cellStyle name="Pattern 3 3 2 4" xfId="2467" xr:uid="{B2375642-7DB3-45B9-838E-9C774D50B418}"/>
    <cellStyle name="Pattern 3 3 3" xfId="1390" xr:uid="{CFE5FBEF-0763-4DED-BBA0-2C3E50BA4057}"/>
    <cellStyle name="Pattern 3 3 4" xfId="1310" xr:uid="{105B3484-6EAF-40F6-90CF-42964C420645}"/>
    <cellStyle name="Pattern 3 3 5" xfId="2253" xr:uid="{73E98F3A-2169-4B91-A744-6277CD9E00A6}"/>
    <cellStyle name="Pattern 3 4" xfId="768" xr:uid="{3DC202C1-2E9F-4C46-8FFD-81D6DF7913B0}"/>
    <cellStyle name="Pattern 3 4 2" xfId="983" xr:uid="{1D52AD43-31FF-482B-B2FC-8E59C843AED4}"/>
    <cellStyle name="Pattern 3 4 2 2" xfId="1718" xr:uid="{806A2095-EE61-41CE-831C-1A718909B7DD}"/>
    <cellStyle name="Pattern 3 4 2 3" xfId="2189" xr:uid="{CFBE99E9-F850-450D-A1D6-9A50D2EECB94}"/>
    <cellStyle name="Pattern 3 4 2 4" xfId="2581" xr:uid="{6FEFDBDE-5968-4FA9-8EC1-51FA53D10F53}"/>
    <cellStyle name="Pattern 3 4 3" xfId="1504" xr:uid="{960DE385-DEBD-492C-96E8-3F4F411A801E}"/>
    <cellStyle name="Pattern 3 4 4" xfId="1182" xr:uid="{02E2B93C-F830-4616-9A91-29516648BEFB}"/>
    <cellStyle name="Pattern 3 4 5" xfId="2367" xr:uid="{6FA5BACD-89A0-40D1-B180-737B5E184DC3}"/>
    <cellStyle name="Pattern 3 5" xfId="1236" xr:uid="{A0F8287D-88C0-4613-81FE-5B386F96862A}"/>
    <cellStyle name="Pattern 3 6" xfId="1173" xr:uid="{1C46215C-8140-4388-9452-1BFCC9D0D1CA}"/>
    <cellStyle name="Pattern 3 7" xfId="2039" xr:uid="{A06F2F0D-0CF7-441D-B8C2-D2FB8B349CD4}"/>
    <cellStyle name="Percent 2" xfId="107" xr:uid="{466BD9D3-334D-453F-8F8C-7F3634489FBC}"/>
    <cellStyle name="Percent 2 2" xfId="128" xr:uid="{927D486E-C38F-4BEF-99CE-98FB33B1724C}"/>
    <cellStyle name="Percent 2 2 2" xfId="570" xr:uid="{F550AC9B-2FB9-444F-AA82-4356943CA089}"/>
    <cellStyle name="Percent 2 3" xfId="310" xr:uid="{DB43BA24-F2F7-4EF2-B560-535B7C6323C1}"/>
    <cellStyle name="Percent 3" xfId="108" xr:uid="{B6FAA707-A3C0-40AC-9FB1-DA192CC00AD8}"/>
    <cellStyle name="Percent 4" xfId="109" xr:uid="{DE7CC485-F357-4CD5-A183-74F4A67DF8D7}"/>
    <cellStyle name="Percent 4 2" xfId="110" xr:uid="{097F33CD-ED37-42B8-B57A-5257394ADAF4}"/>
    <cellStyle name="Percent 5" xfId="111" xr:uid="{C5F4B9EF-36F4-48C5-AA69-D8A6A1D1E9D4}"/>
    <cellStyle name="Percent 6" xfId="133" xr:uid="{547B2ABE-46AA-4E04-9AA7-E87E2C001309}"/>
    <cellStyle name="Percent 7" xfId="121" xr:uid="{1E9E8D7F-9093-416B-9CDB-38DCF8AD08AD}"/>
    <cellStyle name="RowLevel_1 2" xfId="213" xr:uid="{F07B6629-3E6C-4A65-AED2-D0EDA387130F}"/>
    <cellStyle name="Schlecht" xfId="311" xr:uid="{77CF8B9A-CB96-420E-B419-A96DAA0D7151}"/>
    <cellStyle name="Shade" xfId="156" xr:uid="{F82CE2E3-308C-4EC1-B8F6-083EA47E6C99}"/>
    <cellStyle name="Shade 2" xfId="312" xr:uid="{BE994681-5D6D-4059-8548-A7806D21F40F}"/>
    <cellStyle name="Shade 2 2" xfId="572" xr:uid="{5AF23BCB-C861-4645-AAA4-80CF353E8CEA}"/>
    <cellStyle name="Shade 2 2 2" xfId="657" xr:uid="{31838D7B-6F37-46C5-9243-2F9D93B4DD06}"/>
    <cellStyle name="Shade 2 2 2 2" xfId="872" xr:uid="{031FD11C-EBCC-4C96-B9F1-EAA375FC5F0F}"/>
    <cellStyle name="Shade 2 2 2 2 2" xfId="1607" xr:uid="{99ABD4C7-682C-411A-9172-2BF58973049D}"/>
    <cellStyle name="Shade 2 2 2 2 3" xfId="2078" xr:uid="{BE16B439-CB86-41B4-A8CF-BDE7F5CBB70A}"/>
    <cellStyle name="Shade 2 2 2 2 4" xfId="2470" xr:uid="{E2877129-B3A6-41C7-B08E-40C5E35F03C3}"/>
    <cellStyle name="Shade 2 2 2 3" xfId="1393" xr:uid="{07E57B8D-B65B-4304-94C6-77F891B99FED}"/>
    <cellStyle name="Shade 2 2 2 4" xfId="1837" xr:uid="{A04BC4D7-FB3E-4B77-AA83-E2D9B891A58B}"/>
    <cellStyle name="Shade 2 2 2 5" xfId="2256" xr:uid="{FE9BF9CE-5DC3-4949-B87A-519186A7D7A1}"/>
    <cellStyle name="Shade 2 2 3" xfId="860" xr:uid="{166BD701-EA15-4CA5-A1AD-2FE38365C308}"/>
    <cellStyle name="Shade 2 2 3 2" xfId="1595" xr:uid="{888D8A5B-5367-4E3B-8FA4-AFA70B04D95E}"/>
    <cellStyle name="Shade 2 2 3 3" xfId="2066" xr:uid="{D56186EE-CEA1-4C6D-A727-A9D452962A49}"/>
    <cellStyle name="Shade 2 2 3 4" xfId="2458" xr:uid="{0364DEF8-BBA6-487C-B972-C6B91EB54371}"/>
    <cellStyle name="Shade 2 3" xfId="420" xr:uid="{886D4908-57CE-40A9-8075-6C489340A6A5}"/>
    <cellStyle name="Shade 2 3 2" xfId="757" xr:uid="{E7EF444F-84CF-40AB-A500-958B90327605}"/>
    <cellStyle name="Shade 2 3 2 2" xfId="972" xr:uid="{1A2356C3-31AD-4091-872B-5F48CD517CC8}"/>
    <cellStyle name="Shade 2 3 2 2 2" xfId="1707" xr:uid="{101CD6B1-1583-454F-A2C3-B9074E57A1D8}"/>
    <cellStyle name="Shade 2 3 2 2 3" xfId="2178" xr:uid="{7BC16BFA-919A-476F-B76C-EF4E1B4EA9F8}"/>
    <cellStyle name="Shade 2 3 2 2 4" xfId="2570" xr:uid="{04962AD3-FFA0-4D79-8D75-CACA65B2D7A1}"/>
    <cellStyle name="Shade 2 3 2 3" xfId="1493" xr:uid="{ABA9C72D-090A-498A-8DE4-2C68BB18061D}"/>
    <cellStyle name="Shade 2 3 2 4" xfId="1350" xr:uid="{D4813EB6-3470-43FA-9671-A78130DB777E}"/>
    <cellStyle name="Shade 2 3 2 5" xfId="2356" xr:uid="{E8547884-73CA-4569-9AB1-9D27CC108084}"/>
    <cellStyle name="Shade 2 3 3" xfId="786" xr:uid="{8CD33C0C-F0F5-4154-A154-35A74E3B3CF0}"/>
    <cellStyle name="Shade 2 3 3 2" xfId="1001" xr:uid="{09B65765-A743-4FE8-A29D-ECCF8B688118}"/>
    <cellStyle name="Shade 2 3 3 2 2" xfId="1736" xr:uid="{4033FD32-B3D2-4595-B919-E42F55B0F3CC}"/>
    <cellStyle name="Shade 2 3 3 2 3" xfId="2207" xr:uid="{61155613-C1D8-40FD-B6CF-D991C3CEDCE1}"/>
    <cellStyle name="Shade 2 3 3 2 4" xfId="2599" xr:uid="{BF90C030-F5EA-40A8-ACB7-5D1958C852AC}"/>
    <cellStyle name="Shade 2 3 3 3" xfId="1522" xr:uid="{F2BF6F89-7268-4D98-9980-96E6944155B8}"/>
    <cellStyle name="Shade 2 3 3 4" xfId="1286" xr:uid="{D1487F6A-21BD-4672-8AAC-EFC168ECF110}"/>
    <cellStyle name="Shade 2 3 3 5" xfId="2385" xr:uid="{201A5125-61CE-4693-80A1-B97A91AD3D16}"/>
    <cellStyle name="Shade 2 3 4" xfId="700" xr:uid="{364E13E3-8889-4D8C-9718-047056846E78}"/>
    <cellStyle name="Shade 2 3 4 2" xfId="915" xr:uid="{66B9FADB-BC29-4368-8DF3-CB20FDC354B3}"/>
    <cellStyle name="Shade 2 3 4 2 2" xfId="1650" xr:uid="{CC770D57-7F06-42AD-81E9-B16974C7BF34}"/>
    <cellStyle name="Shade 2 3 4 2 3" xfId="2121" xr:uid="{BF9C0FD3-9EB6-4F09-94AA-A10C16339020}"/>
    <cellStyle name="Shade 2 3 4 2 4" xfId="2513" xr:uid="{E4C5BF6E-D247-4637-821E-8887205F015F}"/>
    <cellStyle name="Shade 2 3 4 3" xfId="1436" xr:uid="{91F86583-9CC7-4AA8-B0A5-B6591EEB9C75}"/>
    <cellStyle name="Shade 2 3 4 4" xfId="1336" xr:uid="{FDBE27A5-F90F-481E-B3CF-9B9DA00C7956}"/>
    <cellStyle name="Shade 2 3 4 5" xfId="2299" xr:uid="{B3A52F9C-1667-4EBF-B025-82C8E1D2EB0F}"/>
    <cellStyle name="Shade 2 3 5" xfId="1238" xr:uid="{AA5CB89B-8528-4875-A215-A9A5AE874447}"/>
    <cellStyle name="Shade 2 3 6" xfId="1032" xr:uid="{4A67C9FD-A2A9-4607-AA98-8E134671D227}"/>
    <cellStyle name="Shade 2 3 7" xfId="1272" xr:uid="{679385A4-1B2D-41D4-9790-29BA0AEB5119}"/>
    <cellStyle name="Shade 3" xfId="571" xr:uid="{2D3EB2BC-46DF-45FE-9A29-429CFD3604BD}"/>
    <cellStyle name="Shade 3 2" xfId="711" xr:uid="{DC71D5AD-390F-465C-AA92-6354CBC88AB1}"/>
    <cellStyle name="Shade 3 2 2" xfId="926" xr:uid="{23297553-11DE-49AD-9ADB-CE69B647349D}"/>
    <cellStyle name="Shade 3 2 2 2" xfId="1661" xr:uid="{7C8D3A80-4519-4C0B-BA45-4F867B288E47}"/>
    <cellStyle name="Shade 3 2 2 3" xfId="2132" xr:uid="{CEA7EAAB-B8BE-4208-AAB5-EB48FFDABEE1}"/>
    <cellStyle name="Shade 3 2 2 4" xfId="2524" xr:uid="{C30E592E-71E3-4E3B-BCE4-52A4F2E11600}"/>
    <cellStyle name="Shade 3 2 3" xfId="1447" xr:uid="{11E2EB36-78BD-4213-B34A-3D7E7CF213D5}"/>
    <cellStyle name="Shade 3 2 4" xfId="1150" xr:uid="{98326E23-8C7C-4423-9255-5EE397B4BFD1}"/>
    <cellStyle name="Shade 3 2 5" xfId="2310" xr:uid="{F53CFCD9-6024-4937-947A-4406A09F29F0}"/>
    <cellStyle name="Shade 3 3" xfId="859" xr:uid="{031FD986-FC87-40C3-BAAF-18BE62A516F7}"/>
    <cellStyle name="Shade 3 3 2" xfId="1594" xr:uid="{DBD91091-8AE2-4058-AE93-A00B73D89807}"/>
    <cellStyle name="Shade 3 3 3" xfId="2065" xr:uid="{E32A5E5B-B715-45E6-9926-CFFB19650542}"/>
    <cellStyle name="Shade 3 3 4" xfId="2457" xr:uid="{7D1F6A2B-982D-4C47-B917-6E5CB39E74E2}"/>
    <cellStyle name="Shade 4" xfId="419" xr:uid="{3DBC091D-7756-4E6D-9294-ABEE09E9CE06}"/>
    <cellStyle name="Shade 4 2" xfId="178" xr:uid="{2136912B-90D8-47B8-B241-0216580F48BA}"/>
    <cellStyle name="Shade 4 2 2" xfId="756" xr:uid="{34601796-A313-458F-9960-1EB306332BB9}"/>
    <cellStyle name="Shade 4 2 2 2" xfId="1492" xr:uid="{A5E1DD90-0989-4402-BDC2-583EC1F297D0}"/>
    <cellStyle name="Shade 4 2 2 3" xfId="1199" xr:uid="{C39BE81A-2593-4087-B692-73E35A082D00}"/>
    <cellStyle name="Shade 4 2 2 4" xfId="2355" xr:uid="{B23E6F87-1C57-4501-AEC8-708D95D0C41A}"/>
    <cellStyle name="Shade 4 2 3" xfId="971" xr:uid="{A8717042-9D8C-492B-B59C-4BF363A68E93}"/>
    <cellStyle name="Shade 4 2 3 2" xfId="1706" xr:uid="{979AA792-D2E6-49BF-A6E5-AACFB0508544}"/>
    <cellStyle name="Shade 4 2 3 3" xfId="2177" xr:uid="{B94F043F-1A9A-4BD3-B300-1B253A7114FF}"/>
    <cellStyle name="Shade 4 2 3 4" xfId="2569" xr:uid="{9F8186FF-8720-448D-AE13-1FBC96805EFF}"/>
    <cellStyle name="Shade 4 3" xfId="785" xr:uid="{ADD233A6-842B-4329-81E4-05E450FB5A63}"/>
    <cellStyle name="Shade 4 3 2" xfId="1000" xr:uid="{3C23D197-3C75-46F1-B601-5EF901687803}"/>
    <cellStyle name="Shade 4 3 2 2" xfId="1735" xr:uid="{65EC91E6-6E25-4CCC-9554-5B31000D8D1B}"/>
    <cellStyle name="Shade 4 3 2 3" xfId="2206" xr:uid="{8A072F4B-788A-4D78-B1C7-42BAE220D102}"/>
    <cellStyle name="Shade 4 3 2 4" xfId="2598" xr:uid="{2706BAA9-68BB-4CB8-A4B4-DA1958A505C0}"/>
    <cellStyle name="Shade 4 3 3" xfId="1521" xr:uid="{22A41397-E463-4918-9C2F-2F5C7275A7E1}"/>
    <cellStyle name="Shade 4 3 4" xfId="1372" xr:uid="{DD9F1473-E933-49A4-81F4-A1C9DE62CD1E}"/>
    <cellStyle name="Shade 4 3 5" xfId="2384" xr:uid="{8871B62D-ED80-45DD-82DA-711DDC1142E2}"/>
    <cellStyle name="Shade 4 4" xfId="647" xr:uid="{9829DDE4-6B7F-4603-A63F-032DFDA68D90}"/>
    <cellStyle name="Shade 4 4 2" xfId="862" xr:uid="{B2E6BC9E-08EF-4A66-9302-8CCA87E42271}"/>
    <cellStyle name="Shade 4 4 2 2" xfId="1597" xr:uid="{D8F4031E-5C28-4D4F-BC96-3A8910FD221C}"/>
    <cellStyle name="Shade 4 4 2 3" xfId="2068" xr:uid="{C4D05A9D-CAAC-4476-844C-3BF237DD9773}"/>
    <cellStyle name="Shade 4 4 2 4" xfId="2460" xr:uid="{7F84FB1E-B6ED-46D1-96EA-6B8D51D41B67}"/>
    <cellStyle name="Shade 4 4 3" xfId="1383" xr:uid="{CDC188E8-1003-4FEA-AF03-F0B042205DCF}"/>
    <cellStyle name="Shade 4 4 4" xfId="1206" xr:uid="{1831FDE1-6F7E-4CC1-B4AA-0B8433736D98}"/>
    <cellStyle name="Shade 4 4 5" xfId="2246" xr:uid="{BA300E96-2D0D-47F9-8DC7-854CC9E3E6F4}"/>
    <cellStyle name="Shade 4 5" xfId="1297" xr:uid="{941FEBD5-2FDB-4D0D-9BFE-D3BC7CFD69C9}"/>
    <cellStyle name="Shade 4 6" xfId="1986" xr:uid="{3AE43A79-0E4C-465B-90F7-F90B3695CB7C}"/>
    <cellStyle name="Shade 5" xfId="210" xr:uid="{238C521C-BDE5-488C-A6DE-0FBF4773D00C}"/>
    <cellStyle name="Shade 5 2" xfId="1107" xr:uid="{C801EC68-44B2-4463-BA23-549FD2931A61}"/>
    <cellStyle name="Shade 5 3" xfId="1804" xr:uid="{42B7CCC2-CE60-4495-8063-A2D8345DFA64}"/>
    <cellStyle name="Shade 5 4" xfId="1998" xr:uid="{9BA57A84-EB1B-40B7-8485-9803812DAC10}"/>
    <cellStyle name="Shade_B_border2" xfId="313" xr:uid="{427E348B-8779-4ADF-A09E-6F1194C944DE}"/>
    <cellStyle name="Standard 2" xfId="176" xr:uid="{EEC88C5A-8A55-409C-A755-982A014BB30F}"/>
    <cellStyle name="Standard 2 2" xfId="532" xr:uid="{AE44C966-DEC1-45CE-AC55-44FAC61951E6}"/>
    <cellStyle name="Standard 2 2 2" xfId="642" xr:uid="{9D9457BE-B418-47DA-8CB4-77A2DE8B87A4}"/>
    <cellStyle name="Standard 2 3" xfId="641" xr:uid="{5098FBC0-33C5-411B-A4E1-3AFBE0E21C6A}"/>
    <cellStyle name="Title" xfId="1" builtinId="15" customBuiltin="1"/>
    <cellStyle name="Title 2" xfId="314" xr:uid="{2FB6EB93-6F03-45E9-953F-B38A769FC74D}"/>
    <cellStyle name="Title 3" xfId="373" xr:uid="{99DBAFFA-4989-415D-BBB2-9C4125E21AD6}"/>
    <cellStyle name="Total" xfId="17" builtinId="25" customBuiltin="1"/>
    <cellStyle name="Total 2" xfId="315" xr:uid="{799BAEE3-4333-4E99-90A7-3C1C7882D73E}"/>
    <cellStyle name="Total 2 2" xfId="702" xr:uid="{C3F0EC54-2770-4955-8FB0-BB34809A1368}"/>
    <cellStyle name="Total 2 2 2" xfId="917" xr:uid="{B1D1BC86-64C6-4539-BCA2-3CFD9C1834FA}"/>
    <cellStyle name="Total 2 2 2 2" xfId="1652" xr:uid="{EBB70DA0-1CAC-4122-8456-C16C9D3C22B3}"/>
    <cellStyle name="Total 2 2 2 3" xfId="1967" xr:uid="{74F513A7-3C6D-4A29-91D9-B57E8E05DD37}"/>
    <cellStyle name="Total 2 2 2 4" xfId="2123" xr:uid="{BE5E1AB5-931B-4709-84F1-34EA2F8287FA}"/>
    <cellStyle name="Total 2 2 2 5" xfId="2515" xr:uid="{9C9CB966-283E-4455-91AA-17B9AD8A0759}"/>
    <cellStyle name="Total 2 2 3" xfId="1438" xr:uid="{F1734016-4D77-4EDB-86D6-15CAE21A3707}"/>
    <cellStyle name="Total 2 2 4" xfId="1832" xr:uid="{A2D30683-1EF1-417C-A46E-C327CF2387E9}"/>
    <cellStyle name="Total 2 2 5" xfId="1149" xr:uid="{EB0758C2-C4E3-4F5C-A844-77BCC8E9C950}"/>
    <cellStyle name="Total 2 2 6" xfId="2301" xr:uid="{DDABB5EC-49A2-4994-A1A4-44E68548EFCE}"/>
    <cellStyle name="Total 2 3" xfId="763" xr:uid="{D1AF5F3E-A341-429B-8CF6-C17EBE1A3741}"/>
    <cellStyle name="Total 2 3 2" xfId="978" xr:uid="{80EAD6CF-B3BD-4AE7-AAFA-378637732EC3}"/>
    <cellStyle name="Total 2 3 2 2" xfId="1713" xr:uid="{C29AA44F-F514-4057-AB3B-C7989F398A25}"/>
    <cellStyle name="Total 2 3 2 3" xfId="1995" xr:uid="{5619DD8E-82A8-46DA-8343-BEDE693B065D}"/>
    <cellStyle name="Total 2 3 2 4" xfId="2184" xr:uid="{4D897516-4971-46F6-926F-6B02736C9D34}"/>
    <cellStyle name="Total 2 3 2 5" xfId="2576" xr:uid="{AB78DEF5-5470-449B-B542-4D47BA6D8197}"/>
    <cellStyle name="Total 2 3 3" xfId="1499" xr:uid="{1059C3AA-C309-4AEA-8400-2F067C323C20}"/>
    <cellStyle name="Total 2 3 4" xfId="1868" xr:uid="{85A74129-5B40-40F3-A4EB-987683319F3B}"/>
    <cellStyle name="Total 2 3 5" xfId="1138" xr:uid="{94E21BCF-6E15-43AD-AC57-D3D414AABB33}"/>
    <cellStyle name="Total 2 3 6" xfId="2362" xr:uid="{B40930D0-A235-4888-A5BA-8332647DD828}"/>
    <cellStyle name="Total 2 4" xfId="651" xr:uid="{9F328057-4CC9-4602-A4C0-B55B1F6C4ABC}"/>
    <cellStyle name="Total 2 4 2" xfId="866" xr:uid="{D4587F61-D3FA-4B73-A420-D71210D8D063}"/>
    <cellStyle name="Total 2 4 2 2" xfId="1601" xr:uid="{06415A9F-2769-48A8-871D-DFB648330222}"/>
    <cellStyle name="Total 2 4 2 3" xfId="1935" xr:uid="{6F3ABABD-FBA5-46B1-8297-A28041FF5B34}"/>
    <cellStyle name="Total 2 4 2 4" xfId="2072" xr:uid="{0CF04E6C-CC88-435C-A577-0803F8034EF0}"/>
    <cellStyle name="Total 2 4 2 5" xfId="2464" xr:uid="{955F6F62-D657-4B8B-BE98-3799284C8806}"/>
    <cellStyle name="Total 2 4 3" xfId="1387" xr:uid="{89E41274-3272-4522-9ED9-7DA2ABA8677D}"/>
    <cellStyle name="Total 2 4 4" xfId="1799" xr:uid="{7215CE90-C763-4CA5-A968-EBEF37720D60}"/>
    <cellStyle name="Total 2 4 5" xfId="1892" xr:uid="{D585AF0A-D706-4283-B1FE-C5D369BEC689}"/>
    <cellStyle name="Total 2 4 6" xfId="2250" xr:uid="{F349AD1F-0195-4A5E-89F4-735E4484C7C5}"/>
    <cellStyle name="Total 2 5" xfId="822" xr:uid="{DC9F0637-89AD-4A59-830C-CE27F244CD70}"/>
    <cellStyle name="Total 2 5 2" xfId="1557" xr:uid="{CB2DD610-7CF8-473F-846B-6B10BEC0E3BC}"/>
    <cellStyle name="Total 2 5 3" xfId="1906" xr:uid="{C05DDF9B-3891-44D5-AC72-84F5DDEE19DC}"/>
    <cellStyle name="Total 2 5 4" xfId="2032" xr:uid="{B1C6324C-B56B-4C01-AD3F-4ADCAA95A0E8}"/>
    <cellStyle name="Total 2 5 5" xfId="2420" xr:uid="{32BBEA42-6F94-44C2-9F2E-626392897DF2}"/>
    <cellStyle name="Total 2 6" xfId="1171" xr:uid="{00CDA3AD-F611-4390-B004-A586D51D664B}"/>
    <cellStyle name="Total 2 7" xfId="1322" xr:uid="{23C4006F-EF4B-4279-A9E6-37C2623A27F0}"/>
    <cellStyle name="Total 2 8" xfId="1192" xr:uid="{506E5902-919B-456B-A2D9-9F29BC798270}"/>
    <cellStyle name="Total 2 9" xfId="1768" xr:uid="{7B7F8400-B48D-47E6-BB69-8403ED008236}"/>
    <cellStyle name="Total 3" xfId="374" xr:uid="{A6CDCD13-BF3D-4890-BAFA-C27E0E040584}"/>
    <cellStyle name="Total 3 2" xfId="726" xr:uid="{977AB6F7-2A3B-49AC-9778-D47A39CE1B61}"/>
    <cellStyle name="Total 3 2 2" xfId="941" xr:uid="{8A87A958-E542-467B-A6C2-86B44CECD14A}"/>
    <cellStyle name="Total 3 2 2 2" xfId="1676" xr:uid="{43004D84-EAAD-4B7A-9AAF-4CAF89952435}"/>
    <cellStyle name="Total 3 2 2 3" xfId="1980" xr:uid="{27596786-8AC1-48C6-B1E1-1458F00EC6D7}"/>
    <cellStyle name="Total 3 2 2 4" xfId="2147" xr:uid="{66349D97-70D4-42E1-9736-05F4B835F4A6}"/>
    <cellStyle name="Total 3 2 2 5" xfId="2539" xr:uid="{9AFF0E44-EFAB-43B0-95A8-4A6D6A035C95}"/>
    <cellStyle name="Total 3 2 3" xfId="1462" xr:uid="{26BF075C-1F71-401E-92D9-9179AA07F57D}"/>
    <cellStyle name="Total 3 2 4" xfId="1845" xr:uid="{70B96C67-B41E-413E-A44C-248A41766B7A}"/>
    <cellStyle name="Total 3 2 5" xfId="1180" xr:uid="{A8286B58-8C13-483C-9B1A-9C78AA2C12DE}"/>
    <cellStyle name="Total 3 2 6" xfId="2325" xr:uid="{C536E695-38E1-4150-8E84-9B831157E062}"/>
    <cellStyle name="Total 3 3" xfId="689" xr:uid="{74FD9BDA-6341-4CF6-AEA2-4B9EFC5D2613}"/>
    <cellStyle name="Total 3 3 2" xfId="904" xr:uid="{46341703-4F90-4B5D-AAF0-2A669BE1E4D6}"/>
    <cellStyle name="Total 3 3 2 2" xfId="1639" xr:uid="{C8D5200D-DDCD-433D-A71B-2DABA93840E1}"/>
    <cellStyle name="Total 3 3 2 3" xfId="1959" xr:uid="{025A9A9B-0714-4DBE-8026-B4CB0C84A2E4}"/>
    <cellStyle name="Total 3 3 2 4" xfId="2110" xr:uid="{A75C7FA3-E890-4894-ACC9-99916D11CDF3}"/>
    <cellStyle name="Total 3 3 2 5" xfId="2502" xr:uid="{6DA4D56C-1F66-4FFE-AA4C-046A08B1C120}"/>
    <cellStyle name="Total 3 3 3" xfId="1425" xr:uid="{F1692508-F64B-433F-B119-B7441D54ABCA}"/>
    <cellStyle name="Total 3 3 4" xfId="1824" xr:uid="{97F9F2AB-49DB-428B-8651-C78156B46341}"/>
    <cellStyle name="Total 3 3 5" xfId="1342" xr:uid="{96160017-A93B-4A23-A05A-B9F0FDE70318}"/>
    <cellStyle name="Total 3 3 6" xfId="2288" xr:uid="{F903461D-4E3F-4D4C-9B8C-E4715AC59045}"/>
    <cellStyle name="Total 3 4" xfId="730" xr:uid="{CBDC38CE-5300-4F5B-87A8-1DB9FFE56342}"/>
    <cellStyle name="Total 3 4 2" xfId="945" xr:uid="{499FDC94-136D-41AA-B468-BE0944EB597C}"/>
    <cellStyle name="Total 3 4 2 2" xfId="1680" xr:uid="{FE233BEF-214A-441D-A70B-E9598E44D5D1}"/>
    <cellStyle name="Total 3 4 2 3" xfId="1983" xr:uid="{D822E624-10C3-4F7E-8333-B8BCDC7E9A1D}"/>
    <cellStyle name="Total 3 4 2 4" xfId="2151" xr:uid="{2017EB39-189D-4ED2-A7C0-C803F9CE776E}"/>
    <cellStyle name="Total 3 4 2 5" xfId="2543" xr:uid="{99AC2D31-E506-4A5F-A615-0DE233C89CFE}"/>
    <cellStyle name="Total 3 4 3" xfId="1466" xr:uid="{1834A9F5-FEED-4090-AF3E-50425DC1AF9D}"/>
    <cellStyle name="Total 3 4 4" xfId="1848" xr:uid="{3E198288-B69C-4B6D-A70F-AE2846ACEC60}"/>
    <cellStyle name="Total 3 4 5" xfId="2022" xr:uid="{5213CA85-7209-4DC4-A2D2-C1869C87CD83}"/>
    <cellStyle name="Total 3 4 6" xfId="2329" xr:uid="{4930015B-5DA9-41BD-B69C-00F7128B33FD}"/>
    <cellStyle name="Total 3 5" xfId="827" xr:uid="{221A434C-DA60-461B-9C75-8FE6E16F08AE}"/>
    <cellStyle name="Total 3 5 2" xfId="1562" xr:uid="{C69D787A-6F24-4027-8825-B2E9E9AADF24}"/>
    <cellStyle name="Total 3 5 3" xfId="1911" xr:uid="{F85240CE-A69C-48BA-BF2B-05D8DAE3EDC0}"/>
    <cellStyle name="Total 3 5 4" xfId="2037" xr:uid="{5ACBF5F7-A79D-4140-8979-5A7B14E86E85}"/>
    <cellStyle name="Total 3 5 5" xfId="2425" xr:uid="{48423273-3E3C-48A3-849A-29F88E21CA18}"/>
    <cellStyle name="Total 3 6" xfId="1204" xr:uid="{4B80C488-3EFD-4C1C-B954-5C8D8B6C3323}"/>
    <cellStyle name="Total 3 7" xfId="1288" xr:uid="{2D4398DD-6008-4DEF-A262-5EE6A4B92E4F}"/>
    <cellStyle name="Total 3 8" xfId="1174" xr:uid="{0BDC3B1B-20B4-4E20-9B5D-BEF47109AB75}"/>
    <cellStyle name="Total 3 9" xfId="2042" xr:uid="{91534273-EBC1-4A4E-AC01-0D0D87F4DB91}"/>
    <cellStyle name="Überschrift" xfId="316" xr:uid="{432751A3-B282-444E-9A9C-6D612512BBE9}"/>
    <cellStyle name="Überschrift 1" xfId="317" xr:uid="{367ED3DA-1674-4DA6-B53B-91DD09040AC9}"/>
    <cellStyle name="Überschrift 2" xfId="318" xr:uid="{23027C7C-C6D5-4894-96ED-ABDC8EAC8DD0}"/>
    <cellStyle name="Überschrift 3" xfId="319" xr:uid="{DD8BF67A-13F7-4C98-BFAB-0845275F1D13}"/>
    <cellStyle name="Überschrift 4" xfId="320" xr:uid="{7C900359-AD31-4B3F-8398-DA4CADAE28E5}"/>
    <cellStyle name="Verknüpfte Zelle" xfId="321" xr:uid="{90CCC7DD-7751-4DAC-80C8-6587F0E698CA}"/>
    <cellStyle name="Warnender Text" xfId="182" hidden="1" xr:uid="{7FC23DB3-4015-418B-8381-22A84E94247F}"/>
    <cellStyle name="Warnender Text" xfId="1079" hidden="1" xr:uid="{E79A1DE3-0D74-41CB-9641-4E846484D12A}"/>
    <cellStyle name="Warnender Text" xfId="1250" hidden="1" xr:uid="{8675E3BA-550E-4796-87D5-B8A058EF9B13}"/>
    <cellStyle name="Warnender Text" xfId="55" hidden="1" xr:uid="{751271A4-86FA-4D42-8EE0-8DBC7A1D18EC}"/>
    <cellStyle name="Warnender Text" xfId="2020" hidden="1" xr:uid="{AEE9E169-5387-4EBD-8FBD-1D5BD52B9F1C}"/>
    <cellStyle name="Warnender Text" xfId="2241" hidden="1" xr:uid="{6541D41A-0FEA-413A-83A2-029DA7A1EB45}"/>
    <cellStyle name="Warnender Text 2" xfId="531" xr:uid="{5DCA52A5-0719-4E3A-8E2B-F6FF3950AD1A}"/>
    <cellStyle name="Warnender Text 3" xfId="422" xr:uid="{86A2E1D6-8FCF-403C-AA8D-AF233C4913E7}"/>
    <cellStyle name="Warning Text" xfId="14" builtinId="11" customBuiltin="1"/>
    <cellStyle name="Warning Text 2" xfId="322" xr:uid="{7D29780B-D786-4231-80FD-3E7336930131}"/>
    <cellStyle name="Warning Text 3" xfId="375" xr:uid="{14A6EFCE-C587-46E6-B98D-0E860D406C85}"/>
    <cellStyle name="Zelle überprüfen" xfId="323" xr:uid="{A58F7CE6-4A70-44AE-9003-FA905F94CCF4}"/>
    <cellStyle name="Гиперссылка" xfId="324" xr:uid="{361C466F-69A1-4874-9119-9BF7DF6D237B}"/>
    <cellStyle name="Гиперссылка 2" xfId="325" xr:uid="{AC09A205-38A7-4059-AC59-2E480D6DE97A}"/>
    <cellStyle name="Гиперссылка 3" xfId="333" xr:uid="{CA6BA494-68E7-4F1E-B96E-A89827D3EE9A}"/>
    <cellStyle name="Гиперссылка 4" xfId="505" xr:uid="{3BCC48CD-E515-4B2D-95F2-4054F7E98126}"/>
    <cellStyle name="Обычный_2++" xfId="165" xr:uid="{A6C1C890-64A3-4F88-B124-9795919047B2}"/>
  </cellStyles>
  <dxfs count="279">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color theme="0"/>
      </font>
      <fill>
        <patternFill>
          <bgColor theme="1"/>
        </patternFill>
      </fill>
      <border>
        <left style="thin">
          <color auto="1"/>
        </left>
        <right style="thin">
          <color auto="1"/>
        </right>
        <top style="thin">
          <color auto="1"/>
        </top>
        <bottom style="thin">
          <color auto="1"/>
        </bottom>
        <vertical/>
        <horizontal/>
      </border>
    </dxf>
    <dxf>
      <font>
        <b/>
        <i val="0"/>
        <color rgb="FFFF0000"/>
      </font>
    </dxf>
    <dxf>
      <font>
        <color theme="0"/>
      </font>
      <fill>
        <patternFill>
          <bgColor theme="2" tint="-0.499984740745262"/>
        </patternFill>
      </fill>
    </dxf>
    <dxf>
      <font>
        <b/>
        <i val="0"/>
        <color rgb="FFFF0000"/>
      </font>
      <fill>
        <patternFill patternType="none">
          <bgColor auto="1"/>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2" tint="-0.499984740745262"/>
        </patternFill>
      </fill>
    </dxf>
    <dxf>
      <font>
        <color theme="0"/>
      </font>
      <fill>
        <patternFill>
          <bgColor theme="2" tint="-0.499984740745262"/>
        </patternFill>
      </fill>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color theme="0"/>
      </font>
      <fill>
        <patternFill>
          <bgColor theme="1"/>
        </patternFill>
      </fill>
      <border>
        <left style="thin">
          <color auto="1"/>
        </left>
        <right style="thin">
          <color auto="1"/>
        </right>
        <top style="thin">
          <color auto="1"/>
        </top>
        <bottom style="thin">
          <color auto="1"/>
        </bottom>
      </border>
    </dxf>
    <dxf>
      <font>
        <b/>
        <i val="0"/>
        <color rgb="FFFF0000"/>
      </font>
    </dxf>
    <dxf>
      <fill>
        <patternFill>
          <bgColor theme="2" tint="-0.499984740745262"/>
        </patternFill>
      </fill>
    </dxf>
  </dxfs>
  <tableStyles count="0" defaultTableStyle="TableStyleMedium2" defaultPivotStyle="PivotStyleLight16"/>
  <colors>
    <mruColors>
      <color rgb="FFFFFF99"/>
      <color rgb="FFC6EFCE"/>
      <color rgb="FFFF5353"/>
      <color rgb="FF686868"/>
      <color rgb="FF698335"/>
      <color rgb="FF636363"/>
      <color rgb="FFFFC7CE"/>
      <color rgb="FFFF9999"/>
      <color rgb="FFFFFFFF"/>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d:schema xmlns:xsd="http://www.w3.org/2001/XMLSchema" xmlns="">
      <xsd:element name="ProjectionsTable1">
        <xsd:annotation>
          <xsd:documentation>Projections Table 1</xsd:documentation>
        </xsd:annotation>
        <xsd:complexType>
          <xsd:sequence minOccurs="0">
            <xsd:element form="unqualified" minOccurs="0" name="Inventory_Submission_year" nillable="true" type="xsd:integer"/>
            <xsd:element form="unqualified" minOccurs="0" name="MS" nillable="true" type="MS"/>
            <xsd:element form="unqualified" maxOccurs="unbounded" minOccurs="0" name="Row" nillable="true">
              <xsd:complexType>
                <xsd:sequence minOccurs="0">
                  <xsd:element form="unqualified" minOccurs="0" name="Category__1_3" nillable="true" type="Category"/>
                  <xsd:element form="unqualified" minOccurs="0" name="Year" nillable="true" type="Year"/>
                  <xsd:element form="unqualified" minOccurs="0" name="Scenario" nillable="true" type="Scenario"/>
                  <xsd:element form="unqualified" minOccurs="0" name="Gas___Units" nillable="true" type="Gas_Unit"/>
                  <xsd:element form="unqualified" minOccurs="0" name="NK" nillable="true" type="NotationKey"/>
                  <xsd:element form="unqualified" minOccurs="0" name="Value" nillable="true" type="DoubleOrEmpty"/>
                </xsd:sequence>
              </xsd:complexType>
            </xsd:element>
          </xsd:sequence>
        </xsd:complexType>
      </xsd:element>
      <xsd:simpleType id="MSID" name="MS">
        <xsd:annotation>
          <xsd:documentation>Member State</xsd:documentation>
        </xsd:annotation>
        <xsd:restriction base="String100">
          <xsd:enumeration value="AT">
            <xsd:annotation>
              <xsd:documentation>Austria</xsd:documentation>
            </xsd:annotation>
          </xsd:enumeration>
          <xsd:enumeration value="BE">
            <xsd:annotation>
              <xsd:documentation>Belgium</xsd:documentation>
            </xsd:annotation>
          </xsd:enumeration>
          <xsd:enumeration value="BG">
            <xsd:annotation>
              <xsd:documentation>Bulgaria</xsd:documentation>
            </xsd:annotation>
          </xsd:enumeration>
          <xsd:enumeration value="CY">
            <xsd:annotation>
              <xsd:documentation>Cyprus</xsd:documentation>
            </xsd:annotation>
          </xsd:enumeration>
          <xsd:enumeration value="CZ">
            <xsd:annotation>
              <xsd:documentation>Czech Republic</xsd:documentation>
            </xsd:annotation>
          </xsd:enumeration>
          <xsd:enumeration value="DE">
            <xsd:annotation>
              <xsd:documentation>Germany</xsd:documentation>
            </xsd:annotation>
          </xsd:enumeration>
          <xsd:enumeration value="DK">
            <xsd:annotation>
              <xsd:documentation>Denmark</xsd:documentation>
            </xsd:annotation>
          </xsd:enumeration>
          <xsd:enumeration value="EE">
            <xsd:annotation>
              <xsd:documentation>Estonia</xsd:documentation>
            </xsd:annotation>
          </xsd:enumeration>
          <xsd:enumeration value="ES">
            <xsd:annotation>
              <xsd:documentation>Spain</xsd:documentation>
            </xsd:annotation>
          </xsd:enumeration>
          <xsd:enumeration value="FI">
            <xsd:annotation>
              <xsd:documentation>Finland</xsd:documentation>
            </xsd:annotation>
          </xsd:enumeration>
          <xsd:enumeration value="FR">
            <xsd:annotation>
              <xsd:documentation>France</xsd:documentation>
            </xsd:annotation>
          </xsd:enumeration>
          <xsd:enumeration value="GB">
            <xsd:annotation>
              <xsd:documentation>United Kingdom</xsd:documentation>
            </xsd:annotation>
          </xsd:enumeration>
          <xsd:enumeration value="GR">
            <xsd:annotation>
              <xsd:documentation>Greece</xsd:documentation>
            </xsd:annotation>
          </xsd:enumeration>
          <xsd:enumeration value="HR">
            <xsd:annotation>
              <xsd:documentation>Croatia</xsd:documentation>
            </xsd:annotation>
          </xsd:enumeration>
          <xsd:enumeration value="HU">
            <xsd:annotation>
              <xsd:documentation>Hungary</xsd:documentation>
            </xsd:annotation>
          </xsd:enumeration>
          <xsd:enumeration value="IE">
            <xsd:annotation>
              <xsd:documentation>Ireland</xsd:documentation>
            </xsd:annotation>
          </xsd:enumeration>
          <xsd:enumeration value="IT">
            <xsd:annotation>
              <xsd:documentation>Italy</xsd:documentation>
            </xsd:annotation>
          </xsd:enumeration>
          <xsd:enumeration value="LT">
            <xsd:annotation>
              <xsd:documentation>Lithuania</xsd:documentation>
            </xsd:annotation>
          </xsd:enumeration>
          <xsd:enumeration value="LU">
            <xsd:annotation>
              <xsd:documentation>Luxembourg</xsd:documentation>
            </xsd:annotation>
          </xsd:enumeration>
          <xsd:enumeration value="LV">
            <xsd:annotation>
              <xsd:documentation>Latvia</xsd:documentation>
            </xsd:annotation>
          </xsd:enumeration>
          <xsd:enumeration value="MT">
            <xsd:annotation>
              <xsd:documentation>Malta</xsd:documentation>
            </xsd:annotation>
          </xsd:enumeration>
          <xsd:enumeration value="NL">
            <xsd:annotation>
              <xsd:documentation>Netherlands</xsd:documentation>
            </xsd:annotation>
          </xsd:enumeration>
          <xsd:enumeration value="PL">
            <xsd:annotation>
              <xsd:documentation>Poland</xsd:documentation>
            </xsd:annotation>
          </xsd:enumeration>
          <xsd:enumeration value="PT">
            <xsd:annotation>
              <xsd:documentation>Portugal</xsd:documentation>
            </xsd:annotation>
          </xsd:enumeration>
          <xsd:enumeration value="RO">
            <xsd:annotation>
              <xsd:documentation>Romania</xsd:documentation>
            </xsd:annotation>
          </xsd:enumeration>
          <xsd:enumeration value="SE">
            <xsd:annotation>
              <xsd:documentation>Sweden</xsd:documentation>
            </xsd:annotation>
          </xsd:enumeration>
          <xsd:enumeration value="SI">
            <xsd:annotation>
              <xsd:documentation>Slovenia</xsd:documentation>
            </xsd:annotation>
          </xsd:enumeration>
          <xsd:enumeration value="SK">
            <xsd:annotation>
              <xsd:documentation>Slovakia</xsd:documentation>
            </xsd:annotation>
          </xsd:enumeration>
          <xsd:enumeration value="NO">
            <xsd:annotation>
              <xsd:documentation>Norway</xsd:documentation>
            </xsd:annotation>
          </xsd:enumeration>
          <xsd:enumeration value="IS">
            <xsd:annotation>
              <xsd:documentation>Iceland</xsd:documentation>
            </xsd:annotation>
          </xsd:enumeration>
          <xsd:enumeration value="LI">
            <xsd:annotation>
              <xsd:documentation>Liechtenstein</xsd:documentation>
            </xsd:annotation>
          </xsd:enumeration>
          <xsd:enumeration value="CH">
            <xsd:annotation>
              <xsd:documentation>Switzerland</xsd:documentation>
            </xsd:annotation>
          </xsd:enumeration>
          <xsd:enumeration value="TR">
            <xsd:annotation>
              <xsd:documentation>Turkey</xsd:documentation>
            </xsd:annotation>
          </xsd:enumeration>
        </xsd:restriction>
      </xsd:simpleType>
      <xsd:simpleType name="Category">
        <xsd:annotation>
          <xsd:documentation>Category grouping for projections</xsd:documentation>
        </xsd:annotation>
        <xsd:restriction base="String100">
          <xsd:enumeration value="Total w.out LULUCF">
            <xsd:annotation>
              <xsd:documentation>Total excluding LULUCF</xsd:documentation>
            </xsd:annotation>
          </xsd:enumeration>
          <xsd:enumeration value="Total w. LULUCF">
            <xsd:annotation>
              <xsd:documentation>Total including LULUCF</xsd:documentation>
            </xsd:annotation>
          </xsd:enumeration>
          <xsd:enumeration value="1.">
            <xsd:annotation>
              <xsd:documentation>1. Energy</xsd:documentation>
            </xsd:annotation>
          </xsd:enumeration>
          <xsd:enumeration value="1.A.">
            <xsd:annotation>
              <xsd:documentation>1.A. Fuel combustion</xsd:documentation>
            </xsd:annotation>
          </xsd:enumeration>
          <xsd:enumeration value="1.A.1.">
            <xsd:annotation>
              <xsd:documentation>1.A.1. Energy industries</xsd:documentation>
            </xsd:annotation>
          </xsd:enumeration>
          <xsd:enumeration value="1.A.1.a.">
            <xsd:annotation>
              <xsd:documentation>1.A.1.a. Public electricity and heat production</xsd:documentation>
            </xsd:annotation>
          </xsd:enumeration>
          <xsd:enumeration value="1.A.1.b.">
            <xsd:annotation>
              <xsd:documentation>1.A.1.b. Petroleum refining</xsd:documentation>
            </xsd:annotation>
          </xsd:enumeration>
          <xsd:enumeration value="1.A.1.c.">
            <xsd:annotation>
              <xsd:documentation>1.A.1.c. Manufacture of solid fuels and other energy industries</xsd:documentation>
            </xsd:annotation>
          </xsd:enumeration>
          <xsd:enumeration value="1.A.2.">
            <xsd:annotation>
              <xsd:documentation>1.A.2. Manufacturing industries and construction</xsd:documentation>
            </xsd:annotation>
          </xsd:enumeration>
          <xsd:enumeration value="1.A.3.">
            <xsd:annotation>
              <xsd:documentation>1.A.3. Transport</xsd:documentation>
            </xsd:annotation>
          </xsd:enumeration>
          <xsd:enumeration value="1.A.3.a.">
            <xsd:annotation>
              <xsd:documentation>1.A.3.a. Domestic aviation</xsd:documentation>
            </xsd:annotation>
          </xsd:enumeration>
          <xsd:enumeration value="1.A.3.b.">
            <xsd:annotation>
              <xsd:documentation>1.A.3.b. Road transportation</xsd:documentation>
            </xsd:annotation>
          </xsd:enumeration>
          <xsd:enumeration value="1.A.3.c.">
            <xsd:annotation>
              <xsd:documentation>1.A.3.c. Railways</xsd:documentation>
            </xsd:annotation>
          </xsd:enumeration>
          <xsd:enumeration value="1.A.3.d.">
            <xsd:annotation>
              <xsd:documentation>1.A.3.d. Domestic navigation</xsd:documentation>
            </xsd:annotation>
          </xsd:enumeration>
          <xsd:enumeration value="1.A.3.e.">
            <xsd:annotation>
              <xsd:documentation>1.A.3.e. Other transportation</xsd:documentation>
            </xsd:annotation>
          </xsd:enumeration>
          <xsd:enumeration value="1.A.4.">
            <xsd:annotation>
              <xsd:documentation>1.A.4. Other sectors</xsd:documentation>
            </xsd:annotation>
          </xsd:enumeration>
          <xsd:enumeration value="1.A.4.a.">
            <xsd:annotation>
              <xsd:documentation>1.A.4.a. Commercial/Institutional</xsd:documentation>
            </xsd:annotation>
          </xsd:enumeration>
          <xsd:enumeration value="1.A.4.b.">
            <xsd:annotation>
              <xsd:documentation>1.A.4.b. Residential</xsd:documentation>
            </xsd:annotation>
          </xsd:enumeration>
          <xsd:enumeration value="1.A.4.c.">
            <xsd:annotation>
              <xsd:documentation>1.A.4.c. Agriculture/Forestry/Fishing</xsd:documentation>
            </xsd:annotation>
          </xsd:enumeration>
          <xsd:enumeration value="1.A.5.">
            <xsd:annotation>
              <xsd:documentation>1.A.5. Other</xsd:documentation>
            </xsd:annotation>
          </xsd:enumeration>
          <xsd:enumeration value="1.B.">
            <xsd:annotation>
              <xsd:documentation>1.B. Fugitive emissions from fuels</xsd:documentation>
            </xsd:annotation>
          </xsd:enumeration>
          <xsd:enumeration value="1.B.1.">
            <xsd:annotation>
              <xsd:documentation>1.B.1. Solid fuels</xsd:documentation>
            </xsd:annotation>
          </xsd:enumeration>
          <xsd:enumeration value="1.B.2.">
            <xsd:annotation>
              <xsd:documentation>1.B.2. Oil and natural gas and other emissions from energy production</xsd:documentation>
            </xsd:annotation>
          </xsd:enumeration>
          <xsd:enumeration value="1.C.">
            <xsd:annotation>
              <xsd:documentation>1.C. CO2 transport and storage</xsd:documentation>
            </xsd:annotation>
          </xsd:enumeration>
          <xsd:enumeration value="2.">
            <xsd:annotation>
              <xsd:documentation>2. Industrial processes</xsd:documentation>
            </xsd:annotation>
          </xsd:enumeration>
          <xsd:enumeration value="2.A.">
            <xsd:annotation>
              <xsd:documentation>2.A. Mineral Industry</xsd:documentation>
            </xsd:annotation>
          </xsd:enumeration>
          <xsd:enumeration value="2.A. Cement">
            <xsd:annotation>
              <xsd:documentation>2.A. of which cement production</xsd:documentation>
            </xsd:annotation>
          </xsd:enumeration>
          <xsd:enumeration value="2.A. non cement">
            <xsd:annotation>
              <xsd:documentation>2.A. of which other non cement production</xsd:documentation>
            </xsd:annotation>
          </xsd:enumeration>
          <xsd:enumeration value="2.B.">
            <xsd:annotation>
              <xsd:documentation>2.B. Chemical industry</xsd:documentation>
            </xsd:annotation>
          </xsd:enumeration>
          <xsd:enumeration value="2.C.">
            <xsd:annotation>
              <xsd:documentation>2.C. Metal industry</xsd:documentation>
            </xsd:annotation>
          </xsd:enumeration>
          <xsd:enumeration value="2.C. Iron and steel">
            <xsd:annotation>
              <xsd:documentation>2.C. of which Iron and steel production</xsd:documentation>
            </xsd:annotation>
          </xsd:enumeration>
          <xsd:enumeration value="2.C.non Iron and steel">
            <xsd:annotation>
              <xsd:documentation>2.C. of which other non Iron and steel production</xsd:documentation>
            </xsd:annotation>
          </xsd:enumeration>
          <xsd:enumeration value="2.D.">
            <xsd:annotation>
              <xsd:documentation>2.D. Non-energy products from fuels and solvent use</xsd:documentation>
            </xsd:annotation>
          </xsd:enumeration>
          <xsd:enumeration value="2.E.">
            <xsd:annotation>
              <xsd:documentation>2.E. Electronics industry</xsd:documentation>
            </xsd:annotation>
          </xsd:enumeration>
          <xsd:enumeration value="2.F.">
            <xsd:annotation>
              <xsd:documentation>2.F. Product uses as substitutes for ODS(2)</xsd:documentation>
            </xsd:annotation>
          </xsd:enumeration>
          <xsd:enumeration value="2.G.">
            <xsd:annotation>
              <xsd:documentation>2.G. Other product manufacture and use</xsd:documentation>
            </xsd:annotation>
          </xsd:enumeration>
          <xsd:enumeration value="2.H.">
            <xsd:annotation>
              <xsd:documentation>2.H. Other (please specify)</xsd:documentation>
            </xsd:annotation>
          </xsd:enumeration>
          <xsd:enumeration value="3.">
            <xsd:annotation>
              <xsd:documentation>3. Agriculture</xsd:documentation>
            </xsd:annotation>
          </xsd:enumeration>
          <xsd:enumeration value="3.A.">
            <xsd:annotation>
              <xsd:documentation>3.A. Enteric fermentation</xsd:documentation>
            </xsd:annotation>
          </xsd:enumeration>
          <xsd:enumeration value="3.B.">
            <xsd:annotation>
              <xsd:documentation>3.B. Manure management</xsd:documentation>
            </xsd:annotation>
          </xsd:enumeration>
          <xsd:enumeration value="3.C.">
            <xsd:annotation>
              <xsd:documentation>3.C. Rice cultivation</xsd:documentation>
            </xsd:annotation>
          </xsd:enumeration>
          <xsd:enumeration value="3.D.">
            <xsd:annotation>
              <xsd:documentation>3.D. Agricultural soils</xsd:documentation>
            </xsd:annotation>
          </xsd:enumeration>
          <xsd:enumeration value="3.E.">
            <xsd:annotation>
              <xsd:documentation>3.E. Prescribed burning of savannahs</xsd:documentation>
            </xsd:annotation>
          </xsd:enumeration>
          <xsd:enumeration value="3.F.">
            <xsd:annotation>
              <xsd:documentation>3.F. Field burning of agricultural residues</xsd:documentation>
            </xsd:annotation>
          </xsd:enumeration>
          <xsd:enumeration value="3.G.">
            <xsd:annotation>
              <xsd:documentation>3.G. Liming</xsd:documentation>
            </xsd:annotation>
          </xsd:enumeration>
          <xsd:enumeration value="3.H.">
            <xsd:annotation>
              <xsd:documentation>3.H. Urea application</xsd:documentation>
            </xsd:annotation>
          </xsd:enumeration>
          <xsd:enumeration value="3.I.">
            <xsd:annotation>
              <xsd:documentation>3.I. Other carbon-containing fertilizers</xsd:documentation>
            </xsd:annotation>
          </xsd:enumeration>
          <xsd:enumeration value="3.J.">
            <xsd:annotation>
              <xsd:documentation>3.J. Other (please specify)</xsd:documentation>
            </xsd:annotation>
          </xsd:enumeration>
          <xsd:enumeration value="4.">
            <xsd:annotation>
              <xsd:documentation>4. Land Use, Land-Use Change and Forestry</xsd:documentation>
            </xsd:annotation>
          </xsd:enumeration>
          <xsd:enumeration value="4.A.">
            <xsd:annotation>
              <xsd:documentation>4.A. Forest land</xsd:documentation>
            </xsd:annotation>
          </xsd:enumeration>
          <xsd:enumeration value="4.B.">
            <xsd:annotation>
              <xsd:documentation>4.B. Cropland</xsd:documentation>
            </xsd:annotation>
          </xsd:enumeration>
          <xsd:enumeration value="4.C.">
            <xsd:annotation>
              <xsd:documentation>4.C. Grassland</xsd:documentation>
            </xsd:annotation>
          </xsd:enumeration>
          <xsd:enumeration value="4.D.">
            <xsd:annotation>
              <xsd:documentation>4.D. Wetlands</xsd:documentation>
            </xsd:annotation>
          </xsd:enumeration>
          <xsd:enumeration value="4.E.">
            <xsd:annotation>
              <xsd:documentation>4.E. Settlements</xsd:documentation>
            </xsd:annotation>
          </xsd:enumeration>
          <xsd:enumeration value="4.F.">
            <xsd:annotation>
              <xsd:documentation>4.F. Other Land</xsd:documentation>
            </xsd:annotation>
          </xsd:enumeration>
          <xsd:enumeration value="4.G.">
            <xsd:annotation>
              <xsd:documentation>4.G. Harvested wood products</xsd:documentation>
            </xsd:annotation>
          </xsd:enumeration>
          <xsd:enumeration value="4.H.">
            <xsd:annotation>
              <xsd:documentation>4.H. Other</xsd:documentation>
            </xsd:annotation>
          </xsd:enumeration>
          <xsd:enumeration value="5.">
            <xsd:annotation>
              <xsd:documentation>5. Waste</xsd:documentation>
            </xsd:annotation>
          </xsd:enumeration>
          <xsd:enumeration value="5.A.">
            <xsd:annotation>
              <xsd:documentation>5.A. Solid Waste Disposal</xsd:documentation>
            </xsd:annotation>
          </xsd:enumeration>
          <xsd:enumeration value="5.B.">
            <xsd:annotation>
              <xsd:documentation>5.B. Biological treatment of solid waste</xsd:documentation>
            </xsd:annotation>
          </xsd:enumeration>
          <xsd:enumeration value="5.C.">
            <xsd:annotation>
              <xsd:documentation>5.C. Incineration and open burning of waste</xsd:documentation>
            </xsd:annotation>
          </xsd:enumeration>
          <xsd:enumeration value="5.D.">
            <xsd:annotation>
              <xsd:documentation>5.D. Wastewater treatment and discharge</xsd:documentation>
            </xsd:annotation>
          </xsd:enumeration>
          <xsd:enumeration value="5.E.">
            <xsd:annotation>
              <xsd:documentation>5.E. Other (please specify)</xsd:documentation>
            </xsd:annotation>
          </xsd:enumeration>
          <xsd:enumeration value="Memo items">
            <xsd:annotation>
              <xsd:documentation>Memo items</xsd:documentation>
            </xsd:annotation>
          </xsd:enumeration>
          <xsd:enumeration value="M.International bunkers">
            <xsd:annotation>
              <xsd:documentation>M.International bunkers</xsd:documentation>
            </xsd:annotation>
          </xsd:enumeration>
          <xsd:enumeration value="M.IB.Aviation">
            <xsd:annotation>
              <xsd:documentation>M.IB.Aviation</xsd:documentation>
            </xsd:annotation>
          </xsd:enumeration>
          <xsd:enumeration value="M.IB.Navigation">
            <xsd:annotation>
              <xsd:documentation>M.IB.Navigation</xsd:documentation>
            </xsd:annotation>
          </xsd:enumeration>
          <xsd:enumeration value="M.CO2 biomass">
            <xsd:annotation>
              <xsd:documentation>M.CO2 emissions from biomass</xsd:documentation>
            </xsd:annotation>
          </xsd:enumeration>
          <xsd:enumeration value="M.CO2 capt">
            <xsd:annotation>
              <xsd:documentation>M.CO2 captured</xsd:documentation>
            </xsd:annotation>
          </xsd:enumeration>
          <xsd:enumeration value="M.C in wastes">
            <xsd:annotation>
              <xsd:documentation>M.Long-term storage of C in waste disposal sites</xsd:documentation>
            </xsd:annotation>
          </xsd:enumeration>
          <xsd:enumeration value="M.Indirect N2O">
            <xsd:annotation>
              <xsd:documentation>M.Indirect N2O</xsd:documentation>
            </xsd:annotation>
          </xsd:enumeration>
          <xsd:enumeration value="M.Intl. aviation EU ETS">
            <xsd:annotation>
              <xsd:documentation>M.International aviation in the EU ETS</xsd:documentation>
            </xsd:annotation>
          </xsd:enumeration>
        </xsd:restriction>
      </xsd:simpleType>
      <xsd:simpleType name="Year">
        <xsd:annotation>
          <xsd:documentation>Year of projected value</xsd:documentation>
        </xsd:annotation>
        <xsd:restriction base="Integer0to10000">
          <xsd:enumeration value="2005">
            <xsd:annotation>
              <xsd:documentation>(Mandatory)</xsd:documentation>
            </xsd:annotation>
          </xsd:enumeration>
          <xsd:enumeration value="2006">
            <xsd:annotation>
              <xsd:documentation>(Mandatory)</xsd:documentation>
            </xsd:annotation>
          </xsd:enumeration>
          <xsd:enumeration value="2007">
            <xsd:annotation>
              <xsd:documentation>(Mandatory)</xsd:documentation>
            </xsd:annotation>
          </xsd:enumeration>
          <xsd:enumeration value="2008">
            <xsd:annotation>
              <xsd:documentation>(Mandatory)</xsd:documentation>
            </xsd:annotation>
          </xsd:enumeration>
          <xsd:enumeration value="2009">
            <xsd:annotation>
              <xsd:documentation>(Mandatory)</xsd:documentation>
            </xsd:annotation>
          </xsd:enumeration>
          <xsd:enumeration value="2010">
            <xsd:annotation>
              <xsd:documentation>(Mandatory)</xsd:documentation>
            </xsd:annotation>
          </xsd:enumeration>
          <xsd:enumeration value="2011">
            <xsd:annotation>
              <xsd:documentation>(Additional)</xsd:documentation>
            </xsd:annotation>
          </xsd:enumeration>
          <xsd:enumeration value="2012">
            <xsd:annotation>
              <xsd:documentation>(Additional)</xsd:documentation>
            </xsd:annotation>
          </xsd:enumeration>
          <xsd:enumeration value="2013">
            <xsd:annotation>
              <xsd:documentation>(Additional)</xsd:documentation>
            </xsd:annotation>
          </xsd:enumeration>
          <xsd:enumeration value="2014">
            <xsd:annotation>
              <xsd:documentation>(Additional)</xsd:documentation>
            </xsd:annotation>
          </xsd:enumeration>
          <xsd:enumeration value="2015">
            <xsd:annotation>
              <xsd:documentation>(Mandatory)</xsd:documentation>
            </xsd:annotation>
          </xsd:enumeration>
          <xsd:enumeration value="2016">
            <xsd:annotation>
              <xsd:documentation>(Additional)</xsd:documentation>
            </xsd:annotation>
          </xsd:enumeration>
          <xsd:enumeration value="2017">
            <xsd:annotation>
              <xsd:documentation>(Additional)</xsd:documentation>
            </xsd:annotation>
          </xsd:enumeration>
          <xsd:enumeration value="2018">
            <xsd:annotation>
              <xsd:documentation>(Additional)</xsd:documentation>
            </xsd:annotation>
          </xsd:enumeration>
          <xsd:enumeration value="2019">
            <xsd:annotation>
              <xsd:documentation>(Additional)</xsd:documentation>
            </xsd:annotation>
          </xsd:enumeration>
          <xsd:enumeration value="2020">
            <xsd:annotation>
              <xsd:documentation>(Mandatory)</xsd:documentation>
            </xsd:annotation>
          </xsd:enumeration>
          <xsd:enumeration value="2021">
            <xsd:annotation>
              <xsd:documentation>(Additional)</xsd:documentation>
            </xsd:annotation>
          </xsd:enumeration>
          <xsd:enumeration value="2022">
            <xsd:annotation>
              <xsd:documentation>(Additional)</xsd:documentation>
            </xsd:annotation>
          </xsd:enumeration>
          <xsd:enumeration value="2023">
            <xsd:annotation>
              <xsd:documentation>(Additional)</xsd:documentation>
            </xsd:annotation>
          </xsd:enumeration>
          <xsd:enumeration value="2024">
            <xsd:annotation>
              <xsd:documentation>(Additional)</xsd:documentation>
            </xsd:annotation>
          </xsd:enumeration>
          <xsd:enumeration value="2025">
            <xsd:annotation>
              <xsd:documentation>(Mandatory)</xsd:documentation>
            </xsd:annotation>
          </xsd:enumeration>
          <xsd:enumeration value="2026">
            <xsd:annotation>
              <xsd:documentation>(Additional)</xsd:documentation>
            </xsd:annotation>
          </xsd:enumeration>
          <xsd:enumeration value="2027">
            <xsd:annotation>
              <xsd:documentation>(Additional)</xsd:documentation>
            </xsd:annotation>
          </xsd:enumeration>
          <xsd:enumeration value="2028">
            <xsd:annotation>
              <xsd:documentation>(Additional)</xsd:documentation>
            </xsd:annotation>
          </xsd:enumeration>
          <xsd:enumeration value="2029">
            <xsd:annotation>
              <xsd:documentation>(Additional)</xsd:documentation>
            </xsd:annotation>
          </xsd:enumeration>
          <xsd:enumeration value="2030">
            <xsd:annotation>
              <xsd:documentation>(Mandatory)</xsd:documentation>
            </xsd:annotation>
          </xsd:enumeration>
          <xsd:enumeration value="2031">
            <xsd:annotation>
              <xsd:documentation>(Additional)</xsd:documentation>
            </xsd:annotation>
          </xsd:enumeration>
          <xsd:enumeration value="2032">
            <xsd:annotation>
              <xsd:documentation>(Additional)</xsd:documentation>
            </xsd:annotation>
          </xsd:enumeration>
          <xsd:enumeration value="2033">
            <xsd:annotation>
              <xsd:documentation>(Additional)</xsd:documentation>
            </xsd:annotation>
          </xsd:enumeration>
          <xsd:enumeration value="2034">
            <xsd:annotation>
              <xsd:documentation>(Additional)</xsd:documentation>
            </xsd:annotation>
          </xsd:enumeration>
          <xsd:enumeration value="2035">
            <xsd:annotation>
              <xsd:documentation>(Mandatory)</xsd:documentation>
            </xsd:annotation>
          </xsd:enumeration>
          <xsd:enumeration value="2036">
            <xsd:annotation>
              <xsd:documentation>(Additional)</xsd:documentation>
            </xsd:annotation>
          </xsd:enumeration>
          <xsd:enumeration value="2037">
            <xsd:annotation>
              <xsd:documentation>(Additional)</xsd:documentation>
            </xsd:annotation>
          </xsd:enumeration>
          <xsd:enumeration value="2038">
            <xsd:annotation>
              <xsd:documentation>(Additional)</xsd:documentation>
            </xsd:annotation>
          </xsd:enumeration>
          <xsd:enumeration value="2039">
            <xsd:annotation>
              <xsd:documentation>(Additional)</xsd:documentation>
            </xsd:annotation>
          </xsd:enumeration>
          <xsd:enumeration value="2040">
            <xsd:annotation>
              <xsd:documentation>(Mandatory)</xsd:documentation>
            </xsd:annotation>
          </xsd:enumeration>
        </xsd:restriction>
      </xsd:simpleType>
      <xsd:simpleType name="Gas_Unit">
        <xsd:annotation>
          <xsd:documentation>Gas and Units</xsd:documentation>
        </xsd:annotation>
        <xsd:restriction base="String100">
          <xsd:enumeration value="CO2 (kt)">
            <xsd:annotation>
              <xsd:documentation>(Mandatory)</xsd:documentation>
            </xsd:annotation>
          </xsd:enumeration>
          <xsd:enumeration value="N2O (kt)">
            <xsd:annotation>
              <xsd:documentation>(Mandatory)</xsd:documentation>
            </xsd:annotation>
          </xsd:enumeration>
          <xsd:enumeration value="CH4 (kt)">
            <xsd:annotation>
              <xsd:documentation>(Mandatory)</xsd:documentation>
            </xsd:annotation>
          </xsd:enumeration>
          <xsd:enumeration value="HFC (kt CO2e)">
            <xsd:annotation>
              <xsd:documentation>(Mandatory)</xsd:documentation>
            </xsd:annotation>
          </xsd:enumeration>
          <xsd:enumeration value="PFC (kt CO2e)">
            <xsd:annotation>
              <xsd:documentation>(Mandatory)</xsd:documentation>
            </xsd:annotation>
          </xsd:enumeration>
          <xsd:enumeration value="SF6 (kt CO2e)">
            <xsd:annotation>
              <xsd:documentation>(Mandatory)</xsd:documentation>
            </xsd:annotation>
          </xsd:enumeration>
          <xsd:enumeration value="NF3 (kt CO2e)">
            <xsd:annotation>
              <xsd:documentation>(Mandatory)</xsd:documentation>
            </xsd:annotation>
          </xsd:enumeration>
          <xsd:enumeration value="Total GHGs (ktCO2e)">
            <xsd:annotation>
              <xsd:documentation>(Mandatory)</xsd:documentation>
            </xsd:annotation>
          </xsd:enumeration>
          <xsd:enumeration value="Total ETS GHGs (ktCO2e)">
            <xsd:annotation>
              <xsd:documentation>(Mandatory)</xsd:documentation>
            </xsd:annotation>
          </xsd:enumeration>
          <xsd:enumeration value="Total ESD GHGs (ktCO2e)">
            <xsd:annotation>
              <xsd:documentation>(Mandatory)</xsd:documentation>
            </xsd:annotation>
          </xsd:enumeration>
        </xsd:restriction>
      </xsd:simpleType>
      <xsd:simpleType name="Scenario">
        <xsd:annotation>
          <xsd:documentation>Scenario</xsd:documentation>
        </xsd:annotation>
        <xsd:restriction base="String100">
          <xsd:enumeration value="WEM">
            <xsd:annotation>
              <xsd:documentation>(Mandatory)</xsd:documentation>
            </xsd:annotation>
          </xsd:enumeration>
          <xsd:enumeration value="WAM">
            <xsd:annotation>
              <xsd:documentation>(Additional)</xsd:documentation>
            </xsd:annotation>
          </xsd:enumeration>
          <xsd:enumeration value="WOM">
            <xsd:annotation>
              <xsd:documentation>(Additional)</xsd:documentation>
            </xsd:annotation>
          </xsd:enumeration>
        </xsd:restriction>
      </xsd:simpleType>
      <xsd:simpleType name="String100">
        <xsd:annotation>
          <xsd:documentation>String max 100 chars</xsd:documentation>
        </xsd:annotation>
        <xsd:restriction base="xsd:string">
          <xsd:maxLength value="100"/>
        </xsd:restriction>
      </xsd:simpleType>
      <xsd:simpleType name="Integer0to10000">
        <xsd:annotation>
          <xsd:documentation>Integer 0 .. 10 000</xsd:documentation>
        </xsd:annotation>
        <xsd:restriction base="xsd:integer">
          <xsd:minInclusive value="0"/>
          <xsd:maxInclusive value="10000"/>
        </xsd:restriction>
      </xsd:simpleType>
      <xsd:simpleType name="NotationKey">
        <xsd:annotation>
          <xsd:documentation>Use of notation keys. None, one or more  options from [IE,NO,C,NA,NE] separated with comma, whitespace or semi-colon</xsd:documentation>
        </xsd:annotation>
        <xsd:restriction base="String100">
          <xsd:pattern value="(\s*(IE|NO|C|NA|NE)+(\s*[,|\s|;]\s*(IE|NO|C|NA|NE)+)*)*"/>
        </xsd:restriction>
      </xsd:simpleType>
      <xsd:simpleType name="DoubleOrEmpty">
        <xsd:annotation>
          <xsd:documentation>Double, can have empty value</xsd:documentation>
        </xsd:annotation>
        <xsd:union>
          <xsd:simpleType>
            <xsd:restriction base="xsd:double"/>
          </xsd:simpleType>
          <xsd:simpleType>
            <xsd:restriction base="xsd:string">
              <xsd:enumeration value=""/>
            </xsd:restriction>
          </xsd:simpleType>
        </xsd:union>
      </xsd:simpleType>
    </xsd:schema>
  </Schema>
  <Map ID="18" Name="ProjectionsTable1_Map" RootElement="ProjectionsTable1"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heme/theme1.xml><?xml version="1.0" encoding="utf-8"?>
<a:theme xmlns:a="http://schemas.openxmlformats.org/drawingml/2006/main" name="Office Theme">
  <a:themeElements>
    <a:clrScheme name="Aether">
      <a:dk1>
        <a:srgbClr val="636363"/>
      </a:dk1>
      <a:lt1>
        <a:sysClr val="window" lastClr="FFFFFF"/>
      </a:lt1>
      <a:dk2>
        <a:srgbClr val="BFBFBF"/>
      </a:dk2>
      <a:lt2>
        <a:srgbClr val="E7E6E6"/>
      </a:lt2>
      <a:accent1>
        <a:srgbClr val="0599C7"/>
      </a:accent1>
      <a:accent2>
        <a:srgbClr val="06728C"/>
      </a:accent2>
      <a:accent3>
        <a:srgbClr val="ED7D31"/>
      </a:accent3>
      <a:accent4>
        <a:srgbClr val="6C2E9A"/>
      </a:accent4>
      <a:accent5>
        <a:srgbClr val="00B050"/>
      </a:accent5>
      <a:accent6>
        <a:srgbClr val="FFFFF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PS297"/>
  <sheetViews>
    <sheetView showZeros="0" tabSelected="1" zoomScale="115" zoomScaleNormal="115" workbookViewId="0">
      <pane xSplit="2" ySplit="19" topLeftCell="J20" activePane="bottomRight" state="frozen"/>
      <selection pane="topRight" activeCell="C1" sqref="C1"/>
      <selection pane="bottomLeft" activeCell="A19" sqref="A19"/>
      <selection pane="bottomRight"/>
    </sheetView>
  </sheetViews>
  <sheetFormatPr defaultColWidth="9.33203125" defaultRowHeight="14.4" outlineLevelRow="1" outlineLevelCol="1" x14ac:dyDescent="0.3"/>
  <cols>
    <col min="1" max="1" width="51.44140625" style="18" customWidth="1"/>
    <col min="2" max="2" width="11.5546875" style="18" customWidth="1"/>
    <col min="3" max="3" width="9.5546875" style="18" customWidth="1"/>
    <col min="4" max="4" width="9.33203125" style="18" customWidth="1" outlineLevel="1"/>
    <col min="5" max="5" width="7.88671875" style="18" customWidth="1" outlineLevel="1"/>
    <col min="6" max="6" width="7.88671875" style="18" customWidth="1"/>
    <col min="7" max="10" width="7.88671875" style="18" customWidth="1" outlineLevel="1"/>
    <col min="11" max="11" width="7.88671875" style="18" customWidth="1"/>
    <col min="12" max="15" width="7.88671875" style="18" customWidth="1" outlineLevel="1"/>
    <col min="16" max="16" width="7.88671875" style="18" customWidth="1"/>
    <col min="17" max="20" width="7.88671875" style="18" hidden="1" customWidth="1" outlineLevel="1"/>
    <col min="21" max="21" width="7.88671875" style="18" customWidth="1" collapsed="1"/>
    <col min="22" max="25" width="7.88671875" style="18" hidden="1" customWidth="1" outlineLevel="1"/>
    <col min="26" max="26" width="7.88671875" style="18" customWidth="1" collapsed="1"/>
    <col min="27" max="30" width="7.88671875" style="18" hidden="1" customWidth="1" outlineLevel="1"/>
    <col min="31" max="31" width="7.88671875" style="18" customWidth="1" collapsed="1"/>
    <col min="32" max="35" width="7.88671875" style="18" hidden="1" customWidth="1" outlineLevel="1"/>
    <col min="36" max="36" width="7.88671875" style="18" customWidth="1" collapsed="1"/>
    <col min="37" max="40" width="7.88671875" style="18" customWidth="1" outlineLevel="1"/>
    <col min="41" max="42" width="7.88671875" style="18" customWidth="1"/>
    <col min="43" max="44" width="7.88671875" style="18" customWidth="1" outlineLevel="1"/>
    <col min="45" max="45" width="7.88671875" style="18" customWidth="1"/>
    <col min="46" max="49" width="7.88671875" style="18" customWidth="1" outlineLevel="1"/>
    <col min="50" max="50" width="7.88671875" style="18" customWidth="1"/>
    <col min="51" max="54" width="7.88671875" style="18" hidden="1" customWidth="1" outlineLevel="1"/>
    <col min="55" max="55" width="7.88671875" style="18" customWidth="1" collapsed="1"/>
    <col min="56" max="59" width="7.88671875" style="18" hidden="1" customWidth="1" outlineLevel="1"/>
    <col min="60" max="60" width="7.88671875" style="18" customWidth="1" collapsed="1"/>
    <col min="61" max="64" width="7.88671875" style="18" hidden="1" customWidth="1" outlineLevel="1"/>
    <col min="65" max="65" width="7.88671875" style="18" customWidth="1" collapsed="1"/>
    <col min="66" max="69" width="7.88671875" style="18" hidden="1" customWidth="1" outlineLevel="1"/>
    <col min="70" max="70" width="7.88671875" style="18" customWidth="1" collapsed="1"/>
    <col min="71" max="74" width="7.88671875" style="18" hidden="1" customWidth="1" outlineLevel="1"/>
    <col min="75" max="75" width="7.88671875" style="18" customWidth="1" collapsed="1"/>
    <col min="76" max="79" width="7.88671875" style="18" hidden="1" customWidth="1" outlineLevel="1"/>
    <col min="80" max="80" width="7.88671875" style="18" customWidth="1" collapsed="1"/>
    <col min="81" max="81" width="7.88671875" style="18" customWidth="1"/>
    <col min="82" max="83" width="7.88671875" style="18" hidden="1" customWidth="1" outlineLevel="1"/>
    <col min="84" max="84" width="7.88671875" style="18" customWidth="1" collapsed="1"/>
    <col min="85" max="88" width="7.88671875" style="18" customWidth="1" outlineLevel="1"/>
    <col min="89" max="89" width="7.88671875" style="18" customWidth="1"/>
    <col min="90" max="93" width="7.88671875" style="18" hidden="1" customWidth="1" outlineLevel="1"/>
    <col min="94" max="94" width="7.88671875" style="18" customWidth="1" collapsed="1"/>
    <col min="95" max="98" width="7.88671875" style="18" hidden="1" customWidth="1" outlineLevel="1"/>
    <col min="99" max="99" width="7.88671875" style="18" customWidth="1" collapsed="1"/>
    <col min="100" max="103" width="7.88671875" style="18" hidden="1" customWidth="1" outlineLevel="1"/>
    <col min="104" max="104" width="7.88671875" style="18" customWidth="1" collapsed="1"/>
    <col min="105" max="108" width="7.88671875" style="18" hidden="1" customWidth="1" outlineLevel="1"/>
    <col min="109" max="109" width="7.88671875" style="18" customWidth="1" collapsed="1"/>
    <col min="110" max="113" width="7.88671875" style="18" hidden="1" customWidth="1" outlineLevel="1"/>
    <col min="114" max="114" width="7.88671875" style="18" customWidth="1" collapsed="1"/>
    <col min="115" max="118" width="7.88671875" style="18" hidden="1" customWidth="1" outlineLevel="1"/>
    <col min="119" max="119" width="7.88671875" style="18" customWidth="1" collapsed="1"/>
    <col min="120" max="120" width="7.88671875" style="18" customWidth="1"/>
    <col min="121" max="122" width="7.88671875" style="18" customWidth="1" outlineLevel="1"/>
    <col min="123" max="123" width="7.88671875" style="18" customWidth="1"/>
    <col min="124" max="127" width="7.88671875" style="18" customWidth="1" outlineLevel="1"/>
    <col min="128" max="128" width="7.88671875" style="18" customWidth="1"/>
    <col min="129" max="132" width="7.88671875" style="18" hidden="1" customWidth="1" outlineLevel="1"/>
    <col min="133" max="133" width="7.88671875" style="18" customWidth="1" collapsed="1"/>
    <col min="134" max="137" width="7.88671875" style="18" hidden="1" customWidth="1" outlineLevel="1"/>
    <col min="138" max="138" width="7.88671875" style="18" customWidth="1" collapsed="1"/>
    <col min="139" max="142" width="7.88671875" style="18" hidden="1" customWidth="1" outlineLevel="1"/>
    <col min="143" max="143" width="7.88671875" style="18" customWidth="1" collapsed="1"/>
    <col min="144" max="147" width="7.88671875" style="18" hidden="1" customWidth="1" outlineLevel="1"/>
    <col min="148" max="148" width="7.88671875" style="18" customWidth="1" collapsed="1"/>
    <col min="149" max="152" width="7.88671875" style="18" hidden="1" customWidth="1" outlineLevel="1"/>
    <col min="153" max="153" width="7.88671875" style="18" customWidth="1" collapsed="1"/>
    <col min="154" max="157" width="7.88671875" style="18" hidden="1" customWidth="1" outlineLevel="1"/>
    <col min="158" max="158" width="7.88671875" style="18" customWidth="1" collapsed="1"/>
    <col min="159" max="159" width="7.88671875" style="18" customWidth="1"/>
    <col min="160" max="161" width="7.88671875" style="18" customWidth="1" outlineLevel="1"/>
    <col min="162" max="162" width="7.88671875" style="18" customWidth="1"/>
    <col min="163" max="166" width="7.88671875" style="18" customWidth="1" outlineLevel="1"/>
    <col min="167" max="167" width="7.88671875" style="18" customWidth="1"/>
    <col min="168" max="171" width="7.88671875" style="18" hidden="1" customWidth="1" outlineLevel="1"/>
    <col min="172" max="172" width="7.88671875" style="18" customWidth="1" collapsed="1"/>
    <col min="173" max="176" width="7.88671875" style="18" hidden="1" customWidth="1" outlineLevel="1"/>
    <col min="177" max="177" width="7.88671875" style="18" customWidth="1" collapsed="1"/>
    <col min="178" max="181" width="7.88671875" style="18" hidden="1" customWidth="1" outlineLevel="1"/>
    <col min="182" max="182" width="7.88671875" style="18" customWidth="1" collapsed="1"/>
    <col min="183" max="186" width="7.88671875" style="18" hidden="1" customWidth="1" outlineLevel="1"/>
    <col min="187" max="187" width="7.88671875" style="18" customWidth="1" collapsed="1"/>
    <col min="188" max="191" width="7.88671875" style="18" hidden="1" customWidth="1" outlineLevel="1"/>
    <col min="192" max="192" width="7.88671875" style="18" customWidth="1" collapsed="1"/>
    <col min="193" max="196" width="7.88671875" style="18" hidden="1" customWidth="1" outlineLevel="1"/>
    <col min="197" max="197" width="7.88671875" style="18" customWidth="1" collapsed="1"/>
    <col min="198" max="198" width="7.88671875" style="18" customWidth="1"/>
    <col min="199" max="200" width="7.88671875" style="18" customWidth="1" outlineLevel="1"/>
    <col min="201" max="201" width="7.88671875" style="18" customWidth="1"/>
    <col min="202" max="205" width="7.88671875" style="18" customWidth="1" outlineLevel="1"/>
    <col min="206" max="206" width="7.88671875" style="18" customWidth="1"/>
    <col min="207" max="210" width="7.88671875" style="18" hidden="1" customWidth="1" outlineLevel="1"/>
    <col min="211" max="211" width="7.88671875" style="18" customWidth="1" collapsed="1"/>
    <col min="212" max="215" width="7.88671875" style="18" hidden="1" customWidth="1" outlineLevel="1"/>
    <col min="216" max="216" width="7.88671875" style="18" customWidth="1" collapsed="1"/>
    <col min="217" max="220" width="7.88671875" style="18" hidden="1" customWidth="1" outlineLevel="1"/>
    <col min="221" max="221" width="7.88671875" style="18" customWidth="1" collapsed="1"/>
    <col min="222" max="225" width="7.88671875" style="18" hidden="1" customWidth="1" outlineLevel="1"/>
    <col min="226" max="226" width="7.88671875" style="18" customWidth="1" collapsed="1"/>
    <col min="227" max="230" width="7.88671875" style="18" hidden="1" customWidth="1" outlineLevel="1"/>
    <col min="231" max="231" width="7.88671875" style="18" customWidth="1" collapsed="1"/>
    <col min="232" max="235" width="7.88671875" style="18" hidden="1" customWidth="1" outlineLevel="1"/>
    <col min="236" max="236" width="7.88671875" style="18" customWidth="1" collapsed="1"/>
    <col min="237" max="237" width="7.88671875" style="18" customWidth="1"/>
    <col min="238" max="239" width="7.88671875" style="18" customWidth="1" outlineLevel="1"/>
    <col min="240" max="240" width="7.88671875" style="18" customWidth="1"/>
    <col min="241" max="244" width="7.88671875" style="18" customWidth="1" outlineLevel="1"/>
    <col min="245" max="245" width="7.88671875" style="18" customWidth="1"/>
    <col min="246" max="249" width="7.88671875" style="18" hidden="1" customWidth="1" outlineLevel="1"/>
    <col min="250" max="250" width="7.88671875" style="18" customWidth="1" collapsed="1"/>
    <col min="251" max="254" width="7.88671875" style="18" hidden="1" customWidth="1" outlineLevel="1"/>
    <col min="255" max="255" width="7.88671875" style="18" customWidth="1" collapsed="1"/>
    <col min="256" max="259" width="7.88671875" style="18" hidden="1" customWidth="1" outlineLevel="1"/>
    <col min="260" max="260" width="7.88671875" style="18" customWidth="1" collapsed="1"/>
    <col min="261" max="264" width="7.88671875" style="18" hidden="1" customWidth="1" outlineLevel="1"/>
    <col min="265" max="265" width="7.88671875" style="18" customWidth="1" collapsed="1"/>
    <col min="266" max="269" width="7.88671875" style="18" hidden="1" customWidth="1" outlineLevel="1"/>
    <col min="270" max="270" width="7.88671875" style="18" customWidth="1" collapsed="1"/>
    <col min="271" max="274" width="7.88671875" style="18" hidden="1" customWidth="1" outlineLevel="1"/>
    <col min="275" max="275" width="7.88671875" style="18" customWidth="1" collapsed="1"/>
    <col min="276" max="276" width="7.88671875" style="18" customWidth="1"/>
    <col min="277" max="278" width="7.88671875" style="18" customWidth="1" outlineLevel="1"/>
    <col min="279" max="279" width="7.88671875" style="18" customWidth="1"/>
    <col min="280" max="283" width="7.88671875" style="18" customWidth="1" outlineLevel="1"/>
    <col min="284" max="284" width="7.88671875" style="18" customWidth="1"/>
    <col min="285" max="288" width="7.88671875" style="18" hidden="1" customWidth="1" outlineLevel="1"/>
    <col min="289" max="289" width="7.88671875" style="18" customWidth="1" collapsed="1"/>
    <col min="290" max="293" width="7.88671875" style="18" hidden="1" customWidth="1" outlineLevel="1"/>
    <col min="294" max="294" width="7.88671875" style="18" customWidth="1" collapsed="1"/>
    <col min="295" max="298" width="7.88671875" style="18" hidden="1" customWidth="1" outlineLevel="1"/>
    <col min="299" max="299" width="7.88671875" style="18" customWidth="1" collapsed="1"/>
    <col min="300" max="303" width="7.88671875" style="18" hidden="1" customWidth="1" outlineLevel="1"/>
    <col min="304" max="304" width="7.88671875" style="18" customWidth="1" collapsed="1"/>
    <col min="305" max="308" width="7.88671875" style="18" hidden="1" customWidth="1" outlineLevel="1"/>
    <col min="309" max="309" width="7.88671875" style="18" customWidth="1" collapsed="1"/>
    <col min="310" max="313" width="7.88671875" style="18" hidden="1" customWidth="1" outlineLevel="1"/>
    <col min="314" max="314" width="7.88671875" style="18" customWidth="1" collapsed="1"/>
    <col min="315" max="315" width="7.88671875" style="18" customWidth="1"/>
    <col min="316" max="317" width="7.88671875" style="18" customWidth="1" outlineLevel="1"/>
    <col min="318" max="318" width="7.88671875" style="18" customWidth="1"/>
    <col min="319" max="322" width="7.88671875" style="18" customWidth="1" outlineLevel="1"/>
    <col min="323" max="323" width="7.88671875" style="18" customWidth="1"/>
    <col min="324" max="327" width="7.88671875" style="18" customWidth="1" outlineLevel="1"/>
    <col min="328" max="328" width="7.88671875" style="18" customWidth="1"/>
    <col min="329" max="332" width="7.88671875" style="18" customWidth="1" outlineLevel="1"/>
    <col min="333" max="333" width="7.88671875" style="18" customWidth="1"/>
    <col min="334" max="336" width="7.88671875" style="18" hidden="1" customWidth="1" outlineLevel="1"/>
    <col min="337" max="337" width="11.44140625" style="18" hidden="1" customWidth="1" outlineLevel="1"/>
    <col min="338" max="338" width="7.88671875" style="18" customWidth="1" collapsed="1"/>
    <col min="339" max="342" width="7.88671875" style="18" hidden="1" customWidth="1" outlineLevel="1"/>
    <col min="343" max="343" width="7.88671875" style="18" customWidth="1" collapsed="1"/>
    <col min="344" max="347" width="7.88671875" style="18" hidden="1" customWidth="1" outlineLevel="1"/>
    <col min="348" max="348" width="7.88671875" style="18" customWidth="1" collapsed="1"/>
    <col min="349" max="352" width="7.88671875" style="18" customWidth="1" outlineLevel="1"/>
    <col min="353" max="354" width="7.88671875" style="18" customWidth="1"/>
    <col min="355" max="356" width="7.88671875" style="18" customWidth="1" outlineLevel="1"/>
    <col min="357" max="357" width="7.88671875" style="18" customWidth="1"/>
    <col min="358" max="361" width="7.88671875" style="18" customWidth="1" outlineLevel="1"/>
    <col min="362" max="362" width="7.88671875" style="18" customWidth="1"/>
    <col min="363" max="366" width="7.88671875" style="18" customWidth="1" outlineLevel="1"/>
    <col min="367" max="367" width="7.88671875" style="18" customWidth="1"/>
    <col min="368" max="371" width="7.88671875" style="18" customWidth="1" outlineLevel="1"/>
    <col min="372" max="372" width="7.88671875" style="18" customWidth="1"/>
    <col min="373" max="376" width="7.88671875" style="18" customWidth="1" outlineLevel="1"/>
    <col min="377" max="377" width="7.88671875" style="18" customWidth="1"/>
    <col min="378" max="381" width="7.88671875" style="18" customWidth="1" outlineLevel="1"/>
    <col min="382" max="382" width="7.88671875" style="18" customWidth="1"/>
    <col min="383" max="386" width="7.88671875" style="18" customWidth="1" outlineLevel="1"/>
    <col min="387" max="387" width="7.88671875" style="18" customWidth="1"/>
    <col min="388" max="391" width="7.88671875" style="18" customWidth="1" outlineLevel="1"/>
    <col min="392" max="393" width="7.88671875" style="18" customWidth="1"/>
    <col min="394" max="395" width="7.88671875" style="18" customWidth="1" outlineLevel="1"/>
    <col min="396" max="396" width="7.88671875" style="18" customWidth="1"/>
    <col min="397" max="400" width="7.88671875" style="18" customWidth="1" outlineLevel="1"/>
    <col min="401" max="401" width="7.88671875" style="18" customWidth="1"/>
    <col min="402" max="405" width="7.88671875" style="18" customWidth="1" outlineLevel="1"/>
    <col min="406" max="406" width="7.88671875" style="18" customWidth="1"/>
    <col min="407" max="410" width="7.88671875" style="18" customWidth="1" outlineLevel="1"/>
    <col min="411" max="411" width="7.88671875" style="18" customWidth="1"/>
    <col min="412" max="415" width="7.88671875" style="18" customWidth="1" outlineLevel="1"/>
    <col min="416" max="416" width="7.88671875" style="18" customWidth="1"/>
    <col min="417" max="420" width="7.88671875" style="18" customWidth="1" outlineLevel="1"/>
    <col min="421" max="421" width="7.88671875" style="18" customWidth="1"/>
    <col min="422" max="425" width="7.88671875" style="18" customWidth="1" outlineLevel="1"/>
    <col min="426" max="426" width="7.88671875" style="18" customWidth="1"/>
    <col min="427" max="430" width="7.88671875" style="18" customWidth="1" outlineLevel="1"/>
    <col min="431" max="431" width="7.88671875" style="18" customWidth="1"/>
    <col min="432" max="435" width="9.33203125" style="18"/>
  </cols>
  <sheetData>
    <row r="1" spans="1:255" x14ac:dyDescent="0.3">
      <c r="A1" s="148" t="s">
        <v>24981</v>
      </c>
    </row>
    <row r="2" spans="1:255" ht="19.2" customHeight="1" x14ac:dyDescent="0.3">
      <c r="A2" s="149" t="s">
        <v>0</v>
      </c>
      <c r="B2" s="150"/>
      <c r="C2" s="150"/>
      <c r="D2" s="150"/>
      <c r="E2" s="150"/>
      <c r="F2" s="150"/>
      <c r="G2" s="150"/>
      <c r="H2" s="150"/>
      <c r="I2" s="150"/>
      <c r="J2" s="150"/>
      <c r="K2" s="150"/>
      <c r="L2" s="150"/>
      <c r="M2" s="150"/>
    </row>
    <row r="3" spans="1:255" x14ac:dyDescent="0.3">
      <c r="A3" s="150"/>
      <c r="B3" s="150"/>
      <c r="C3" s="150"/>
      <c r="D3" s="150"/>
      <c r="E3" s="150"/>
      <c r="F3" s="150"/>
      <c r="G3" s="150"/>
      <c r="H3" s="150"/>
      <c r="I3" s="150"/>
      <c r="J3" s="150"/>
      <c r="K3" s="150"/>
      <c r="L3" s="150"/>
      <c r="M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row>
    <row r="4" spans="1:255" ht="18" customHeight="1" x14ac:dyDescent="0.3">
      <c r="A4" s="8" t="s">
        <v>1</v>
      </c>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row>
    <row r="5" spans="1:255" hidden="1" outlineLevel="1" x14ac:dyDescent="0.3">
      <c r="A5" s="9" t="s">
        <v>2</v>
      </c>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row>
    <row r="6" spans="1:255" ht="21.6" hidden="1" customHeight="1" outlineLevel="1" x14ac:dyDescent="0.3">
      <c r="A6" s="10" t="s">
        <v>3</v>
      </c>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row>
    <row r="7" spans="1:255" ht="21.6" hidden="1" customHeight="1" outlineLevel="1" x14ac:dyDescent="0.3">
      <c r="A7" s="11" t="s">
        <v>4</v>
      </c>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row>
    <row r="8" spans="1:255" ht="46.5" hidden="1" customHeight="1" outlineLevel="1" x14ac:dyDescent="0.3">
      <c r="A8" s="12" t="s">
        <v>5</v>
      </c>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c r="IJ8" s="150"/>
      <c r="IK8" s="150"/>
      <c r="IL8" s="150"/>
      <c r="IM8" s="150"/>
      <c r="IN8" s="150"/>
      <c r="IO8" s="150"/>
      <c r="IP8" s="150"/>
      <c r="IQ8" s="150"/>
      <c r="IR8" s="150"/>
      <c r="IS8" s="150"/>
      <c r="IT8" s="150"/>
      <c r="IU8" s="150"/>
    </row>
    <row r="9" spans="1:255" ht="68.7" hidden="1" customHeight="1" outlineLevel="1" x14ac:dyDescent="0.3">
      <c r="A9" s="13" t="s">
        <v>6</v>
      </c>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row>
    <row r="10" spans="1:255" hidden="1" outlineLevel="1" x14ac:dyDescent="0.3">
      <c r="A10" s="9" t="s">
        <v>7</v>
      </c>
    </row>
    <row r="11" spans="1:255" hidden="1" outlineLevel="1" x14ac:dyDescent="0.3">
      <c r="A11" s="14" t="s">
        <v>8</v>
      </c>
    </row>
    <row r="12" spans="1:255" ht="18" hidden="1" customHeight="1" outlineLevel="1" x14ac:dyDescent="0.3">
      <c r="A12" s="9" t="s">
        <v>9</v>
      </c>
    </row>
    <row r="13" spans="1:255" hidden="1" outlineLevel="1" x14ac:dyDescent="0.3">
      <c r="A13" s="9" t="s">
        <v>10</v>
      </c>
    </row>
    <row r="14" spans="1:255" collapsed="1" x14ac:dyDescent="0.3"/>
    <row r="16" spans="1:255" ht="38.25" customHeight="1" x14ac:dyDescent="0.3">
      <c r="A16" s="96" t="s">
        <v>11</v>
      </c>
      <c r="B16" s="102">
        <v>2024</v>
      </c>
      <c r="F16" s="55" t="s">
        <v>12</v>
      </c>
    </row>
    <row r="17" spans="1:431" ht="14.4" hidden="1" customHeight="1" x14ac:dyDescent="0.3">
      <c r="A17" s="38" t="s">
        <v>13</v>
      </c>
      <c r="B17" s="39" t="s">
        <v>14</v>
      </c>
      <c r="C17" s="40" t="str">
        <f>CONCATENATE("1","|","RY","|",C18)</f>
        <v>1|RY|CO2 (kt)</v>
      </c>
      <c r="D17" s="40" t="str">
        <f t="shared" ref="D17:AI17" si="0">CONCATENATE("0","|",D19,"|",D18)</f>
        <v>0|2018|CO2 (kt)</v>
      </c>
      <c r="E17" s="40" t="str">
        <f t="shared" si="0"/>
        <v>0|2019|CO2 (kt)</v>
      </c>
      <c r="F17" s="40" t="str">
        <f t="shared" si="0"/>
        <v>0|2020|CO2 (kt)</v>
      </c>
      <c r="G17" s="40" t="str">
        <f t="shared" si="0"/>
        <v>0|2021|CO2 (kt)</v>
      </c>
      <c r="H17" s="40" t="str">
        <f t="shared" si="0"/>
        <v>0|2022|CO2 (kt)</v>
      </c>
      <c r="I17" s="40" t="str">
        <f t="shared" si="0"/>
        <v>0|2023|CO2 (kt)</v>
      </c>
      <c r="J17" s="40" t="str">
        <f t="shared" si="0"/>
        <v>0|2024|CO2 (kt)</v>
      </c>
      <c r="K17" s="40" t="str">
        <f t="shared" si="0"/>
        <v>0|2025|CO2 (kt)</v>
      </c>
      <c r="L17" s="40" t="str">
        <f t="shared" si="0"/>
        <v>0|2026|CO2 (kt)</v>
      </c>
      <c r="M17" s="40" t="str">
        <f t="shared" si="0"/>
        <v>0|2027|CO2 (kt)</v>
      </c>
      <c r="N17" s="40" t="str">
        <f t="shared" si="0"/>
        <v>0|2028|CO2 (kt)</v>
      </c>
      <c r="O17" s="40" t="str">
        <f t="shared" si="0"/>
        <v>0|2029|CO2 (kt)</v>
      </c>
      <c r="P17" s="40" t="str">
        <f t="shared" si="0"/>
        <v>0|2030|CO2 (kt)</v>
      </c>
      <c r="Q17" s="40" t="str">
        <f t="shared" si="0"/>
        <v>0|2031|CO2 (kt)</v>
      </c>
      <c r="R17" s="40" t="str">
        <f t="shared" si="0"/>
        <v>0|2032|CO2 (kt)</v>
      </c>
      <c r="S17" s="40" t="str">
        <f t="shared" si="0"/>
        <v>0|2033|CO2 (kt)</v>
      </c>
      <c r="T17" s="40" t="str">
        <f t="shared" si="0"/>
        <v>0|2034|CO2 (kt)</v>
      </c>
      <c r="U17" s="40" t="str">
        <f t="shared" si="0"/>
        <v>0|2035|CO2 (kt)</v>
      </c>
      <c r="V17" s="40" t="str">
        <f t="shared" si="0"/>
        <v>0|2036|CO2 (kt)</v>
      </c>
      <c r="W17" s="40" t="str">
        <f t="shared" si="0"/>
        <v>0|2037|CO2 (kt)</v>
      </c>
      <c r="X17" s="40" t="str">
        <f t="shared" si="0"/>
        <v>0|2038|CO2 (kt)</v>
      </c>
      <c r="Y17" s="40" t="str">
        <f t="shared" si="0"/>
        <v>0|2039|CO2 (kt)</v>
      </c>
      <c r="Z17" s="40" t="str">
        <f t="shared" si="0"/>
        <v>0|2040|CO2 (kt)</v>
      </c>
      <c r="AA17" s="40" t="str">
        <f t="shared" si="0"/>
        <v>0|2041|CO2 (kt)</v>
      </c>
      <c r="AB17" s="40" t="str">
        <f t="shared" si="0"/>
        <v>0|2042|CO2 (kt)</v>
      </c>
      <c r="AC17" s="40" t="str">
        <f t="shared" si="0"/>
        <v>0|2043|CO2 (kt)</v>
      </c>
      <c r="AD17" s="40" t="str">
        <f t="shared" si="0"/>
        <v>0|2044|CO2 (kt)</v>
      </c>
      <c r="AE17" s="40" t="str">
        <f t="shared" si="0"/>
        <v>0|2045|CO2 (kt)</v>
      </c>
      <c r="AF17" s="40" t="str">
        <f t="shared" si="0"/>
        <v>0|2046|CO2 (kt)</v>
      </c>
      <c r="AG17" s="40" t="str">
        <f t="shared" si="0"/>
        <v>0|2047|CO2 (kt)</v>
      </c>
      <c r="AH17" s="40" t="str">
        <f t="shared" si="0"/>
        <v>0|2048|CO2 (kt)</v>
      </c>
      <c r="AI17" s="40" t="str">
        <f t="shared" si="0"/>
        <v>0|2049|CO2 (kt)</v>
      </c>
      <c r="AJ17" s="40" t="str">
        <f>CONCATENATE("0","|",AJ19,"|",AJ18)</f>
        <v>0|2050|CO2 (kt)</v>
      </c>
      <c r="AK17" s="40" t="str">
        <f>CONCATENATE("0","|",AK19,"|",AK18)</f>
        <v>0|2051|CO2 (kt)</v>
      </c>
      <c r="AL17" s="40" t="str">
        <f t="shared" ref="AL17:AO17" si="1">CONCATENATE("0","|",AL19,"|",AL18)</f>
        <v>0|2052|CO2 (kt)</v>
      </c>
      <c r="AM17" s="40" t="str">
        <f t="shared" si="1"/>
        <v>0|2053|CO2 (kt)</v>
      </c>
      <c r="AN17" s="40" t="str">
        <f t="shared" si="1"/>
        <v>0|2054|CO2 (kt)</v>
      </c>
      <c r="AO17" s="40" t="str">
        <f t="shared" si="1"/>
        <v>0|2055|CO2 (kt)</v>
      </c>
      <c r="AP17" s="40" t="str">
        <f>CONCATENATE("1","|","RY","|",AP18)</f>
        <v>1|RY|CH4 (kt)</v>
      </c>
      <c r="AQ17" s="40" t="str">
        <f t="shared" ref="AQ17:CB17" si="2">CONCATENATE("0","|",AQ19,"|",AQ18)</f>
        <v>0|2018|CH4 (kt)</v>
      </c>
      <c r="AR17" s="40" t="str">
        <f t="shared" si="2"/>
        <v>0|2019|CH4 (kt)</v>
      </c>
      <c r="AS17" s="40" t="str">
        <f t="shared" si="2"/>
        <v>0|2020|CH4 (kt)</v>
      </c>
      <c r="AT17" s="40" t="str">
        <f t="shared" si="2"/>
        <v>0|2021|CH4 (kt)</v>
      </c>
      <c r="AU17" s="40" t="str">
        <f t="shared" si="2"/>
        <v>0|2022|CH4 (kt)</v>
      </c>
      <c r="AV17" s="40" t="str">
        <f t="shared" si="2"/>
        <v>0|2023|CH4 (kt)</v>
      </c>
      <c r="AW17" s="40" t="str">
        <f t="shared" si="2"/>
        <v>0|2024|CH4 (kt)</v>
      </c>
      <c r="AX17" s="40" t="str">
        <f t="shared" si="2"/>
        <v>0|2025|CH4 (kt)</v>
      </c>
      <c r="AY17" s="40" t="str">
        <f t="shared" si="2"/>
        <v>0|2026|CH4 (kt)</v>
      </c>
      <c r="AZ17" s="40" t="str">
        <f t="shared" si="2"/>
        <v>0|2027|CH4 (kt)</v>
      </c>
      <c r="BA17" s="40" t="str">
        <f t="shared" si="2"/>
        <v>0|2028|CH4 (kt)</v>
      </c>
      <c r="BB17" s="40" t="str">
        <f t="shared" si="2"/>
        <v>0|2029|CH4 (kt)</v>
      </c>
      <c r="BC17" s="40" t="str">
        <f t="shared" si="2"/>
        <v>0|2030|CH4 (kt)</v>
      </c>
      <c r="BD17" s="40" t="str">
        <f t="shared" si="2"/>
        <v>0|2031|CH4 (kt)</v>
      </c>
      <c r="BE17" s="40" t="str">
        <f t="shared" si="2"/>
        <v>0|2032|CH4 (kt)</v>
      </c>
      <c r="BF17" s="40" t="str">
        <f t="shared" si="2"/>
        <v>0|2033|CH4 (kt)</v>
      </c>
      <c r="BG17" s="40" t="str">
        <f t="shared" si="2"/>
        <v>0|2034|CH4 (kt)</v>
      </c>
      <c r="BH17" s="40" t="str">
        <f t="shared" si="2"/>
        <v>0|2035|CH4 (kt)</v>
      </c>
      <c r="BI17" s="40" t="str">
        <f t="shared" si="2"/>
        <v>0|2036|CH4 (kt)</v>
      </c>
      <c r="BJ17" s="40" t="str">
        <f t="shared" si="2"/>
        <v>0|2037|CH4 (kt)</v>
      </c>
      <c r="BK17" s="40" t="str">
        <f t="shared" si="2"/>
        <v>0|2038|CH4 (kt)</v>
      </c>
      <c r="BL17" s="40" t="str">
        <f t="shared" si="2"/>
        <v>0|2039|CH4 (kt)</v>
      </c>
      <c r="BM17" s="40" t="str">
        <f t="shared" si="2"/>
        <v>0|2040|CH4 (kt)</v>
      </c>
      <c r="BN17" s="40" t="str">
        <f t="shared" ref="BN17:BV17" si="3">CONCATENATE("0","|",BN19,"|",BN18)</f>
        <v>0|2041|CH4 (kt)</v>
      </c>
      <c r="BO17" s="40" t="str">
        <f t="shared" si="3"/>
        <v>0|2042|CH4 (kt)</v>
      </c>
      <c r="BP17" s="40" t="str">
        <f t="shared" si="3"/>
        <v>0|2043|CH4 (kt)</v>
      </c>
      <c r="BQ17" s="40" t="str">
        <f t="shared" si="3"/>
        <v>0|2044|CH4 (kt)</v>
      </c>
      <c r="BR17" s="40" t="str">
        <f t="shared" si="3"/>
        <v>0|2045|CH4 (kt)</v>
      </c>
      <c r="BS17" s="40" t="str">
        <f t="shared" si="3"/>
        <v>0|2046|CH4 (kt)</v>
      </c>
      <c r="BT17" s="40" t="str">
        <f t="shared" si="3"/>
        <v>0|2047|CH4 (kt)</v>
      </c>
      <c r="BU17" s="40" t="str">
        <f t="shared" si="3"/>
        <v>0|2048|CH4 (kt)</v>
      </c>
      <c r="BV17" s="40" t="str">
        <f t="shared" si="3"/>
        <v>0|2049|CH4 (kt)</v>
      </c>
      <c r="BW17" s="40" t="str">
        <f t="shared" si="2"/>
        <v>0|2050|CH4 (kt)</v>
      </c>
      <c r="BX17" s="40" t="str">
        <f t="shared" si="2"/>
        <v>0|2051|CH4 (kt)</v>
      </c>
      <c r="BY17" s="40" t="str">
        <f t="shared" si="2"/>
        <v>0|2052|CH4 (kt)</v>
      </c>
      <c r="BZ17" s="40" t="str">
        <f t="shared" si="2"/>
        <v>0|2053|CH4 (kt)</v>
      </c>
      <c r="CA17" s="40" t="str">
        <f t="shared" si="2"/>
        <v>0|2054|CH4 (kt)</v>
      </c>
      <c r="CB17" s="40" t="str">
        <f t="shared" si="2"/>
        <v>0|2055|CH4 (kt)</v>
      </c>
      <c r="CC17" s="40" t="str">
        <f>CONCATENATE("1","|","RY","|",CC18)</f>
        <v>1|RY|N2O (kt)</v>
      </c>
      <c r="CD17" s="40" t="str">
        <f t="shared" ref="CD17:DO17" si="4">CONCATENATE("0","|",CD19,"|",CD18)</f>
        <v>0|2018|N2O (kt)</v>
      </c>
      <c r="CE17" s="40" t="str">
        <f t="shared" si="4"/>
        <v>0|2019|N2O (kt)</v>
      </c>
      <c r="CF17" s="40" t="str">
        <f t="shared" si="4"/>
        <v>0|2020|N2O (kt)</v>
      </c>
      <c r="CG17" s="40" t="str">
        <f t="shared" si="4"/>
        <v>0|2021|N2O (kt)</v>
      </c>
      <c r="CH17" s="40" t="str">
        <f t="shared" si="4"/>
        <v>0|2022|N2O (kt)</v>
      </c>
      <c r="CI17" s="40" t="str">
        <f t="shared" si="4"/>
        <v>0|2023|N2O (kt)</v>
      </c>
      <c r="CJ17" s="40" t="str">
        <f t="shared" si="4"/>
        <v>0|2024|N2O (kt)</v>
      </c>
      <c r="CK17" s="40" t="str">
        <f t="shared" si="4"/>
        <v>0|2025|N2O (kt)</v>
      </c>
      <c r="CL17" s="40" t="str">
        <f t="shared" si="4"/>
        <v>0|2026|N2O (kt)</v>
      </c>
      <c r="CM17" s="40" t="str">
        <f t="shared" si="4"/>
        <v>0|2027|N2O (kt)</v>
      </c>
      <c r="CN17" s="40" t="str">
        <f t="shared" si="4"/>
        <v>0|2028|N2O (kt)</v>
      </c>
      <c r="CO17" s="40" t="str">
        <f t="shared" si="4"/>
        <v>0|2029|N2O (kt)</v>
      </c>
      <c r="CP17" s="40" t="str">
        <f t="shared" si="4"/>
        <v>0|2030|N2O (kt)</v>
      </c>
      <c r="CQ17" s="40" t="str">
        <f t="shared" si="4"/>
        <v>0|2031|N2O (kt)</v>
      </c>
      <c r="CR17" s="40" t="str">
        <f t="shared" si="4"/>
        <v>0|2032|N2O (kt)</v>
      </c>
      <c r="CS17" s="40" t="str">
        <f t="shared" si="4"/>
        <v>0|2033|N2O (kt)</v>
      </c>
      <c r="CT17" s="40" t="str">
        <f t="shared" si="4"/>
        <v>0|2034|N2O (kt)</v>
      </c>
      <c r="CU17" s="40" t="str">
        <f t="shared" si="4"/>
        <v>0|2035|N2O (kt)</v>
      </c>
      <c r="CV17" s="40" t="str">
        <f t="shared" si="4"/>
        <v>0|2036|N2O (kt)</v>
      </c>
      <c r="CW17" s="40" t="str">
        <f t="shared" si="4"/>
        <v>0|2037|N2O (kt)</v>
      </c>
      <c r="CX17" s="40" t="str">
        <f t="shared" si="4"/>
        <v>0|2038|N2O (kt)</v>
      </c>
      <c r="CY17" s="40" t="str">
        <f t="shared" si="4"/>
        <v>0|2039|N2O (kt)</v>
      </c>
      <c r="CZ17" s="40" t="str">
        <f t="shared" si="4"/>
        <v>0|2040|N2O (kt)</v>
      </c>
      <c r="DA17" s="40" t="str">
        <f t="shared" ref="DA17:DI17" si="5">CONCATENATE("0","|",DA19,"|",DA18)</f>
        <v>0|2041|N2O (kt)</v>
      </c>
      <c r="DB17" s="40" t="str">
        <f t="shared" si="5"/>
        <v>0|2042|N2O (kt)</v>
      </c>
      <c r="DC17" s="40" t="str">
        <f t="shared" si="5"/>
        <v>0|2043|N2O (kt)</v>
      </c>
      <c r="DD17" s="40" t="str">
        <f t="shared" si="5"/>
        <v>0|2044|N2O (kt)</v>
      </c>
      <c r="DE17" s="40" t="str">
        <f t="shared" si="5"/>
        <v>0|2045|N2O (kt)</v>
      </c>
      <c r="DF17" s="40" t="str">
        <f t="shared" si="5"/>
        <v>0|2046|N2O (kt)</v>
      </c>
      <c r="DG17" s="40" t="str">
        <f t="shared" si="5"/>
        <v>0|2047|N2O (kt)</v>
      </c>
      <c r="DH17" s="40" t="str">
        <f t="shared" si="5"/>
        <v>0|2048|N2O (kt)</v>
      </c>
      <c r="DI17" s="40" t="str">
        <f t="shared" si="5"/>
        <v>0|2049|N2O (kt)</v>
      </c>
      <c r="DJ17" s="40" t="str">
        <f t="shared" si="4"/>
        <v>0|2050|N2O (kt)</v>
      </c>
      <c r="DK17" s="40" t="str">
        <f t="shared" si="4"/>
        <v>0|2051|N2O (kt)</v>
      </c>
      <c r="DL17" s="40" t="str">
        <f t="shared" si="4"/>
        <v>0|2052|N2O (kt)</v>
      </c>
      <c r="DM17" s="40" t="str">
        <f t="shared" si="4"/>
        <v>0|2053|N2O (kt)</v>
      </c>
      <c r="DN17" s="40" t="str">
        <f t="shared" si="4"/>
        <v>0|2054|N2O (kt)</v>
      </c>
      <c r="DO17" s="40" t="str">
        <f t="shared" si="4"/>
        <v>0|2055|N2O (kt)</v>
      </c>
      <c r="DP17" s="40" t="str">
        <f>CONCATENATE("1","|","RY","|",DP18)</f>
        <v>1|RY|SF6 (kt)</v>
      </c>
      <c r="DQ17" s="40" t="str">
        <f t="shared" ref="DQ17:FB17" si="6">CONCATENATE("0","|",DQ19,"|",DQ18)</f>
        <v>0|2018|SF6 (kt)</v>
      </c>
      <c r="DR17" s="40" t="str">
        <f t="shared" si="6"/>
        <v>0|2019|SF6 (kt)</v>
      </c>
      <c r="DS17" s="40" t="str">
        <f t="shared" si="6"/>
        <v>0|2020|SF6 (kt)</v>
      </c>
      <c r="DT17" s="40" t="str">
        <f t="shared" si="6"/>
        <v>0|2021|SF6 (kt)</v>
      </c>
      <c r="DU17" s="40" t="str">
        <f t="shared" si="6"/>
        <v>0|2022|SF6 (kt)</v>
      </c>
      <c r="DV17" s="40" t="str">
        <f t="shared" si="6"/>
        <v>0|2023|SF6 (kt)</v>
      </c>
      <c r="DW17" s="40" t="str">
        <f t="shared" si="6"/>
        <v>0|2024|SF6 (kt)</v>
      </c>
      <c r="DX17" s="40" t="str">
        <f t="shared" si="6"/>
        <v>0|2025|SF6 (kt)</v>
      </c>
      <c r="DY17" s="40" t="str">
        <f t="shared" si="6"/>
        <v>0|2026|SF6 (kt)</v>
      </c>
      <c r="DZ17" s="40" t="str">
        <f t="shared" si="6"/>
        <v>0|2027|SF6 (kt)</v>
      </c>
      <c r="EA17" s="40" t="str">
        <f t="shared" si="6"/>
        <v>0|2028|SF6 (kt)</v>
      </c>
      <c r="EB17" s="40" t="str">
        <f t="shared" si="6"/>
        <v>0|2029|SF6 (kt)</v>
      </c>
      <c r="EC17" s="40" t="str">
        <f t="shared" si="6"/>
        <v>0|2030|SF6 (kt)</v>
      </c>
      <c r="ED17" s="40" t="str">
        <f t="shared" si="6"/>
        <v>0|2031|SF6 (kt)</v>
      </c>
      <c r="EE17" s="40" t="str">
        <f t="shared" si="6"/>
        <v>0|2032|SF6 (kt)</v>
      </c>
      <c r="EF17" s="40" t="str">
        <f t="shared" si="6"/>
        <v>0|2033|SF6 (kt)</v>
      </c>
      <c r="EG17" s="40" t="str">
        <f t="shared" si="6"/>
        <v>0|2034|SF6 (kt)</v>
      </c>
      <c r="EH17" s="40" t="str">
        <f t="shared" si="6"/>
        <v>0|2035|SF6 (kt)</v>
      </c>
      <c r="EI17" s="40" t="str">
        <f t="shared" si="6"/>
        <v>0|2036|SF6 (kt)</v>
      </c>
      <c r="EJ17" s="40" t="str">
        <f t="shared" si="6"/>
        <v>0|2037|SF6 (kt)</v>
      </c>
      <c r="EK17" s="40" t="str">
        <f t="shared" si="6"/>
        <v>0|2038|SF6 (kt)</v>
      </c>
      <c r="EL17" s="40" t="str">
        <f t="shared" si="6"/>
        <v>0|2039|SF6 (kt)</v>
      </c>
      <c r="EM17" s="40" t="str">
        <f t="shared" si="6"/>
        <v>0|2040|SF6 (kt)</v>
      </c>
      <c r="EN17" s="40" t="str">
        <f t="shared" ref="EN17:EV17" si="7">CONCATENATE("0","|",EN19,"|",EN18)</f>
        <v>0|2041|SF6 (kt)</v>
      </c>
      <c r="EO17" s="40" t="str">
        <f t="shared" si="7"/>
        <v>0|2042|SF6 (kt)</v>
      </c>
      <c r="EP17" s="40" t="str">
        <f t="shared" si="7"/>
        <v>0|2043|SF6 (kt)</v>
      </c>
      <c r="EQ17" s="40" t="str">
        <f t="shared" si="7"/>
        <v>0|2044|SF6 (kt)</v>
      </c>
      <c r="ER17" s="40" t="str">
        <f t="shared" si="7"/>
        <v>0|2045|SF6 (kt)</v>
      </c>
      <c r="ES17" s="40" t="str">
        <f t="shared" si="7"/>
        <v>0|2046|SF6 (kt)</v>
      </c>
      <c r="ET17" s="40" t="str">
        <f t="shared" si="7"/>
        <v>0|2047|SF6 (kt)</v>
      </c>
      <c r="EU17" s="40" t="str">
        <f t="shared" si="7"/>
        <v>0|2048|SF6 (kt)</v>
      </c>
      <c r="EV17" s="40" t="str">
        <f t="shared" si="7"/>
        <v>0|2049|SF6 (kt)</v>
      </c>
      <c r="EW17" s="40" t="str">
        <f t="shared" si="6"/>
        <v>0|2050|SF6 (kt)</v>
      </c>
      <c r="EX17" s="40" t="str">
        <f t="shared" si="6"/>
        <v>0|2051|SF6 (kt)</v>
      </c>
      <c r="EY17" s="40" t="str">
        <f t="shared" si="6"/>
        <v>0|2052|SF6 (kt)</v>
      </c>
      <c r="EZ17" s="40" t="str">
        <f t="shared" si="6"/>
        <v>0|2053|SF6 (kt)</v>
      </c>
      <c r="FA17" s="40" t="str">
        <f t="shared" si="6"/>
        <v>0|2054|SF6 (kt)</v>
      </c>
      <c r="FB17" s="40" t="str">
        <f t="shared" si="6"/>
        <v>0|2055|SF6 (kt)</v>
      </c>
      <c r="FC17" s="40" t="str">
        <f>CONCATENATE("1","|","RY","|",FC18)</f>
        <v>1|RY|NF3 (kt)</v>
      </c>
      <c r="FD17" s="40" t="str">
        <f t="shared" ref="FD17:GO17" si="8">CONCATENATE("0","|",FD19,"|",FD18)</f>
        <v>0|2018|NF3 (kt)</v>
      </c>
      <c r="FE17" s="40" t="str">
        <f t="shared" si="8"/>
        <v>0|2019|NF3 (kt)</v>
      </c>
      <c r="FF17" s="40" t="str">
        <f t="shared" si="8"/>
        <v>0|2020|NF3 (kt)</v>
      </c>
      <c r="FG17" s="40" t="str">
        <f t="shared" si="8"/>
        <v>0|2021|NF3 (kt)</v>
      </c>
      <c r="FH17" s="40" t="str">
        <f t="shared" si="8"/>
        <v>0|2022|NF3 (kt)</v>
      </c>
      <c r="FI17" s="40" t="str">
        <f t="shared" si="8"/>
        <v>0|2023|NF3 (kt)</v>
      </c>
      <c r="FJ17" s="40" t="str">
        <f t="shared" si="8"/>
        <v>0|2024|NF3 (kt)</v>
      </c>
      <c r="FK17" s="40" t="str">
        <f t="shared" si="8"/>
        <v>0|2025|NF3 (kt)</v>
      </c>
      <c r="FL17" s="40" t="str">
        <f t="shared" si="8"/>
        <v>0|2026|NF3 (kt)</v>
      </c>
      <c r="FM17" s="40" t="str">
        <f t="shared" si="8"/>
        <v>0|2027|NF3 (kt)</v>
      </c>
      <c r="FN17" s="40" t="str">
        <f t="shared" si="8"/>
        <v>0|2028|NF3 (kt)</v>
      </c>
      <c r="FO17" s="40" t="str">
        <f t="shared" si="8"/>
        <v>0|2029|NF3 (kt)</v>
      </c>
      <c r="FP17" s="40" t="str">
        <f t="shared" si="8"/>
        <v>0|2030|NF3 (kt)</v>
      </c>
      <c r="FQ17" s="40" t="str">
        <f t="shared" si="8"/>
        <v>0|2031|NF3 (kt)</v>
      </c>
      <c r="FR17" s="40" t="str">
        <f t="shared" si="8"/>
        <v>0|2032|NF3 (kt)</v>
      </c>
      <c r="FS17" s="40" t="str">
        <f t="shared" si="8"/>
        <v>0|2033|NF3 (kt)</v>
      </c>
      <c r="FT17" s="40" t="str">
        <f t="shared" si="8"/>
        <v>0|2034|NF3 (kt)</v>
      </c>
      <c r="FU17" s="40" t="str">
        <f t="shared" si="8"/>
        <v>0|2035|NF3 (kt)</v>
      </c>
      <c r="FV17" s="40" t="str">
        <f t="shared" si="8"/>
        <v>0|2036|NF3 (kt)</v>
      </c>
      <c r="FW17" s="40" t="str">
        <f t="shared" si="8"/>
        <v>0|2037|NF3 (kt)</v>
      </c>
      <c r="FX17" s="40" t="str">
        <f t="shared" si="8"/>
        <v>0|2038|NF3 (kt)</v>
      </c>
      <c r="FY17" s="40" t="str">
        <f t="shared" si="8"/>
        <v>0|2039|NF3 (kt)</v>
      </c>
      <c r="FZ17" s="40" t="str">
        <f t="shared" si="8"/>
        <v>0|2040|NF3 (kt)</v>
      </c>
      <c r="GA17" s="40" t="str">
        <f t="shared" ref="GA17:GI17" si="9">CONCATENATE("0","|",GA19,"|",GA18)</f>
        <v>0|2041|NF3 (kt)</v>
      </c>
      <c r="GB17" s="40" t="str">
        <f t="shared" si="9"/>
        <v>0|2042|NF3 (kt)</v>
      </c>
      <c r="GC17" s="40" t="str">
        <f t="shared" si="9"/>
        <v>0|2043|NF3 (kt)</v>
      </c>
      <c r="GD17" s="40" t="str">
        <f t="shared" si="9"/>
        <v>0|2044|NF3 (kt)</v>
      </c>
      <c r="GE17" s="40" t="str">
        <f t="shared" si="9"/>
        <v>0|2045|NF3 (kt)</v>
      </c>
      <c r="GF17" s="40" t="str">
        <f t="shared" si="9"/>
        <v>0|2046|NF3 (kt)</v>
      </c>
      <c r="GG17" s="40" t="str">
        <f t="shared" si="9"/>
        <v>0|2047|NF3 (kt)</v>
      </c>
      <c r="GH17" s="40" t="str">
        <f t="shared" si="9"/>
        <v>0|2048|NF3 (kt)</v>
      </c>
      <c r="GI17" s="40" t="str">
        <f t="shared" si="9"/>
        <v>0|2049|NF3 (kt)</v>
      </c>
      <c r="GJ17" s="40" t="str">
        <f t="shared" si="8"/>
        <v>0|2050|NF3 (kt)</v>
      </c>
      <c r="GK17" s="40" t="str">
        <f t="shared" si="8"/>
        <v>0|2051|NF3 (kt)</v>
      </c>
      <c r="GL17" s="40" t="str">
        <f t="shared" si="8"/>
        <v>0|2052|NF3 (kt)</v>
      </c>
      <c r="GM17" s="40" t="str">
        <f t="shared" si="8"/>
        <v>0|2053|NF3 (kt)</v>
      </c>
      <c r="GN17" s="40" t="str">
        <f t="shared" si="8"/>
        <v>0|2054|NF3 (kt)</v>
      </c>
      <c r="GO17" s="40" t="str">
        <f t="shared" si="8"/>
        <v>0|2055|NF3 (kt)</v>
      </c>
      <c r="GP17" s="40" t="str">
        <f>CONCATENATE("1","|","RY","|",GP18)</f>
        <v>1|RY|HFC (kt CO2e)</v>
      </c>
      <c r="GQ17" s="40" t="str">
        <f t="shared" ref="GQ17:IB17" si="10">CONCATENATE("0","|",GQ19,"|",GQ18)</f>
        <v>0|2018|HFC (kt CO2e)</v>
      </c>
      <c r="GR17" s="40" t="str">
        <f t="shared" si="10"/>
        <v>0|2019|HFC (kt CO2e)</v>
      </c>
      <c r="GS17" s="40" t="str">
        <f t="shared" si="10"/>
        <v>0|2020|HFC (kt CO2e)</v>
      </c>
      <c r="GT17" s="40" t="str">
        <f t="shared" si="10"/>
        <v>0|2021|HFC (kt CO2e)</v>
      </c>
      <c r="GU17" s="40" t="str">
        <f t="shared" si="10"/>
        <v>0|2022|HFC (kt CO2e)</v>
      </c>
      <c r="GV17" s="40" t="str">
        <f t="shared" si="10"/>
        <v>0|2023|HFC (kt CO2e)</v>
      </c>
      <c r="GW17" s="40" t="str">
        <f t="shared" si="10"/>
        <v>0|2024|HFC (kt CO2e)</v>
      </c>
      <c r="GX17" s="40" t="str">
        <f t="shared" si="10"/>
        <v>0|2025|HFC (kt CO2e)</v>
      </c>
      <c r="GY17" s="40" t="str">
        <f t="shared" si="10"/>
        <v>0|2026|HFC (kt CO2e)</v>
      </c>
      <c r="GZ17" s="40" t="str">
        <f t="shared" si="10"/>
        <v>0|2027|HFC (kt CO2e)</v>
      </c>
      <c r="HA17" s="40" t="str">
        <f t="shared" si="10"/>
        <v>0|2028|HFC (kt CO2e)</v>
      </c>
      <c r="HB17" s="40" t="str">
        <f t="shared" si="10"/>
        <v>0|2029|HFC (kt CO2e)</v>
      </c>
      <c r="HC17" s="40" t="str">
        <f t="shared" si="10"/>
        <v>0|2030|HFC (kt CO2e)</v>
      </c>
      <c r="HD17" s="40" t="str">
        <f t="shared" si="10"/>
        <v>0|2031|HFC (kt CO2e)</v>
      </c>
      <c r="HE17" s="40" t="str">
        <f t="shared" si="10"/>
        <v>0|2032|HFC (kt CO2e)</v>
      </c>
      <c r="HF17" s="40" t="str">
        <f t="shared" si="10"/>
        <v>0|2033|HFC (kt CO2e)</v>
      </c>
      <c r="HG17" s="40" t="str">
        <f t="shared" si="10"/>
        <v>0|2034|HFC (kt CO2e)</v>
      </c>
      <c r="HH17" s="40" t="str">
        <f t="shared" si="10"/>
        <v>0|2035|HFC (kt CO2e)</v>
      </c>
      <c r="HI17" s="40" t="str">
        <f t="shared" si="10"/>
        <v>0|2036|HFC (kt CO2e)</v>
      </c>
      <c r="HJ17" s="40" t="str">
        <f t="shared" si="10"/>
        <v>0|2037|HFC (kt CO2e)</v>
      </c>
      <c r="HK17" s="40" t="str">
        <f t="shared" si="10"/>
        <v>0|2038|HFC (kt CO2e)</v>
      </c>
      <c r="HL17" s="40" t="str">
        <f t="shared" si="10"/>
        <v>0|2039|HFC (kt CO2e)</v>
      </c>
      <c r="HM17" s="40" t="str">
        <f t="shared" si="10"/>
        <v>0|2040|HFC (kt CO2e)</v>
      </c>
      <c r="HN17" s="40" t="str">
        <f t="shared" ref="HN17:HV17" si="11">CONCATENATE("0","|",HN19,"|",HN18)</f>
        <v>0|2041|HFC (kt CO2e)</v>
      </c>
      <c r="HO17" s="40" t="str">
        <f t="shared" si="11"/>
        <v>0|2042|HFC (kt CO2e)</v>
      </c>
      <c r="HP17" s="40" t="str">
        <f t="shared" si="11"/>
        <v>0|2043|HFC (kt CO2e)</v>
      </c>
      <c r="HQ17" s="40" t="str">
        <f t="shared" si="11"/>
        <v>0|2044|HFC (kt CO2e)</v>
      </c>
      <c r="HR17" s="40" t="str">
        <f t="shared" si="11"/>
        <v>0|2045|HFC (kt CO2e)</v>
      </c>
      <c r="HS17" s="40" t="str">
        <f t="shared" si="11"/>
        <v>0|2046|HFC (kt CO2e)</v>
      </c>
      <c r="HT17" s="40" t="str">
        <f t="shared" si="11"/>
        <v>0|2047|HFC (kt CO2e)</v>
      </c>
      <c r="HU17" s="40" t="str">
        <f t="shared" si="11"/>
        <v>0|2048|HFC (kt CO2e)</v>
      </c>
      <c r="HV17" s="40" t="str">
        <f t="shared" si="11"/>
        <v>0|2049|HFC (kt CO2e)</v>
      </c>
      <c r="HW17" s="40" t="str">
        <f t="shared" si="10"/>
        <v>0|2050|HFC (kt CO2e)</v>
      </c>
      <c r="HX17" s="40" t="str">
        <f t="shared" si="10"/>
        <v>0|2051|HFC (kt CO2e)</v>
      </c>
      <c r="HY17" s="40" t="str">
        <f t="shared" si="10"/>
        <v>0|2052|HFC (kt CO2e)</v>
      </c>
      <c r="HZ17" s="40" t="str">
        <f t="shared" si="10"/>
        <v>0|2053|HFC (kt CO2e)</v>
      </c>
      <c r="IA17" s="40" t="str">
        <f t="shared" si="10"/>
        <v>0|2054|HFC (kt CO2e)</v>
      </c>
      <c r="IB17" s="40" t="str">
        <f t="shared" si="10"/>
        <v>0|2055|HFC (kt CO2e)</v>
      </c>
      <c r="IC17" s="40" t="str">
        <f>CONCATENATE("1","|","RY","|",IC18)</f>
        <v>1|RY|PFC (kt CO2e)</v>
      </c>
      <c r="ID17" s="40" t="str">
        <f t="shared" ref="ID17:JO17" si="12">CONCATENATE("0","|",ID19,"|",ID18)</f>
        <v>0|2018|PFC (kt CO2e)</v>
      </c>
      <c r="IE17" s="40" t="str">
        <f t="shared" si="12"/>
        <v>0|2019|PFC (kt CO2e)</v>
      </c>
      <c r="IF17" s="40" t="str">
        <f t="shared" si="12"/>
        <v>0|2020|PFC (kt CO2e)</v>
      </c>
      <c r="IG17" s="40" t="str">
        <f t="shared" si="12"/>
        <v>0|2021|PFC (kt CO2e)</v>
      </c>
      <c r="IH17" s="40" t="str">
        <f t="shared" si="12"/>
        <v>0|2022|PFC (kt CO2e)</v>
      </c>
      <c r="II17" s="40" t="str">
        <f t="shared" si="12"/>
        <v>0|2023|PFC (kt CO2e)</v>
      </c>
      <c r="IJ17" s="40" t="str">
        <f t="shared" si="12"/>
        <v>0|2024|PFC (kt CO2e)</v>
      </c>
      <c r="IK17" s="40" t="str">
        <f t="shared" si="12"/>
        <v>0|2025|PFC (kt CO2e)</v>
      </c>
      <c r="IL17" s="40" t="str">
        <f t="shared" si="12"/>
        <v>0|2026|PFC (kt CO2e)</v>
      </c>
      <c r="IM17" s="40" t="str">
        <f t="shared" si="12"/>
        <v>0|2027|PFC (kt CO2e)</v>
      </c>
      <c r="IN17" s="40" t="str">
        <f t="shared" si="12"/>
        <v>0|2028|PFC (kt CO2e)</v>
      </c>
      <c r="IO17" s="40" t="str">
        <f t="shared" si="12"/>
        <v>0|2029|PFC (kt CO2e)</v>
      </c>
      <c r="IP17" s="40" t="str">
        <f t="shared" si="12"/>
        <v>0|2030|PFC (kt CO2e)</v>
      </c>
      <c r="IQ17" s="40" t="str">
        <f t="shared" si="12"/>
        <v>0|2031|PFC (kt CO2e)</v>
      </c>
      <c r="IR17" s="40" t="str">
        <f t="shared" si="12"/>
        <v>0|2032|PFC (kt CO2e)</v>
      </c>
      <c r="IS17" s="40" t="str">
        <f t="shared" si="12"/>
        <v>0|2033|PFC (kt CO2e)</v>
      </c>
      <c r="IT17" s="40" t="str">
        <f t="shared" si="12"/>
        <v>0|2034|PFC (kt CO2e)</v>
      </c>
      <c r="IU17" s="40" t="str">
        <f t="shared" si="12"/>
        <v>0|2035|PFC (kt CO2e)</v>
      </c>
      <c r="IV17" s="40" t="str">
        <f t="shared" si="12"/>
        <v>0|2036|PFC (kt CO2e)</v>
      </c>
      <c r="IW17" s="40" t="str">
        <f t="shared" si="12"/>
        <v>0|2037|PFC (kt CO2e)</v>
      </c>
      <c r="IX17" s="40" t="str">
        <f t="shared" si="12"/>
        <v>0|2038|PFC (kt CO2e)</v>
      </c>
      <c r="IY17" s="40" t="str">
        <f t="shared" si="12"/>
        <v>0|2039|PFC (kt CO2e)</v>
      </c>
      <c r="IZ17" s="40" t="str">
        <f t="shared" si="12"/>
        <v>0|2040|PFC (kt CO2e)</v>
      </c>
      <c r="JA17" s="40" t="str">
        <f t="shared" ref="JA17:JI17" si="13">CONCATENATE("0","|",JA19,"|",JA18)</f>
        <v>0|2041|PFC (kt CO2e)</v>
      </c>
      <c r="JB17" s="40" t="str">
        <f t="shared" si="13"/>
        <v>0|2042|PFC (kt CO2e)</v>
      </c>
      <c r="JC17" s="40" t="str">
        <f t="shared" si="13"/>
        <v>0|2043|PFC (kt CO2e)</v>
      </c>
      <c r="JD17" s="40" t="str">
        <f t="shared" si="13"/>
        <v>0|2044|PFC (kt CO2e)</v>
      </c>
      <c r="JE17" s="40" t="str">
        <f t="shared" si="13"/>
        <v>0|2045|PFC (kt CO2e)</v>
      </c>
      <c r="JF17" s="40" t="str">
        <f t="shared" si="13"/>
        <v>0|2046|PFC (kt CO2e)</v>
      </c>
      <c r="JG17" s="40" t="str">
        <f t="shared" si="13"/>
        <v>0|2047|PFC (kt CO2e)</v>
      </c>
      <c r="JH17" s="40" t="str">
        <f t="shared" si="13"/>
        <v>0|2048|PFC (kt CO2e)</v>
      </c>
      <c r="JI17" s="40" t="str">
        <f t="shared" si="13"/>
        <v>0|2049|PFC (kt CO2e)</v>
      </c>
      <c r="JJ17" s="40" t="str">
        <f t="shared" si="12"/>
        <v>0|2050|PFC (kt CO2e)</v>
      </c>
      <c r="JK17" s="40" t="str">
        <f t="shared" si="12"/>
        <v>0|2051|PFC (kt CO2e)</v>
      </c>
      <c r="JL17" s="40" t="str">
        <f t="shared" si="12"/>
        <v>0|2052|PFC (kt CO2e)</v>
      </c>
      <c r="JM17" s="40" t="str">
        <f t="shared" si="12"/>
        <v>0|2053|PFC (kt CO2e)</v>
      </c>
      <c r="JN17" s="40" t="str">
        <f t="shared" si="12"/>
        <v>0|2054|PFC (kt CO2e)</v>
      </c>
      <c r="JO17" s="40" t="str">
        <f t="shared" si="12"/>
        <v>0|2055|PFC (kt CO2e)</v>
      </c>
      <c r="JP17" s="40" t="str">
        <f>CONCATENATE("1","|","RY","|","Unspecified mix of HFCs and PFCs (kt CO2e)")</f>
        <v>1|RY|Unspecified mix of HFCs and PFCs (kt CO2e)</v>
      </c>
      <c r="JQ17" s="40" t="str">
        <f t="shared" ref="JQ17:LB17" si="14">CONCATENATE("0","|",JQ19,"|","Unspecified mix of HFCs and PFCs (kt CO2e)")</f>
        <v>0|2018|Unspecified mix of HFCs and PFCs (kt CO2e)</v>
      </c>
      <c r="JR17" s="40" t="str">
        <f t="shared" si="14"/>
        <v>0|2019|Unspecified mix of HFCs and PFCs (kt CO2e)</v>
      </c>
      <c r="JS17" s="40" t="str">
        <f t="shared" si="14"/>
        <v>0|2020|Unspecified mix of HFCs and PFCs (kt CO2e)</v>
      </c>
      <c r="JT17" s="40" t="str">
        <f t="shared" si="14"/>
        <v>0|2021|Unspecified mix of HFCs and PFCs (kt CO2e)</v>
      </c>
      <c r="JU17" s="40" t="str">
        <f t="shared" si="14"/>
        <v>0|2022|Unspecified mix of HFCs and PFCs (kt CO2e)</v>
      </c>
      <c r="JV17" s="40" t="str">
        <f t="shared" si="14"/>
        <v>0|2023|Unspecified mix of HFCs and PFCs (kt CO2e)</v>
      </c>
      <c r="JW17" s="40" t="str">
        <f t="shared" si="14"/>
        <v>0|2024|Unspecified mix of HFCs and PFCs (kt CO2e)</v>
      </c>
      <c r="JX17" s="40" t="str">
        <f t="shared" si="14"/>
        <v>0|2025|Unspecified mix of HFCs and PFCs (kt CO2e)</v>
      </c>
      <c r="JY17" s="40" t="str">
        <f t="shared" si="14"/>
        <v>0|2026|Unspecified mix of HFCs and PFCs (kt CO2e)</v>
      </c>
      <c r="JZ17" s="40" t="str">
        <f t="shared" si="14"/>
        <v>0|2027|Unspecified mix of HFCs and PFCs (kt CO2e)</v>
      </c>
      <c r="KA17" s="40" t="str">
        <f t="shared" si="14"/>
        <v>0|2028|Unspecified mix of HFCs and PFCs (kt CO2e)</v>
      </c>
      <c r="KB17" s="40" t="str">
        <f t="shared" si="14"/>
        <v>0|2029|Unspecified mix of HFCs and PFCs (kt CO2e)</v>
      </c>
      <c r="KC17" s="40" t="str">
        <f t="shared" si="14"/>
        <v>0|2030|Unspecified mix of HFCs and PFCs (kt CO2e)</v>
      </c>
      <c r="KD17" s="40" t="str">
        <f t="shared" si="14"/>
        <v>0|2031|Unspecified mix of HFCs and PFCs (kt CO2e)</v>
      </c>
      <c r="KE17" s="40" t="str">
        <f t="shared" si="14"/>
        <v>0|2032|Unspecified mix of HFCs and PFCs (kt CO2e)</v>
      </c>
      <c r="KF17" s="40" t="str">
        <f t="shared" si="14"/>
        <v>0|2033|Unspecified mix of HFCs and PFCs (kt CO2e)</v>
      </c>
      <c r="KG17" s="40" t="str">
        <f t="shared" si="14"/>
        <v>0|2034|Unspecified mix of HFCs and PFCs (kt CO2e)</v>
      </c>
      <c r="KH17" s="40" t="str">
        <f t="shared" si="14"/>
        <v>0|2035|Unspecified mix of HFCs and PFCs (kt CO2e)</v>
      </c>
      <c r="KI17" s="40" t="str">
        <f t="shared" si="14"/>
        <v>0|2036|Unspecified mix of HFCs and PFCs (kt CO2e)</v>
      </c>
      <c r="KJ17" s="40" t="str">
        <f t="shared" si="14"/>
        <v>0|2037|Unspecified mix of HFCs and PFCs (kt CO2e)</v>
      </c>
      <c r="KK17" s="40" t="str">
        <f t="shared" si="14"/>
        <v>0|2038|Unspecified mix of HFCs and PFCs (kt CO2e)</v>
      </c>
      <c r="KL17" s="40" t="str">
        <f t="shared" si="14"/>
        <v>0|2039|Unspecified mix of HFCs and PFCs (kt CO2e)</v>
      </c>
      <c r="KM17" s="40" t="str">
        <f t="shared" si="14"/>
        <v>0|2040|Unspecified mix of HFCs and PFCs (kt CO2e)</v>
      </c>
      <c r="KN17" s="40" t="str">
        <f t="shared" ref="KN17:KV17" si="15">CONCATENATE("0","|",KN19,"|","Unspecified mix of HFCs and PFCs (kt CO2e)")</f>
        <v>0|2041|Unspecified mix of HFCs and PFCs (kt CO2e)</v>
      </c>
      <c r="KO17" s="40" t="str">
        <f t="shared" si="15"/>
        <v>0|2042|Unspecified mix of HFCs and PFCs (kt CO2e)</v>
      </c>
      <c r="KP17" s="40" t="str">
        <f t="shared" si="15"/>
        <v>0|2043|Unspecified mix of HFCs and PFCs (kt CO2e)</v>
      </c>
      <c r="KQ17" s="40" t="str">
        <f t="shared" si="15"/>
        <v>0|2044|Unspecified mix of HFCs and PFCs (kt CO2e)</v>
      </c>
      <c r="KR17" s="40" t="str">
        <f t="shared" si="15"/>
        <v>0|2045|Unspecified mix of HFCs and PFCs (kt CO2e)</v>
      </c>
      <c r="KS17" s="40" t="str">
        <f t="shared" si="15"/>
        <v>0|2046|Unspecified mix of HFCs and PFCs (kt CO2e)</v>
      </c>
      <c r="KT17" s="40" t="str">
        <f t="shared" si="15"/>
        <v>0|2047|Unspecified mix of HFCs and PFCs (kt CO2e)</v>
      </c>
      <c r="KU17" s="40" t="str">
        <f t="shared" si="15"/>
        <v>0|2048|Unspecified mix of HFCs and PFCs (kt CO2e)</v>
      </c>
      <c r="KV17" s="40" t="str">
        <f t="shared" si="15"/>
        <v>0|2049|Unspecified mix of HFCs and PFCs (kt CO2e)</v>
      </c>
      <c r="KW17" s="40" t="str">
        <f t="shared" si="14"/>
        <v>0|2050|Unspecified mix of HFCs and PFCs (kt CO2e)</v>
      </c>
      <c r="KX17" s="40" t="str">
        <f t="shared" si="14"/>
        <v>0|2051|Unspecified mix of HFCs and PFCs (kt CO2e)</v>
      </c>
      <c r="KY17" s="40" t="str">
        <f t="shared" si="14"/>
        <v>0|2052|Unspecified mix of HFCs and PFCs (kt CO2e)</v>
      </c>
      <c r="KZ17" s="40" t="str">
        <f t="shared" si="14"/>
        <v>0|2053|Unspecified mix of HFCs and PFCs (kt CO2e)</v>
      </c>
      <c r="LA17" s="40" t="str">
        <f t="shared" si="14"/>
        <v>0|2054|Unspecified mix of HFCs and PFCs (kt CO2e)</v>
      </c>
      <c r="LB17" s="40" t="str">
        <f t="shared" si="14"/>
        <v>0|2055|Unspecified mix of HFCs and PFCs (kt CO2e)</v>
      </c>
      <c r="LC17" s="40" t="str">
        <f>CONCATENATE("1","|","RY","|",LC18)</f>
        <v>1|RY|Total GHG emissions (ktCO2e)</v>
      </c>
      <c r="LD17" s="40" t="str">
        <f t="shared" ref="LD17:MO17" si="16">CONCATENATE("0","|",LD19,"|",LD18)</f>
        <v>0|2018|Total GHG emissions (ktCO2e)</v>
      </c>
      <c r="LE17" s="40" t="str">
        <f t="shared" si="16"/>
        <v>0|2019|Total GHG emissions (ktCO2e)</v>
      </c>
      <c r="LF17" s="40" t="str">
        <f t="shared" si="16"/>
        <v>0|2020|Total GHG emissions (ktCO2e)</v>
      </c>
      <c r="LG17" s="40" t="str">
        <f t="shared" si="16"/>
        <v>0|2021|Total GHG emissions (ktCO2e)</v>
      </c>
      <c r="LH17" s="40" t="str">
        <f t="shared" si="16"/>
        <v>0|2022|Total GHG emissions (ktCO2e)</v>
      </c>
      <c r="LI17" s="40" t="str">
        <f t="shared" si="16"/>
        <v>0|2023|Total GHG emissions (ktCO2e)</v>
      </c>
      <c r="LJ17" s="40" t="str">
        <f t="shared" si="16"/>
        <v>0|2024|Total GHG emissions (ktCO2e)</v>
      </c>
      <c r="LK17" s="40" t="str">
        <f t="shared" si="16"/>
        <v>0|2025|Total GHG emissions (ktCO2e)</v>
      </c>
      <c r="LL17" s="40" t="str">
        <f t="shared" si="16"/>
        <v>0|2026|Total GHG emissions (ktCO2e)</v>
      </c>
      <c r="LM17" s="40" t="str">
        <f t="shared" si="16"/>
        <v>0|2027|Total GHG emissions (ktCO2e)</v>
      </c>
      <c r="LN17" s="40" t="str">
        <f t="shared" si="16"/>
        <v>0|2028|Total GHG emissions (ktCO2e)</v>
      </c>
      <c r="LO17" s="40" t="str">
        <f t="shared" si="16"/>
        <v>0|2029|Total GHG emissions (ktCO2e)</v>
      </c>
      <c r="LP17" s="40" t="str">
        <f t="shared" si="16"/>
        <v>0|2030|Total GHG emissions (ktCO2e)</v>
      </c>
      <c r="LQ17" s="40" t="str">
        <f t="shared" si="16"/>
        <v>0|2031|Total GHG emissions (ktCO2e)</v>
      </c>
      <c r="LR17" s="40" t="str">
        <f t="shared" si="16"/>
        <v>0|2032|Total GHG emissions (ktCO2e)</v>
      </c>
      <c r="LS17" s="40" t="str">
        <f t="shared" si="16"/>
        <v>0|2033|Total GHG emissions (ktCO2e)</v>
      </c>
      <c r="LT17" s="40" t="str">
        <f t="shared" si="16"/>
        <v>0|2034|Total GHG emissions (ktCO2e)</v>
      </c>
      <c r="LU17" s="40" t="str">
        <f t="shared" si="16"/>
        <v>0|2035|Total GHG emissions (ktCO2e)</v>
      </c>
      <c r="LV17" s="40" t="str">
        <f t="shared" si="16"/>
        <v>0|2036|Total GHG emissions (ktCO2e)</v>
      </c>
      <c r="LW17" s="40" t="str">
        <f t="shared" si="16"/>
        <v>0|2037|Total GHG emissions (ktCO2e)</v>
      </c>
      <c r="LX17" s="40" t="str">
        <f t="shared" si="16"/>
        <v>0|2038|Total GHG emissions (ktCO2e)</v>
      </c>
      <c r="LY17" s="40" t="str">
        <f t="shared" si="16"/>
        <v>0|2039|Total GHG emissions (ktCO2e)</v>
      </c>
      <c r="LZ17" s="40" t="str">
        <f t="shared" si="16"/>
        <v>0|2040|Total GHG emissions (ktCO2e)</v>
      </c>
      <c r="MA17" s="40" t="str">
        <f t="shared" ref="MA17:MI17" si="17">CONCATENATE("0","|",MA19,"|",MA18)</f>
        <v>0|2041|Total GHG emissions (ktCO2e)</v>
      </c>
      <c r="MB17" s="40" t="str">
        <f t="shared" si="17"/>
        <v>0|2042|Total GHG emissions (ktCO2e)</v>
      </c>
      <c r="MC17" s="40" t="str">
        <f t="shared" si="17"/>
        <v>0|2043|Total GHG emissions (ktCO2e)</v>
      </c>
      <c r="MD17" s="40" t="str">
        <f t="shared" si="17"/>
        <v>0|2044|Total GHG emissions (ktCO2e)</v>
      </c>
      <c r="ME17" s="40" t="str">
        <f t="shared" si="17"/>
        <v>0|2045|Total GHG emissions (ktCO2e)</v>
      </c>
      <c r="MF17" s="40" t="str">
        <f t="shared" si="17"/>
        <v>0|2046|Total GHG emissions (ktCO2e)</v>
      </c>
      <c r="MG17" s="40" t="str">
        <f t="shared" si="17"/>
        <v>0|2047|Total GHG emissions (ktCO2e)</v>
      </c>
      <c r="MH17" s="40" t="str">
        <f t="shared" si="17"/>
        <v>0|2048|Total GHG emissions (ktCO2e)</v>
      </c>
      <c r="MI17" s="40" t="str">
        <f t="shared" si="17"/>
        <v>0|2049|Total GHG emissions (ktCO2e)</v>
      </c>
      <c r="MJ17" s="40" t="str">
        <f t="shared" si="16"/>
        <v>0|2050|Total GHG emissions (ktCO2e)</v>
      </c>
      <c r="MK17" s="40" t="str">
        <f t="shared" si="16"/>
        <v>0|2051|Total GHG emissions (ktCO2e)</v>
      </c>
      <c r="ML17" s="40" t="str">
        <f t="shared" si="16"/>
        <v>0|2052|Total GHG emissions (ktCO2e)</v>
      </c>
      <c r="MM17" s="40" t="str">
        <f t="shared" si="16"/>
        <v>0|2053|Total GHG emissions (ktCO2e)</v>
      </c>
      <c r="MN17" s="40" t="str">
        <f t="shared" si="16"/>
        <v>0|2054|Total GHG emissions (ktCO2e)</v>
      </c>
      <c r="MO17" s="40" t="str">
        <f t="shared" si="16"/>
        <v>0|2055|Total GHG emissions (ktCO2e)</v>
      </c>
      <c r="MP17" s="40" t="str">
        <f>CONCATENATE("1","|","RY","|","ETS emissions (ktCO2e)")</f>
        <v>1|RY|ETS emissions (ktCO2e)</v>
      </c>
      <c r="MQ17" s="40" t="str">
        <f t="shared" ref="MQ17:OB17" si="18">CONCATENATE("0","|",MQ19,"|","ETS emissions (ktCO2e)")</f>
        <v>0|2018|ETS emissions (ktCO2e)</v>
      </c>
      <c r="MR17" s="40" t="str">
        <f t="shared" si="18"/>
        <v>0|2019|ETS emissions (ktCO2e)</v>
      </c>
      <c r="MS17" s="40" t="str">
        <f t="shared" si="18"/>
        <v>0|2020|ETS emissions (ktCO2e)</v>
      </c>
      <c r="MT17" s="40" t="str">
        <f t="shared" si="18"/>
        <v>0|2021|ETS emissions (ktCO2e)</v>
      </c>
      <c r="MU17" s="40" t="str">
        <f t="shared" si="18"/>
        <v>0|2022|ETS emissions (ktCO2e)</v>
      </c>
      <c r="MV17" s="40" t="str">
        <f t="shared" si="18"/>
        <v>0|2023|ETS emissions (ktCO2e)</v>
      </c>
      <c r="MW17" s="40" t="str">
        <f t="shared" si="18"/>
        <v>0|2024|ETS emissions (ktCO2e)</v>
      </c>
      <c r="MX17" s="40" t="str">
        <f t="shared" si="18"/>
        <v>0|2025|ETS emissions (ktCO2e)</v>
      </c>
      <c r="MY17" s="40" t="str">
        <f t="shared" si="18"/>
        <v>0|2026|ETS emissions (ktCO2e)</v>
      </c>
      <c r="MZ17" s="40" t="str">
        <f t="shared" si="18"/>
        <v>0|2027|ETS emissions (ktCO2e)</v>
      </c>
      <c r="NA17" s="40" t="str">
        <f t="shared" si="18"/>
        <v>0|2028|ETS emissions (ktCO2e)</v>
      </c>
      <c r="NB17" s="40" t="str">
        <f t="shared" si="18"/>
        <v>0|2029|ETS emissions (ktCO2e)</v>
      </c>
      <c r="NC17" s="40" t="str">
        <f t="shared" si="18"/>
        <v>0|2030|ETS emissions (ktCO2e)</v>
      </c>
      <c r="ND17" s="40" t="str">
        <f t="shared" si="18"/>
        <v>0|2031|ETS emissions (ktCO2e)</v>
      </c>
      <c r="NE17" s="40" t="str">
        <f t="shared" si="18"/>
        <v>0|2032|ETS emissions (ktCO2e)</v>
      </c>
      <c r="NF17" s="40" t="str">
        <f t="shared" si="18"/>
        <v>0|2033|ETS emissions (ktCO2e)</v>
      </c>
      <c r="NG17" s="40" t="str">
        <f t="shared" si="18"/>
        <v>0|2034|ETS emissions (ktCO2e)</v>
      </c>
      <c r="NH17" s="40" t="str">
        <f t="shared" si="18"/>
        <v>0|2035|ETS emissions (ktCO2e)</v>
      </c>
      <c r="NI17" s="40" t="str">
        <f t="shared" si="18"/>
        <v>0|2036|ETS emissions (ktCO2e)</v>
      </c>
      <c r="NJ17" s="40" t="str">
        <f t="shared" si="18"/>
        <v>0|2037|ETS emissions (ktCO2e)</v>
      </c>
      <c r="NK17" s="40" t="str">
        <f t="shared" si="18"/>
        <v>0|2038|ETS emissions (ktCO2e)</v>
      </c>
      <c r="NL17" s="40" t="str">
        <f t="shared" si="18"/>
        <v>0|2039|ETS emissions (ktCO2e)</v>
      </c>
      <c r="NM17" s="40" t="str">
        <f t="shared" si="18"/>
        <v>0|2040|ETS emissions (ktCO2e)</v>
      </c>
      <c r="NN17" s="40" t="str">
        <f t="shared" ref="NN17:NV17" si="19">CONCATENATE("0","|",NN19,"|","ETS emissions (ktCO2e)")</f>
        <v>0|2041|ETS emissions (ktCO2e)</v>
      </c>
      <c r="NO17" s="40" t="str">
        <f t="shared" si="19"/>
        <v>0|2042|ETS emissions (ktCO2e)</v>
      </c>
      <c r="NP17" s="40" t="str">
        <f t="shared" si="19"/>
        <v>0|2043|ETS emissions (ktCO2e)</v>
      </c>
      <c r="NQ17" s="40" t="str">
        <f t="shared" si="19"/>
        <v>0|2044|ETS emissions (ktCO2e)</v>
      </c>
      <c r="NR17" s="40" t="str">
        <f t="shared" si="19"/>
        <v>0|2045|ETS emissions (ktCO2e)</v>
      </c>
      <c r="NS17" s="40" t="str">
        <f t="shared" si="19"/>
        <v>0|2046|ETS emissions (ktCO2e)</v>
      </c>
      <c r="NT17" s="40" t="str">
        <f t="shared" si="19"/>
        <v>0|2047|ETS emissions (ktCO2e)</v>
      </c>
      <c r="NU17" s="40" t="str">
        <f t="shared" si="19"/>
        <v>0|2048|ETS emissions (ktCO2e)</v>
      </c>
      <c r="NV17" s="40" t="str">
        <f t="shared" si="19"/>
        <v>0|2049|ETS emissions (ktCO2e)</v>
      </c>
      <c r="NW17" s="40" t="str">
        <f t="shared" si="18"/>
        <v>0|2050|ETS emissions (ktCO2e)</v>
      </c>
      <c r="NX17" s="40" t="str">
        <f t="shared" si="18"/>
        <v>0|2051|ETS emissions (ktCO2e)</v>
      </c>
      <c r="NY17" s="40" t="str">
        <f t="shared" si="18"/>
        <v>0|2052|ETS emissions (ktCO2e)</v>
      </c>
      <c r="NZ17" s="40" t="str">
        <f t="shared" si="18"/>
        <v>0|2053|ETS emissions (ktCO2e)</v>
      </c>
      <c r="OA17" s="40" t="str">
        <f t="shared" si="18"/>
        <v>0|2054|ETS emissions (ktCO2e)</v>
      </c>
      <c r="OB17" s="40" t="str">
        <f t="shared" si="18"/>
        <v>0|2055|ETS emissions (ktCO2e)</v>
      </c>
      <c r="OC17" s="40" t="str">
        <f>CONCATENATE("1","|","RY","|","ESR emissions (ktCO2e)")</f>
        <v>1|RY|ESR emissions (ktCO2e)</v>
      </c>
      <c r="OD17" s="40" t="str">
        <f t="shared" ref="OD17:PO17" si="20">CONCATENATE("0","|",OD19,"|","ESR emissions (ktCO2e)")</f>
        <v>0|2018|ESR emissions (ktCO2e)</v>
      </c>
      <c r="OE17" s="40" t="str">
        <f t="shared" si="20"/>
        <v>0|2019|ESR emissions (ktCO2e)</v>
      </c>
      <c r="OF17" s="40" t="str">
        <f t="shared" si="20"/>
        <v>0|2020|ESR emissions (ktCO2e)</v>
      </c>
      <c r="OG17" s="40" t="str">
        <f t="shared" si="20"/>
        <v>0|2021|ESR emissions (ktCO2e)</v>
      </c>
      <c r="OH17" s="40" t="str">
        <f t="shared" si="20"/>
        <v>0|2022|ESR emissions (ktCO2e)</v>
      </c>
      <c r="OI17" s="40" t="str">
        <f t="shared" si="20"/>
        <v>0|2023|ESR emissions (ktCO2e)</v>
      </c>
      <c r="OJ17" s="40" t="str">
        <f t="shared" si="20"/>
        <v>0|2024|ESR emissions (ktCO2e)</v>
      </c>
      <c r="OK17" s="40" t="str">
        <f t="shared" si="20"/>
        <v>0|2025|ESR emissions (ktCO2e)</v>
      </c>
      <c r="OL17" s="40" t="str">
        <f t="shared" si="20"/>
        <v>0|2026|ESR emissions (ktCO2e)</v>
      </c>
      <c r="OM17" s="40" t="str">
        <f t="shared" si="20"/>
        <v>0|2027|ESR emissions (ktCO2e)</v>
      </c>
      <c r="ON17" s="40" t="str">
        <f t="shared" si="20"/>
        <v>0|2028|ESR emissions (ktCO2e)</v>
      </c>
      <c r="OO17" s="40" t="str">
        <f t="shared" si="20"/>
        <v>0|2029|ESR emissions (ktCO2e)</v>
      </c>
      <c r="OP17" s="40" t="str">
        <f t="shared" si="20"/>
        <v>0|2030|ESR emissions (ktCO2e)</v>
      </c>
      <c r="OQ17" s="40" t="str">
        <f t="shared" si="20"/>
        <v>0|2031|ESR emissions (ktCO2e)</v>
      </c>
      <c r="OR17" s="40" t="str">
        <f t="shared" si="20"/>
        <v>0|2032|ESR emissions (ktCO2e)</v>
      </c>
      <c r="OS17" s="40" t="str">
        <f t="shared" si="20"/>
        <v>0|2033|ESR emissions (ktCO2e)</v>
      </c>
      <c r="OT17" s="40" t="str">
        <f t="shared" si="20"/>
        <v>0|2034|ESR emissions (ktCO2e)</v>
      </c>
      <c r="OU17" s="40" t="str">
        <f t="shared" si="20"/>
        <v>0|2035|ESR emissions (ktCO2e)</v>
      </c>
      <c r="OV17" s="40" t="str">
        <f t="shared" si="20"/>
        <v>0|2036|ESR emissions (ktCO2e)</v>
      </c>
      <c r="OW17" s="40" t="str">
        <f t="shared" si="20"/>
        <v>0|2037|ESR emissions (ktCO2e)</v>
      </c>
      <c r="OX17" s="40" t="str">
        <f t="shared" si="20"/>
        <v>0|2038|ESR emissions (ktCO2e)</v>
      </c>
      <c r="OY17" s="40" t="str">
        <f t="shared" si="20"/>
        <v>0|2039|ESR emissions (ktCO2e)</v>
      </c>
      <c r="OZ17" s="40" t="str">
        <f t="shared" si="20"/>
        <v>0|2040|ESR emissions (ktCO2e)</v>
      </c>
      <c r="PA17" s="40" t="str">
        <f t="shared" si="20"/>
        <v>0|2041|ESR emissions (ktCO2e)</v>
      </c>
      <c r="PB17" s="40" t="str">
        <f t="shared" si="20"/>
        <v>0|2042|ESR emissions (ktCO2e)</v>
      </c>
      <c r="PC17" s="40" t="str">
        <f t="shared" si="20"/>
        <v>0|2043|ESR emissions (ktCO2e)</v>
      </c>
      <c r="PD17" s="40" t="str">
        <f t="shared" si="20"/>
        <v>0|2044|ESR emissions (ktCO2e)</v>
      </c>
      <c r="PE17" s="40" t="str">
        <f t="shared" si="20"/>
        <v>0|2045|ESR emissions (ktCO2e)</v>
      </c>
      <c r="PF17" s="40" t="str">
        <f t="shared" si="20"/>
        <v>0|2046|ESR emissions (ktCO2e)</v>
      </c>
      <c r="PG17" s="40" t="str">
        <f t="shared" si="20"/>
        <v>0|2047|ESR emissions (ktCO2e)</v>
      </c>
      <c r="PH17" s="40" t="str">
        <f t="shared" si="20"/>
        <v>0|2048|ESR emissions (ktCO2e)</v>
      </c>
      <c r="PI17" s="40" t="str">
        <f t="shared" si="20"/>
        <v>0|2049|ESR emissions (ktCO2e)</v>
      </c>
      <c r="PJ17" s="40" t="str">
        <f t="shared" si="20"/>
        <v>0|2050|ESR emissions (ktCO2e)</v>
      </c>
      <c r="PK17" s="40" t="str">
        <f t="shared" si="20"/>
        <v>0|2051|ESR emissions (ktCO2e)</v>
      </c>
      <c r="PL17" s="40" t="str">
        <f t="shared" si="20"/>
        <v>0|2052|ESR emissions (ktCO2e)</v>
      </c>
      <c r="PM17" s="40" t="str">
        <f t="shared" si="20"/>
        <v>0|2053|ESR emissions (ktCO2e)</v>
      </c>
      <c r="PN17" s="40" t="str">
        <f t="shared" si="20"/>
        <v>0|2054|ESR emissions (ktCO2e)</v>
      </c>
      <c r="PO17" s="40" t="str">
        <f t="shared" si="20"/>
        <v>0|2055|ESR emissions (ktCO2e)</v>
      </c>
    </row>
    <row r="18" spans="1:431" ht="35.4" customHeight="1" x14ac:dyDescent="0.3">
      <c r="A18" s="15" t="s">
        <v>15</v>
      </c>
      <c r="B18" s="16" t="s">
        <v>16</v>
      </c>
      <c r="C18" s="4" t="s">
        <v>17</v>
      </c>
      <c r="D18" s="4" t="s">
        <v>18</v>
      </c>
      <c r="E18" s="4" t="s">
        <v>19</v>
      </c>
      <c r="F18" s="4" t="s">
        <v>20</v>
      </c>
      <c r="G18" s="4" t="s">
        <v>21</v>
      </c>
      <c r="H18" s="4" t="s">
        <v>22</v>
      </c>
      <c r="I18" s="4" t="s">
        <v>23</v>
      </c>
      <c r="J18" s="4" t="s">
        <v>24</v>
      </c>
      <c r="K18" s="4" t="s">
        <v>25</v>
      </c>
      <c r="L18" s="4" t="s">
        <v>26</v>
      </c>
      <c r="M18" s="4" t="s">
        <v>27</v>
      </c>
      <c r="N18" s="4" t="s">
        <v>28</v>
      </c>
      <c r="O18" s="4" t="s">
        <v>29</v>
      </c>
      <c r="P18" s="4" t="s">
        <v>30</v>
      </c>
      <c r="Q18" s="4" t="s">
        <v>31</v>
      </c>
      <c r="R18" s="4" t="s">
        <v>32</v>
      </c>
      <c r="S18" s="4" t="s">
        <v>33</v>
      </c>
      <c r="T18" s="4" t="s">
        <v>34</v>
      </c>
      <c r="U18" s="4" t="s">
        <v>35</v>
      </c>
      <c r="V18" s="4" t="str">
        <f>P18</f>
        <v>CO2 (kt)</v>
      </c>
      <c r="W18" s="4" t="str">
        <f t="shared" ref="W18:Z18" si="21">Q18</f>
        <v>CO2 (kt)</v>
      </c>
      <c r="X18" s="4" t="str">
        <f t="shared" si="21"/>
        <v>CO2 (kt)</v>
      </c>
      <c r="Y18" s="4" t="str">
        <f t="shared" si="21"/>
        <v>CO2 (kt)</v>
      </c>
      <c r="Z18" s="4" t="str">
        <f t="shared" si="21"/>
        <v>CO2 (kt)</v>
      </c>
      <c r="AA18" s="4" t="str">
        <f t="shared" ref="AA18" si="22">U18</f>
        <v>CO2 (kt)</v>
      </c>
      <c r="AB18" s="4" t="str">
        <f t="shared" ref="AB18" si="23">V18</f>
        <v>CO2 (kt)</v>
      </c>
      <c r="AC18" s="4" t="str">
        <f t="shared" ref="AC18" si="24">W18</f>
        <v>CO2 (kt)</v>
      </c>
      <c r="AD18" s="4" t="str">
        <f t="shared" ref="AD18" si="25">X18</f>
        <v>CO2 (kt)</v>
      </c>
      <c r="AE18" s="4" t="str">
        <f t="shared" ref="AE18" si="26">Y18</f>
        <v>CO2 (kt)</v>
      </c>
      <c r="AF18" s="4" t="str">
        <f t="shared" ref="AF18" si="27">Z18</f>
        <v>CO2 (kt)</v>
      </c>
      <c r="AG18" s="4" t="str">
        <f t="shared" ref="AG18" si="28">AA18</f>
        <v>CO2 (kt)</v>
      </c>
      <c r="AH18" s="4" t="str">
        <f t="shared" ref="AH18" si="29">AB18</f>
        <v>CO2 (kt)</v>
      </c>
      <c r="AI18" s="4" t="str">
        <f t="shared" ref="AI18" si="30">AC18</f>
        <v>CO2 (kt)</v>
      </c>
      <c r="AJ18" s="4" t="str">
        <f>Y18</f>
        <v>CO2 (kt)</v>
      </c>
      <c r="AK18" s="4" t="str">
        <f t="shared" ref="AK18" si="31">AE18</f>
        <v>CO2 (kt)</v>
      </c>
      <c r="AL18" s="4" t="str">
        <f t="shared" ref="AL18" si="32">AA18</f>
        <v>CO2 (kt)</v>
      </c>
      <c r="AM18" s="4" t="str">
        <f t="shared" ref="AM18" si="33">AG18</f>
        <v>CO2 (kt)</v>
      </c>
      <c r="AN18" s="4" t="str">
        <f t="shared" ref="AN18" si="34">AC18</f>
        <v>CO2 (kt)</v>
      </c>
      <c r="AO18" s="4" t="str">
        <f t="shared" ref="AO18" si="35">AI18</f>
        <v>CO2 (kt)</v>
      </c>
      <c r="AP18" s="4" t="s">
        <v>36</v>
      </c>
      <c r="AQ18" s="4" t="s">
        <v>37</v>
      </c>
      <c r="AR18" s="4" t="s">
        <v>38</v>
      </c>
      <c r="AS18" s="4" t="s">
        <v>39</v>
      </c>
      <c r="AT18" s="4" t="s">
        <v>40</v>
      </c>
      <c r="AU18" s="4" t="s">
        <v>41</v>
      </c>
      <c r="AV18" s="4" t="s">
        <v>42</v>
      </c>
      <c r="AW18" s="4" t="s">
        <v>43</v>
      </c>
      <c r="AX18" s="4" t="s">
        <v>44</v>
      </c>
      <c r="AY18" s="4" t="s">
        <v>45</v>
      </c>
      <c r="AZ18" s="4" t="s">
        <v>46</v>
      </c>
      <c r="BA18" s="4" t="s">
        <v>47</v>
      </c>
      <c r="BB18" s="4" t="s">
        <v>48</v>
      </c>
      <c r="BC18" s="4" t="s">
        <v>49</v>
      </c>
      <c r="BD18" s="4" t="s">
        <v>50</v>
      </c>
      <c r="BE18" s="4" t="s">
        <v>51</v>
      </c>
      <c r="BF18" s="4" t="s">
        <v>52</v>
      </c>
      <c r="BG18" s="4" t="s">
        <v>53</v>
      </c>
      <c r="BH18" s="4" t="s">
        <v>54</v>
      </c>
      <c r="BI18" s="4" t="str">
        <f>BC18</f>
        <v>CH4 (kt)</v>
      </c>
      <c r="BJ18" s="4" t="str">
        <f t="shared" ref="BJ18" si="36">BD18</f>
        <v>CH4 (kt)</v>
      </c>
      <c r="BK18" s="4" t="str">
        <f t="shared" ref="BK18" si="37">BE18</f>
        <v>CH4 (kt)</v>
      </c>
      <c r="BL18" s="4" t="str">
        <f t="shared" ref="BL18" si="38">BF18</f>
        <v>CH4 (kt)</v>
      </c>
      <c r="BM18" s="4" t="str">
        <f t="shared" ref="BM18" si="39">BG18</f>
        <v>CH4 (kt)</v>
      </c>
      <c r="BN18" s="4" t="s">
        <v>55</v>
      </c>
      <c r="BO18" s="4" t="s">
        <v>56</v>
      </c>
      <c r="BP18" s="4" t="s">
        <v>57</v>
      </c>
      <c r="BQ18" s="4" t="s">
        <v>58</v>
      </c>
      <c r="BR18" s="4" t="s">
        <v>59</v>
      </c>
      <c r="BS18" s="4" t="str">
        <f>BM18</f>
        <v>CH4 (kt)</v>
      </c>
      <c r="BT18" s="4" t="str">
        <f t="shared" ref="BT18" si="40">BN18</f>
        <v>CH4 (kt)</v>
      </c>
      <c r="BU18" s="4" t="str">
        <f t="shared" ref="BU18" si="41">BO18</f>
        <v>CH4 (kt)</v>
      </c>
      <c r="BV18" s="4" t="str">
        <f t="shared" ref="BV18" si="42">BP18</f>
        <v>CH4 (kt)</v>
      </c>
      <c r="BW18" s="4" t="str">
        <f>BL18</f>
        <v>CH4 (kt)</v>
      </c>
      <c r="BX18" s="4" t="str">
        <f t="shared" ref="BX18" si="43">BR18</f>
        <v>CH4 (kt)</v>
      </c>
      <c r="BY18" s="4" t="str">
        <f t="shared" ref="BY18" si="44">BN18</f>
        <v>CH4 (kt)</v>
      </c>
      <c r="BZ18" s="4" t="str">
        <f t="shared" ref="BZ18" si="45">BT18</f>
        <v>CH4 (kt)</v>
      </c>
      <c r="CA18" s="4" t="str">
        <f t="shared" ref="CA18" si="46">BP18</f>
        <v>CH4 (kt)</v>
      </c>
      <c r="CB18" s="4" t="str">
        <f t="shared" ref="CB18" si="47">BV18</f>
        <v>CH4 (kt)</v>
      </c>
      <c r="CC18" s="4" t="s">
        <v>60</v>
      </c>
      <c r="CD18" s="4" t="s">
        <v>61</v>
      </c>
      <c r="CE18" s="4" t="s">
        <v>62</v>
      </c>
      <c r="CF18" s="4" t="s">
        <v>63</v>
      </c>
      <c r="CG18" s="4" t="s">
        <v>64</v>
      </c>
      <c r="CH18" s="4" t="s">
        <v>65</v>
      </c>
      <c r="CI18" s="4" t="s">
        <v>66</v>
      </c>
      <c r="CJ18" s="4" t="s">
        <v>67</v>
      </c>
      <c r="CK18" s="4" t="s">
        <v>68</v>
      </c>
      <c r="CL18" s="4" t="s">
        <v>69</v>
      </c>
      <c r="CM18" s="4" t="s">
        <v>70</v>
      </c>
      <c r="CN18" s="4" t="s">
        <v>71</v>
      </c>
      <c r="CO18" s="4" t="s">
        <v>72</v>
      </c>
      <c r="CP18" s="4" t="s">
        <v>73</v>
      </c>
      <c r="CQ18" s="4" t="s">
        <v>74</v>
      </c>
      <c r="CR18" s="4" t="s">
        <v>75</v>
      </c>
      <c r="CS18" s="4" t="s">
        <v>76</v>
      </c>
      <c r="CT18" s="4" t="s">
        <v>77</v>
      </c>
      <c r="CU18" s="4" t="s">
        <v>78</v>
      </c>
      <c r="CV18" s="4" t="str">
        <f>CP18</f>
        <v>N2O (kt)</v>
      </c>
      <c r="CW18" s="4" t="str">
        <f t="shared" ref="CW18:CZ18" si="48">CQ18</f>
        <v>N2O (kt)</v>
      </c>
      <c r="CX18" s="4" t="str">
        <f t="shared" si="48"/>
        <v>N2O (kt)</v>
      </c>
      <c r="CY18" s="4" t="str">
        <f t="shared" si="48"/>
        <v>N2O (kt)</v>
      </c>
      <c r="CZ18" s="4" t="str">
        <f t="shared" si="48"/>
        <v>N2O (kt)</v>
      </c>
      <c r="DA18" s="4" t="s">
        <v>79</v>
      </c>
      <c r="DB18" s="4" t="s">
        <v>80</v>
      </c>
      <c r="DC18" s="4" t="s">
        <v>81</v>
      </c>
      <c r="DD18" s="4" t="s">
        <v>82</v>
      </c>
      <c r="DE18" s="4" t="s">
        <v>83</v>
      </c>
      <c r="DF18" s="4" t="str">
        <f>CZ18</f>
        <v>N2O (kt)</v>
      </c>
      <c r="DG18" s="4" t="str">
        <f t="shared" ref="DG18" si="49">DA18</f>
        <v>N2O (kt)</v>
      </c>
      <c r="DH18" s="4" t="str">
        <f t="shared" ref="DH18" si="50">DB18</f>
        <v>N2O (kt)</v>
      </c>
      <c r="DI18" s="4" t="str">
        <f t="shared" ref="DI18" si="51">DC18</f>
        <v>N2O (kt)</v>
      </c>
      <c r="DJ18" s="4" t="str">
        <f>CY18</f>
        <v>N2O (kt)</v>
      </c>
      <c r="DK18" s="4" t="str">
        <f t="shared" ref="DK18:DO18" si="52">CZ18</f>
        <v>N2O (kt)</v>
      </c>
      <c r="DL18" s="4" t="str">
        <f t="shared" si="52"/>
        <v>N2O (kt)</v>
      </c>
      <c r="DM18" s="4" t="str">
        <f t="shared" si="52"/>
        <v>N2O (kt)</v>
      </c>
      <c r="DN18" s="4" t="str">
        <f t="shared" si="52"/>
        <v>N2O (kt)</v>
      </c>
      <c r="DO18" s="4" t="str">
        <f t="shared" si="52"/>
        <v>N2O (kt)</v>
      </c>
      <c r="DP18" s="4" t="s">
        <v>84</v>
      </c>
      <c r="DQ18" s="4" t="s">
        <v>85</v>
      </c>
      <c r="DR18" s="4" t="s">
        <v>86</v>
      </c>
      <c r="DS18" s="4" t="s">
        <v>87</v>
      </c>
      <c r="DT18" s="4" t="s">
        <v>88</v>
      </c>
      <c r="DU18" s="4" t="s">
        <v>89</v>
      </c>
      <c r="DV18" s="4" t="s">
        <v>90</v>
      </c>
      <c r="DW18" s="4" t="s">
        <v>91</v>
      </c>
      <c r="DX18" s="4" t="s">
        <v>92</v>
      </c>
      <c r="DY18" s="4" t="s">
        <v>93</v>
      </c>
      <c r="DZ18" s="4" t="s">
        <v>94</v>
      </c>
      <c r="EA18" s="4" t="s">
        <v>95</v>
      </c>
      <c r="EB18" s="4" t="s">
        <v>96</v>
      </c>
      <c r="EC18" s="4" t="s">
        <v>97</v>
      </c>
      <c r="ED18" s="4" t="s">
        <v>98</v>
      </c>
      <c r="EE18" s="4" t="s">
        <v>99</v>
      </c>
      <c r="EF18" s="4" t="s">
        <v>100</v>
      </c>
      <c r="EG18" s="4" t="s">
        <v>101</v>
      </c>
      <c r="EH18" s="4" t="s">
        <v>102</v>
      </c>
      <c r="EI18" s="4" t="s">
        <v>103</v>
      </c>
      <c r="EJ18" s="4" t="s">
        <v>104</v>
      </c>
      <c r="EK18" s="4" t="s">
        <v>105</v>
      </c>
      <c r="EL18" s="4" t="s">
        <v>106</v>
      </c>
      <c r="EM18" s="4" t="s">
        <v>107</v>
      </c>
      <c r="EN18" s="4" t="s">
        <v>108</v>
      </c>
      <c r="EO18" s="4" t="s">
        <v>109</v>
      </c>
      <c r="EP18" s="4" t="s">
        <v>110</v>
      </c>
      <c r="EQ18" s="4" t="s">
        <v>111</v>
      </c>
      <c r="ER18" s="4" t="s">
        <v>112</v>
      </c>
      <c r="ES18" s="4" t="s">
        <v>113</v>
      </c>
      <c r="ET18" s="4" t="s">
        <v>114</v>
      </c>
      <c r="EU18" s="4" t="s">
        <v>115</v>
      </c>
      <c r="EV18" s="4" t="s">
        <v>116</v>
      </c>
      <c r="EW18" s="4" t="s">
        <v>117</v>
      </c>
      <c r="EX18" s="4" t="s">
        <v>118</v>
      </c>
      <c r="EY18" s="4" t="s">
        <v>119</v>
      </c>
      <c r="EZ18" s="4" t="s">
        <v>120</v>
      </c>
      <c r="FA18" s="4" t="s">
        <v>121</v>
      </c>
      <c r="FB18" s="4" t="s">
        <v>122</v>
      </c>
      <c r="FC18" s="4" t="s">
        <v>123</v>
      </c>
      <c r="FD18" s="4" t="s">
        <v>124</v>
      </c>
      <c r="FE18" s="4" t="s">
        <v>125</v>
      </c>
      <c r="FF18" s="4" t="s">
        <v>126</v>
      </c>
      <c r="FG18" s="4" t="s">
        <v>127</v>
      </c>
      <c r="FH18" s="4" t="s">
        <v>128</v>
      </c>
      <c r="FI18" s="4" t="s">
        <v>129</v>
      </c>
      <c r="FJ18" s="4" t="s">
        <v>130</v>
      </c>
      <c r="FK18" s="4" t="s">
        <v>131</v>
      </c>
      <c r="FL18" s="4" t="s">
        <v>132</v>
      </c>
      <c r="FM18" s="4" t="s">
        <v>133</v>
      </c>
      <c r="FN18" s="4" t="s">
        <v>134</v>
      </c>
      <c r="FO18" s="4" t="s">
        <v>135</v>
      </c>
      <c r="FP18" s="4" t="s">
        <v>136</v>
      </c>
      <c r="FQ18" s="4" t="s">
        <v>137</v>
      </c>
      <c r="FR18" s="4" t="s">
        <v>138</v>
      </c>
      <c r="FS18" s="4" t="s">
        <v>139</v>
      </c>
      <c r="FT18" s="4" t="s">
        <v>140</v>
      </c>
      <c r="FU18" s="4" t="s">
        <v>141</v>
      </c>
      <c r="FV18" s="4" t="s">
        <v>142</v>
      </c>
      <c r="FW18" s="4" t="s">
        <v>143</v>
      </c>
      <c r="FX18" s="4" t="s">
        <v>144</v>
      </c>
      <c r="FY18" s="4" t="s">
        <v>145</v>
      </c>
      <c r="FZ18" s="4" t="s">
        <v>146</v>
      </c>
      <c r="GA18" s="4" t="s">
        <v>147</v>
      </c>
      <c r="GB18" s="4" t="s">
        <v>148</v>
      </c>
      <c r="GC18" s="4" t="s">
        <v>149</v>
      </c>
      <c r="GD18" s="4" t="s">
        <v>150</v>
      </c>
      <c r="GE18" s="4" t="s">
        <v>151</v>
      </c>
      <c r="GF18" s="4" t="s">
        <v>152</v>
      </c>
      <c r="GG18" s="4" t="s">
        <v>153</v>
      </c>
      <c r="GH18" s="4" t="s">
        <v>154</v>
      </c>
      <c r="GI18" s="4" t="s">
        <v>155</v>
      </c>
      <c r="GJ18" s="4" t="s">
        <v>156</v>
      </c>
      <c r="GK18" s="4" t="s">
        <v>157</v>
      </c>
      <c r="GL18" s="4" t="s">
        <v>158</v>
      </c>
      <c r="GM18" s="4" t="s">
        <v>159</v>
      </c>
      <c r="GN18" s="4" t="s">
        <v>160</v>
      </c>
      <c r="GO18" s="4" t="s">
        <v>161</v>
      </c>
      <c r="GP18" s="4" t="s">
        <v>162</v>
      </c>
      <c r="GQ18" s="4" t="s">
        <v>163</v>
      </c>
      <c r="GR18" s="4" t="s">
        <v>164</v>
      </c>
      <c r="GS18" s="4" t="s">
        <v>165</v>
      </c>
      <c r="GT18" s="4" t="s">
        <v>166</v>
      </c>
      <c r="GU18" s="4" t="s">
        <v>167</v>
      </c>
      <c r="GV18" s="4" t="s">
        <v>168</v>
      </c>
      <c r="GW18" s="4" t="s">
        <v>169</v>
      </c>
      <c r="GX18" s="4" t="s">
        <v>170</v>
      </c>
      <c r="GY18" s="4" t="s">
        <v>171</v>
      </c>
      <c r="GZ18" s="4" t="s">
        <v>172</v>
      </c>
      <c r="HA18" s="4" t="s">
        <v>173</v>
      </c>
      <c r="HB18" s="4" t="s">
        <v>174</v>
      </c>
      <c r="HC18" s="4" t="s">
        <v>175</v>
      </c>
      <c r="HD18" s="4" t="s">
        <v>176</v>
      </c>
      <c r="HE18" s="4" t="s">
        <v>177</v>
      </c>
      <c r="HF18" s="4" t="s">
        <v>178</v>
      </c>
      <c r="HG18" s="4" t="s">
        <v>179</v>
      </c>
      <c r="HH18" s="4" t="s">
        <v>180</v>
      </c>
      <c r="HI18" s="4" t="str">
        <f>HC18</f>
        <v>HFC (kt CO2e)</v>
      </c>
      <c r="HJ18" s="4" t="str">
        <f t="shared" ref="HJ18:HM18" si="53">HD18</f>
        <v>HFC (kt CO2e)</v>
      </c>
      <c r="HK18" s="4" t="str">
        <f t="shared" si="53"/>
        <v>HFC (kt CO2e)</v>
      </c>
      <c r="HL18" s="4" t="str">
        <f t="shared" si="53"/>
        <v>HFC (kt CO2e)</v>
      </c>
      <c r="HM18" s="4" t="str">
        <f t="shared" si="53"/>
        <v>HFC (kt CO2e)</v>
      </c>
      <c r="HN18" s="4" t="s">
        <v>181</v>
      </c>
      <c r="HO18" s="4" t="s">
        <v>182</v>
      </c>
      <c r="HP18" s="4" t="s">
        <v>183</v>
      </c>
      <c r="HQ18" s="4" t="s">
        <v>184</v>
      </c>
      <c r="HR18" s="4" t="s">
        <v>185</v>
      </c>
      <c r="HS18" s="4" t="str">
        <f>HM18</f>
        <v>HFC (kt CO2e)</v>
      </c>
      <c r="HT18" s="4" t="str">
        <f t="shared" ref="HT18" si="54">HN18</f>
        <v>HFC (kt CO2e)</v>
      </c>
      <c r="HU18" s="4" t="str">
        <f t="shared" ref="HU18" si="55">HO18</f>
        <v>HFC (kt CO2e)</v>
      </c>
      <c r="HV18" s="4" t="str">
        <f t="shared" ref="HV18" si="56">HP18</f>
        <v>HFC (kt CO2e)</v>
      </c>
      <c r="HW18" s="4" t="str">
        <f>HL18</f>
        <v>HFC (kt CO2e)</v>
      </c>
      <c r="HX18" s="4" t="str">
        <f t="shared" ref="HX18" si="57">HR18</f>
        <v>HFC (kt CO2e)</v>
      </c>
      <c r="HY18" s="4" t="str">
        <f t="shared" ref="HY18" si="58">HN18</f>
        <v>HFC (kt CO2e)</v>
      </c>
      <c r="HZ18" s="4" t="str">
        <f t="shared" ref="HZ18" si="59">HT18</f>
        <v>HFC (kt CO2e)</v>
      </c>
      <c r="IA18" s="4" t="str">
        <f t="shared" ref="IA18" si="60">HP18</f>
        <v>HFC (kt CO2e)</v>
      </c>
      <c r="IB18" s="4" t="str">
        <f t="shared" ref="IB18" si="61">HV18</f>
        <v>HFC (kt CO2e)</v>
      </c>
      <c r="IC18" s="4" t="s">
        <v>186</v>
      </c>
      <c r="ID18" s="4" t="s">
        <v>187</v>
      </c>
      <c r="IE18" s="4" t="s">
        <v>188</v>
      </c>
      <c r="IF18" s="4" t="s">
        <v>189</v>
      </c>
      <c r="IG18" s="4" t="s">
        <v>190</v>
      </c>
      <c r="IH18" s="4" t="s">
        <v>191</v>
      </c>
      <c r="II18" s="4" t="s">
        <v>192</v>
      </c>
      <c r="IJ18" s="4" t="s">
        <v>193</v>
      </c>
      <c r="IK18" s="4" t="s">
        <v>194</v>
      </c>
      <c r="IL18" s="4" t="s">
        <v>195</v>
      </c>
      <c r="IM18" s="4" t="s">
        <v>196</v>
      </c>
      <c r="IN18" s="4" t="s">
        <v>197</v>
      </c>
      <c r="IO18" s="4" t="s">
        <v>198</v>
      </c>
      <c r="IP18" s="4" t="s">
        <v>199</v>
      </c>
      <c r="IQ18" s="4" t="s">
        <v>200</v>
      </c>
      <c r="IR18" s="4" t="s">
        <v>201</v>
      </c>
      <c r="IS18" s="4" t="s">
        <v>202</v>
      </c>
      <c r="IT18" s="4" t="s">
        <v>203</v>
      </c>
      <c r="IU18" s="4" t="s">
        <v>204</v>
      </c>
      <c r="IV18" s="4" t="str">
        <f>IP18</f>
        <v>PFC (kt CO2e)</v>
      </c>
      <c r="IW18" s="4" t="str">
        <f t="shared" ref="IW18:IZ18" si="62">IQ18</f>
        <v>PFC (kt CO2e)</v>
      </c>
      <c r="IX18" s="4" t="str">
        <f t="shared" si="62"/>
        <v>PFC (kt CO2e)</v>
      </c>
      <c r="IY18" s="4" t="str">
        <f t="shared" si="62"/>
        <v>PFC (kt CO2e)</v>
      </c>
      <c r="IZ18" s="4" t="str">
        <f t="shared" si="62"/>
        <v>PFC (kt CO2e)</v>
      </c>
      <c r="JA18" s="4" t="s">
        <v>205</v>
      </c>
      <c r="JB18" s="4" t="s">
        <v>206</v>
      </c>
      <c r="JC18" s="4" t="s">
        <v>207</v>
      </c>
      <c r="JD18" s="4" t="s">
        <v>208</v>
      </c>
      <c r="JE18" s="4" t="s">
        <v>209</v>
      </c>
      <c r="JF18" s="4" t="str">
        <f>IZ18</f>
        <v>PFC (kt CO2e)</v>
      </c>
      <c r="JG18" s="4" t="str">
        <f t="shared" ref="JG18" si="63">JA18</f>
        <v>PFC (kt CO2e)</v>
      </c>
      <c r="JH18" s="4" t="str">
        <f t="shared" ref="JH18" si="64">JB18</f>
        <v>PFC (kt CO2e)</v>
      </c>
      <c r="JI18" s="4" t="str">
        <f t="shared" ref="JI18" si="65">JC18</f>
        <v>PFC (kt CO2e)</v>
      </c>
      <c r="JJ18" s="4" t="str">
        <f>IY18</f>
        <v>PFC (kt CO2e)</v>
      </c>
      <c r="JK18" s="4" t="str">
        <f t="shared" ref="JK18" si="66">JE18</f>
        <v>PFC (kt CO2e)</v>
      </c>
      <c r="JL18" s="4" t="str">
        <f t="shared" ref="JL18" si="67">JA18</f>
        <v>PFC (kt CO2e)</v>
      </c>
      <c r="JM18" s="4" t="str">
        <f t="shared" ref="JM18" si="68">JG18</f>
        <v>PFC (kt CO2e)</v>
      </c>
      <c r="JN18" s="4" t="str">
        <f t="shared" ref="JN18" si="69">JC18</f>
        <v>PFC (kt CO2e)</v>
      </c>
      <c r="JO18" s="4" t="str">
        <f t="shared" ref="JO18" si="70">JI18</f>
        <v>PFC (kt CO2e)</v>
      </c>
      <c r="JP18" s="4" t="s">
        <v>210</v>
      </c>
      <c r="JQ18" s="4" t="s">
        <v>211</v>
      </c>
      <c r="JR18" s="4" t="s">
        <v>212</v>
      </c>
      <c r="JS18" s="4" t="s">
        <v>213</v>
      </c>
      <c r="JT18" s="4" t="s">
        <v>214</v>
      </c>
      <c r="JU18" s="4" t="s">
        <v>215</v>
      </c>
      <c r="JV18" s="4" t="s">
        <v>216</v>
      </c>
      <c r="JW18" s="4" t="s">
        <v>217</v>
      </c>
      <c r="JX18" s="4" t="s">
        <v>218</v>
      </c>
      <c r="JY18" s="4" t="s">
        <v>219</v>
      </c>
      <c r="JZ18" s="4" t="s">
        <v>220</v>
      </c>
      <c r="KA18" s="4" t="s">
        <v>221</v>
      </c>
      <c r="KB18" s="4" t="s">
        <v>222</v>
      </c>
      <c r="KC18" s="4" t="s">
        <v>223</v>
      </c>
      <c r="KD18" s="4" t="s">
        <v>224</v>
      </c>
      <c r="KE18" s="4" t="s">
        <v>225</v>
      </c>
      <c r="KF18" s="4" t="s">
        <v>226</v>
      </c>
      <c r="KG18" s="4" t="s">
        <v>227</v>
      </c>
      <c r="KH18" s="4" t="s">
        <v>228</v>
      </c>
      <c r="KI18" s="4" t="s">
        <v>229</v>
      </c>
      <c r="KJ18" s="4" t="s">
        <v>230</v>
      </c>
      <c r="KK18" s="4" t="s">
        <v>231</v>
      </c>
      <c r="KL18" s="4" t="s">
        <v>232</v>
      </c>
      <c r="KM18" s="4" t="s">
        <v>233</v>
      </c>
      <c r="KN18" s="4" t="s">
        <v>234</v>
      </c>
      <c r="KO18" s="4" t="s">
        <v>235</v>
      </c>
      <c r="KP18" s="4" t="s">
        <v>236</v>
      </c>
      <c r="KQ18" s="4" t="s">
        <v>237</v>
      </c>
      <c r="KR18" s="4" t="s">
        <v>238</v>
      </c>
      <c r="KS18" s="4" t="s">
        <v>239</v>
      </c>
      <c r="KT18" s="4" t="s">
        <v>240</v>
      </c>
      <c r="KU18" s="4" t="s">
        <v>241</v>
      </c>
      <c r="KV18" s="4" t="s">
        <v>242</v>
      </c>
      <c r="KW18" s="4" t="s">
        <v>243</v>
      </c>
      <c r="KX18" s="4" t="s">
        <v>244</v>
      </c>
      <c r="KY18" s="4" t="s">
        <v>245</v>
      </c>
      <c r="KZ18" s="4" t="s">
        <v>246</v>
      </c>
      <c r="LA18" s="4" t="s">
        <v>247</v>
      </c>
      <c r="LB18" s="4" t="s">
        <v>248</v>
      </c>
      <c r="LC18" s="4" t="s">
        <v>249</v>
      </c>
      <c r="LD18" s="4" t="s">
        <v>250</v>
      </c>
      <c r="LE18" s="4" t="s">
        <v>251</v>
      </c>
      <c r="LF18" s="4" t="s">
        <v>252</v>
      </c>
      <c r="LG18" s="4" t="s">
        <v>253</v>
      </c>
      <c r="LH18" s="4" t="s">
        <v>254</v>
      </c>
      <c r="LI18" s="4" t="s">
        <v>255</v>
      </c>
      <c r="LJ18" s="4" t="s">
        <v>256</v>
      </c>
      <c r="LK18" s="4" t="s">
        <v>257</v>
      </c>
      <c r="LL18" s="4" t="s">
        <v>258</v>
      </c>
      <c r="LM18" s="4" t="s">
        <v>259</v>
      </c>
      <c r="LN18" s="4" t="s">
        <v>260</v>
      </c>
      <c r="LO18" s="4" t="s">
        <v>261</v>
      </c>
      <c r="LP18" s="4" t="s">
        <v>262</v>
      </c>
      <c r="LQ18" s="4" t="s">
        <v>263</v>
      </c>
      <c r="LR18" s="4" t="s">
        <v>264</v>
      </c>
      <c r="LS18" s="4" t="s">
        <v>265</v>
      </c>
      <c r="LT18" s="4" t="s">
        <v>266</v>
      </c>
      <c r="LU18" s="4" t="s">
        <v>267</v>
      </c>
      <c r="LV18" s="4" t="s">
        <v>268</v>
      </c>
      <c r="LW18" s="4" t="s">
        <v>269</v>
      </c>
      <c r="LX18" s="4" t="s">
        <v>270</v>
      </c>
      <c r="LY18" s="4" t="s">
        <v>271</v>
      </c>
      <c r="LZ18" s="4" t="s">
        <v>272</v>
      </c>
      <c r="MA18" s="4" t="s">
        <v>273</v>
      </c>
      <c r="MB18" s="4" t="s">
        <v>274</v>
      </c>
      <c r="MC18" s="4" t="s">
        <v>275</v>
      </c>
      <c r="MD18" s="4" t="s">
        <v>276</v>
      </c>
      <c r="ME18" s="4" t="s">
        <v>277</v>
      </c>
      <c r="MF18" s="4" t="s">
        <v>278</v>
      </c>
      <c r="MG18" s="4" t="s">
        <v>279</v>
      </c>
      <c r="MH18" s="4" t="s">
        <v>280</v>
      </c>
      <c r="MI18" s="4" t="s">
        <v>281</v>
      </c>
      <c r="MJ18" s="4" t="s">
        <v>282</v>
      </c>
      <c r="MK18" s="4" t="s">
        <v>283</v>
      </c>
      <c r="ML18" s="4" t="s">
        <v>284</v>
      </c>
      <c r="MM18" s="4" t="s">
        <v>285</v>
      </c>
      <c r="MN18" s="4" t="s">
        <v>286</v>
      </c>
      <c r="MO18" s="4" t="s">
        <v>287</v>
      </c>
      <c r="MP18" s="4" t="s">
        <v>288</v>
      </c>
      <c r="MQ18" s="4" t="s">
        <v>289</v>
      </c>
      <c r="MR18" s="4" t="s">
        <v>290</v>
      </c>
      <c r="MS18" s="4" t="s">
        <v>291</v>
      </c>
      <c r="MT18" s="4" t="s">
        <v>292</v>
      </c>
      <c r="MU18" s="4" t="s">
        <v>293</v>
      </c>
      <c r="MV18" s="4" t="s">
        <v>294</v>
      </c>
      <c r="MW18" s="4" t="s">
        <v>295</v>
      </c>
      <c r="MX18" s="4" t="s">
        <v>296</v>
      </c>
      <c r="MY18" s="4" t="s">
        <v>297</v>
      </c>
      <c r="MZ18" s="4" t="s">
        <v>298</v>
      </c>
      <c r="NA18" s="4" t="s">
        <v>299</v>
      </c>
      <c r="NB18" s="4" t="s">
        <v>300</v>
      </c>
      <c r="NC18" s="4" t="s">
        <v>301</v>
      </c>
      <c r="ND18" s="4" t="s">
        <v>302</v>
      </c>
      <c r="NE18" s="4" t="s">
        <v>303</v>
      </c>
      <c r="NF18" s="4" t="s">
        <v>304</v>
      </c>
      <c r="NG18" s="4" t="s">
        <v>305</v>
      </c>
      <c r="NH18" s="4" t="s">
        <v>306</v>
      </c>
      <c r="NI18" s="4" t="s">
        <v>307</v>
      </c>
      <c r="NJ18" s="4" t="s">
        <v>308</v>
      </c>
      <c r="NK18" s="4" t="s">
        <v>309</v>
      </c>
      <c r="NL18" s="4" t="s">
        <v>310</v>
      </c>
      <c r="NM18" s="4" t="s">
        <v>311</v>
      </c>
      <c r="NN18" s="4" t="s">
        <v>312</v>
      </c>
      <c r="NO18" s="4" t="s">
        <v>313</v>
      </c>
      <c r="NP18" s="4" t="s">
        <v>314</v>
      </c>
      <c r="NQ18" s="4" t="s">
        <v>315</v>
      </c>
      <c r="NR18" s="4" t="s">
        <v>316</v>
      </c>
      <c r="NS18" s="4" t="s">
        <v>317</v>
      </c>
      <c r="NT18" s="4" t="s">
        <v>318</v>
      </c>
      <c r="NU18" s="4" t="s">
        <v>319</v>
      </c>
      <c r="NV18" s="4" t="s">
        <v>320</v>
      </c>
      <c r="NW18" s="4" t="s">
        <v>321</v>
      </c>
      <c r="NX18" s="4" t="s">
        <v>322</v>
      </c>
      <c r="NY18" s="4" t="s">
        <v>323</v>
      </c>
      <c r="NZ18" s="4" t="s">
        <v>324</v>
      </c>
      <c r="OA18" s="4" t="s">
        <v>325</v>
      </c>
      <c r="OB18" s="4" t="s">
        <v>326</v>
      </c>
      <c r="OC18" s="4" t="s">
        <v>327</v>
      </c>
      <c r="OD18" s="4" t="s">
        <v>328</v>
      </c>
      <c r="OE18" s="4" t="s">
        <v>329</v>
      </c>
      <c r="OF18" s="4" t="s">
        <v>330</v>
      </c>
      <c r="OG18" s="4" t="s">
        <v>331</v>
      </c>
      <c r="OH18" s="4" t="s">
        <v>332</v>
      </c>
      <c r="OI18" s="4" t="s">
        <v>333</v>
      </c>
      <c r="OJ18" s="4" t="s">
        <v>334</v>
      </c>
      <c r="OK18" s="4" t="s">
        <v>335</v>
      </c>
      <c r="OL18" s="4" t="s">
        <v>336</v>
      </c>
      <c r="OM18" s="4" t="s">
        <v>337</v>
      </c>
      <c r="ON18" s="4" t="s">
        <v>338</v>
      </c>
      <c r="OO18" s="4" t="s">
        <v>339</v>
      </c>
      <c r="OP18" s="4" t="s">
        <v>340</v>
      </c>
      <c r="OQ18" s="4" t="s">
        <v>341</v>
      </c>
      <c r="OR18" s="4" t="s">
        <v>342</v>
      </c>
      <c r="OS18" s="4" t="s">
        <v>343</v>
      </c>
      <c r="OT18" s="4" t="s">
        <v>344</v>
      </c>
      <c r="OU18" s="4" t="s">
        <v>345</v>
      </c>
      <c r="OV18" s="4" t="s">
        <v>346</v>
      </c>
      <c r="OW18" s="4" t="s">
        <v>347</v>
      </c>
      <c r="OX18" s="4" t="s">
        <v>348</v>
      </c>
      <c r="OY18" s="4" t="s">
        <v>349</v>
      </c>
      <c r="OZ18" s="4" t="s">
        <v>350</v>
      </c>
      <c r="PA18" s="4" t="s">
        <v>351</v>
      </c>
      <c r="PB18" s="4" t="s">
        <v>352</v>
      </c>
      <c r="PC18" s="4" t="s">
        <v>353</v>
      </c>
      <c r="PD18" s="4" t="s">
        <v>354</v>
      </c>
      <c r="PE18" s="4" t="s">
        <v>355</v>
      </c>
      <c r="PF18" s="4" t="s">
        <v>356</v>
      </c>
      <c r="PG18" s="4" t="s">
        <v>357</v>
      </c>
      <c r="PH18" s="4" t="s">
        <v>358</v>
      </c>
      <c r="PI18" s="4" t="s">
        <v>359</v>
      </c>
      <c r="PJ18" s="4" t="s">
        <v>360</v>
      </c>
      <c r="PK18" s="4" t="s">
        <v>361</v>
      </c>
      <c r="PL18" s="4" t="s">
        <v>362</v>
      </c>
      <c r="PM18" s="4" t="s">
        <v>363</v>
      </c>
      <c r="PN18" s="4" t="s">
        <v>364</v>
      </c>
      <c r="PO18" s="4" t="s">
        <v>365</v>
      </c>
    </row>
    <row r="19" spans="1:431" ht="33.6" customHeight="1" x14ac:dyDescent="0.3">
      <c r="C19" s="99">
        <v>2022</v>
      </c>
      <c r="D19" s="19">
        <v>2018</v>
      </c>
      <c r="E19" s="19">
        <v>2019</v>
      </c>
      <c r="F19" s="121">
        <v>2020</v>
      </c>
      <c r="G19" s="19">
        <v>2021</v>
      </c>
      <c r="H19" s="19">
        <v>2022</v>
      </c>
      <c r="I19" s="19">
        <v>2023</v>
      </c>
      <c r="J19" s="19">
        <v>2024</v>
      </c>
      <c r="K19" s="20">
        <v>2025</v>
      </c>
      <c r="L19" s="19">
        <v>2026</v>
      </c>
      <c r="M19" s="19">
        <v>2027</v>
      </c>
      <c r="N19" s="19">
        <v>2028</v>
      </c>
      <c r="O19" s="19">
        <v>2029</v>
      </c>
      <c r="P19" s="20">
        <v>2030</v>
      </c>
      <c r="Q19" s="19">
        <v>2031</v>
      </c>
      <c r="R19" s="19">
        <v>2032</v>
      </c>
      <c r="S19" s="19">
        <v>2033</v>
      </c>
      <c r="T19" s="19">
        <v>2034</v>
      </c>
      <c r="U19" s="20">
        <v>2035</v>
      </c>
      <c r="V19" s="19">
        <v>2036</v>
      </c>
      <c r="W19" s="19">
        <v>2037</v>
      </c>
      <c r="X19" s="19">
        <v>2038</v>
      </c>
      <c r="Y19" s="19">
        <v>2039</v>
      </c>
      <c r="Z19" s="20">
        <v>2040</v>
      </c>
      <c r="AA19" s="19">
        <v>2041</v>
      </c>
      <c r="AB19" s="19">
        <v>2042</v>
      </c>
      <c r="AC19" s="19">
        <v>2043</v>
      </c>
      <c r="AD19" s="19">
        <v>2044</v>
      </c>
      <c r="AE19" s="20">
        <v>2045</v>
      </c>
      <c r="AF19" s="19">
        <v>2046</v>
      </c>
      <c r="AG19" s="19">
        <v>2047</v>
      </c>
      <c r="AH19" s="19">
        <v>2048</v>
      </c>
      <c r="AI19" s="19">
        <v>2049</v>
      </c>
      <c r="AJ19" s="20">
        <v>2050</v>
      </c>
      <c r="AK19" s="19">
        <v>2051</v>
      </c>
      <c r="AL19" s="19">
        <v>2052</v>
      </c>
      <c r="AM19" s="19">
        <v>2053</v>
      </c>
      <c r="AN19" s="19">
        <v>2054</v>
      </c>
      <c r="AO19" s="20">
        <v>2055</v>
      </c>
      <c r="AP19" s="20">
        <f>$C$19</f>
        <v>2022</v>
      </c>
      <c r="AQ19" s="19">
        <v>2018</v>
      </c>
      <c r="AR19" s="19">
        <v>2019</v>
      </c>
      <c r="AS19" s="20">
        <v>2020</v>
      </c>
      <c r="AT19" s="19">
        <v>2021</v>
      </c>
      <c r="AU19" s="19">
        <v>2022</v>
      </c>
      <c r="AV19" s="19">
        <v>2023</v>
      </c>
      <c r="AW19" s="19">
        <v>2024</v>
      </c>
      <c r="AX19" s="20">
        <v>2025</v>
      </c>
      <c r="AY19" s="19">
        <v>2026</v>
      </c>
      <c r="AZ19" s="19">
        <v>2027</v>
      </c>
      <c r="BA19" s="19">
        <v>2028</v>
      </c>
      <c r="BB19" s="19">
        <v>2029</v>
      </c>
      <c r="BC19" s="20">
        <v>2030</v>
      </c>
      <c r="BD19" s="19">
        <v>2031</v>
      </c>
      <c r="BE19" s="19">
        <v>2032</v>
      </c>
      <c r="BF19" s="19">
        <v>2033</v>
      </c>
      <c r="BG19" s="19">
        <v>2034</v>
      </c>
      <c r="BH19" s="20">
        <v>2035</v>
      </c>
      <c r="BI19" s="19">
        <v>2036</v>
      </c>
      <c r="BJ19" s="19">
        <v>2037</v>
      </c>
      <c r="BK19" s="19">
        <v>2038</v>
      </c>
      <c r="BL19" s="19">
        <v>2039</v>
      </c>
      <c r="BM19" s="20">
        <v>2040</v>
      </c>
      <c r="BN19" s="19">
        <v>2041</v>
      </c>
      <c r="BO19" s="19">
        <v>2042</v>
      </c>
      <c r="BP19" s="19">
        <v>2043</v>
      </c>
      <c r="BQ19" s="19">
        <v>2044</v>
      </c>
      <c r="BR19" s="20">
        <v>2045</v>
      </c>
      <c r="BS19" s="19">
        <v>2046</v>
      </c>
      <c r="BT19" s="19">
        <v>2047</v>
      </c>
      <c r="BU19" s="19">
        <v>2048</v>
      </c>
      <c r="BV19" s="19">
        <v>2049</v>
      </c>
      <c r="BW19" s="20">
        <v>2050</v>
      </c>
      <c r="BX19" s="19">
        <v>2051</v>
      </c>
      <c r="BY19" s="19">
        <v>2052</v>
      </c>
      <c r="BZ19" s="19">
        <v>2053</v>
      </c>
      <c r="CA19" s="19">
        <v>2054</v>
      </c>
      <c r="CB19" s="20">
        <v>2055</v>
      </c>
      <c r="CC19" s="20">
        <f>$C$19</f>
        <v>2022</v>
      </c>
      <c r="CD19" s="19">
        <v>2018</v>
      </c>
      <c r="CE19" s="19">
        <v>2019</v>
      </c>
      <c r="CF19" s="20">
        <v>2020</v>
      </c>
      <c r="CG19" s="19">
        <v>2021</v>
      </c>
      <c r="CH19" s="19">
        <v>2022</v>
      </c>
      <c r="CI19" s="19">
        <v>2023</v>
      </c>
      <c r="CJ19" s="19">
        <v>2024</v>
      </c>
      <c r="CK19" s="20">
        <v>2025</v>
      </c>
      <c r="CL19" s="19">
        <v>2026</v>
      </c>
      <c r="CM19" s="19">
        <v>2027</v>
      </c>
      <c r="CN19" s="19">
        <v>2028</v>
      </c>
      <c r="CO19" s="19">
        <v>2029</v>
      </c>
      <c r="CP19" s="20">
        <v>2030</v>
      </c>
      <c r="CQ19" s="19">
        <v>2031</v>
      </c>
      <c r="CR19" s="19">
        <v>2032</v>
      </c>
      <c r="CS19" s="19">
        <v>2033</v>
      </c>
      <c r="CT19" s="19">
        <v>2034</v>
      </c>
      <c r="CU19" s="20">
        <v>2035</v>
      </c>
      <c r="CV19" s="19">
        <v>2036</v>
      </c>
      <c r="CW19" s="19">
        <v>2037</v>
      </c>
      <c r="CX19" s="19">
        <v>2038</v>
      </c>
      <c r="CY19" s="19">
        <v>2039</v>
      </c>
      <c r="CZ19" s="20">
        <v>2040</v>
      </c>
      <c r="DA19" s="19">
        <v>2041</v>
      </c>
      <c r="DB19" s="19">
        <v>2042</v>
      </c>
      <c r="DC19" s="19">
        <v>2043</v>
      </c>
      <c r="DD19" s="19">
        <v>2044</v>
      </c>
      <c r="DE19" s="20">
        <v>2045</v>
      </c>
      <c r="DF19" s="19">
        <v>2046</v>
      </c>
      <c r="DG19" s="19">
        <v>2047</v>
      </c>
      <c r="DH19" s="19">
        <v>2048</v>
      </c>
      <c r="DI19" s="19">
        <v>2049</v>
      </c>
      <c r="DJ19" s="20">
        <v>2050</v>
      </c>
      <c r="DK19" s="19">
        <v>2051</v>
      </c>
      <c r="DL19" s="19">
        <v>2052</v>
      </c>
      <c r="DM19" s="19">
        <v>2053</v>
      </c>
      <c r="DN19" s="19">
        <v>2054</v>
      </c>
      <c r="DO19" s="20">
        <v>2055</v>
      </c>
      <c r="DP19" s="20">
        <f>$C$19</f>
        <v>2022</v>
      </c>
      <c r="DQ19" s="19">
        <v>2018</v>
      </c>
      <c r="DR19" s="19">
        <v>2019</v>
      </c>
      <c r="DS19" s="20">
        <v>2020</v>
      </c>
      <c r="DT19" s="19">
        <v>2021</v>
      </c>
      <c r="DU19" s="19">
        <v>2022</v>
      </c>
      <c r="DV19" s="19">
        <v>2023</v>
      </c>
      <c r="DW19" s="19">
        <v>2024</v>
      </c>
      <c r="DX19" s="20">
        <v>2025</v>
      </c>
      <c r="DY19" s="19">
        <v>2026</v>
      </c>
      <c r="DZ19" s="19">
        <v>2027</v>
      </c>
      <c r="EA19" s="19">
        <v>2028</v>
      </c>
      <c r="EB19" s="19">
        <v>2029</v>
      </c>
      <c r="EC19" s="20">
        <v>2030</v>
      </c>
      <c r="ED19" s="19">
        <v>2031</v>
      </c>
      <c r="EE19" s="19">
        <v>2032</v>
      </c>
      <c r="EF19" s="19">
        <v>2033</v>
      </c>
      <c r="EG19" s="19">
        <v>2034</v>
      </c>
      <c r="EH19" s="20">
        <v>2035</v>
      </c>
      <c r="EI19" s="19">
        <v>2036</v>
      </c>
      <c r="EJ19" s="19">
        <v>2037</v>
      </c>
      <c r="EK19" s="19">
        <v>2038</v>
      </c>
      <c r="EL19" s="19">
        <v>2039</v>
      </c>
      <c r="EM19" s="20">
        <v>2040</v>
      </c>
      <c r="EN19" s="19">
        <v>2041</v>
      </c>
      <c r="EO19" s="19">
        <v>2042</v>
      </c>
      <c r="EP19" s="19">
        <v>2043</v>
      </c>
      <c r="EQ19" s="19">
        <v>2044</v>
      </c>
      <c r="ER19" s="20">
        <v>2045</v>
      </c>
      <c r="ES19" s="19">
        <v>2046</v>
      </c>
      <c r="ET19" s="19">
        <v>2047</v>
      </c>
      <c r="EU19" s="19">
        <v>2048</v>
      </c>
      <c r="EV19" s="19">
        <v>2049</v>
      </c>
      <c r="EW19" s="20">
        <v>2050</v>
      </c>
      <c r="EX19" s="19">
        <v>2051</v>
      </c>
      <c r="EY19" s="19">
        <v>2052</v>
      </c>
      <c r="EZ19" s="19">
        <v>2053</v>
      </c>
      <c r="FA19" s="19">
        <v>2054</v>
      </c>
      <c r="FB19" s="20">
        <v>2055</v>
      </c>
      <c r="FC19" s="20">
        <f>$C$19</f>
        <v>2022</v>
      </c>
      <c r="FD19" s="19">
        <v>2018</v>
      </c>
      <c r="FE19" s="19">
        <v>2019</v>
      </c>
      <c r="FF19" s="20">
        <v>2020</v>
      </c>
      <c r="FG19" s="19">
        <v>2021</v>
      </c>
      <c r="FH19" s="19">
        <v>2022</v>
      </c>
      <c r="FI19" s="19">
        <v>2023</v>
      </c>
      <c r="FJ19" s="19">
        <v>2024</v>
      </c>
      <c r="FK19" s="20">
        <v>2025</v>
      </c>
      <c r="FL19" s="19">
        <v>2026</v>
      </c>
      <c r="FM19" s="19">
        <v>2027</v>
      </c>
      <c r="FN19" s="19">
        <v>2028</v>
      </c>
      <c r="FO19" s="19">
        <v>2029</v>
      </c>
      <c r="FP19" s="20">
        <v>2030</v>
      </c>
      <c r="FQ19" s="19">
        <v>2031</v>
      </c>
      <c r="FR19" s="19">
        <v>2032</v>
      </c>
      <c r="FS19" s="19">
        <v>2033</v>
      </c>
      <c r="FT19" s="19">
        <v>2034</v>
      </c>
      <c r="FU19" s="20">
        <v>2035</v>
      </c>
      <c r="FV19" s="19">
        <v>2036</v>
      </c>
      <c r="FW19" s="19">
        <v>2037</v>
      </c>
      <c r="FX19" s="19">
        <v>2038</v>
      </c>
      <c r="FY19" s="19">
        <v>2039</v>
      </c>
      <c r="FZ19" s="20">
        <v>2040</v>
      </c>
      <c r="GA19" s="19">
        <v>2041</v>
      </c>
      <c r="GB19" s="19">
        <v>2042</v>
      </c>
      <c r="GC19" s="19">
        <v>2043</v>
      </c>
      <c r="GD19" s="19">
        <v>2044</v>
      </c>
      <c r="GE19" s="20">
        <v>2045</v>
      </c>
      <c r="GF19" s="19">
        <v>2046</v>
      </c>
      <c r="GG19" s="19">
        <v>2047</v>
      </c>
      <c r="GH19" s="19">
        <v>2048</v>
      </c>
      <c r="GI19" s="19">
        <v>2049</v>
      </c>
      <c r="GJ19" s="20">
        <v>2050</v>
      </c>
      <c r="GK19" s="19">
        <v>2051</v>
      </c>
      <c r="GL19" s="19">
        <v>2052</v>
      </c>
      <c r="GM19" s="19">
        <v>2053</v>
      </c>
      <c r="GN19" s="19">
        <v>2054</v>
      </c>
      <c r="GO19" s="20">
        <v>2055</v>
      </c>
      <c r="GP19" s="20">
        <f>$C$19</f>
        <v>2022</v>
      </c>
      <c r="GQ19" s="19">
        <v>2018</v>
      </c>
      <c r="GR19" s="19">
        <v>2019</v>
      </c>
      <c r="GS19" s="20">
        <v>2020</v>
      </c>
      <c r="GT19" s="19">
        <v>2021</v>
      </c>
      <c r="GU19" s="19">
        <v>2022</v>
      </c>
      <c r="GV19" s="19">
        <v>2023</v>
      </c>
      <c r="GW19" s="19">
        <v>2024</v>
      </c>
      <c r="GX19" s="20">
        <v>2025</v>
      </c>
      <c r="GY19" s="19">
        <v>2026</v>
      </c>
      <c r="GZ19" s="19">
        <v>2027</v>
      </c>
      <c r="HA19" s="19">
        <v>2028</v>
      </c>
      <c r="HB19" s="19">
        <v>2029</v>
      </c>
      <c r="HC19" s="20">
        <v>2030</v>
      </c>
      <c r="HD19" s="19">
        <v>2031</v>
      </c>
      <c r="HE19" s="19">
        <v>2032</v>
      </c>
      <c r="HF19" s="19">
        <v>2033</v>
      </c>
      <c r="HG19" s="19">
        <v>2034</v>
      </c>
      <c r="HH19" s="20">
        <v>2035</v>
      </c>
      <c r="HI19" s="19">
        <v>2036</v>
      </c>
      <c r="HJ19" s="19">
        <v>2037</v>
      </c>
      <c r="HK19" s="19">
        <v>2038</v>
      </c>
      <c r="HL19" s="19">
        <v>2039</v>
      </c>
      <c r="HM19" s="20">
        <v>2040</v>
      </c>
      <c r="HN19" s="19">
        <v>2041</v>
      </c>
      <c r="HO19" s="19">
        <v>2042</v>
      </c>
      <c r="HP19" s="19">
        <v>2043</v>
      </c>
      <c r="HQ19" s="19">
        <v>2044</v>
      </c>
      <c r="HR19" s="20">
        <v>2045</v>
      </c>
      <c r="HS19" s="19">
        <v>2046</v>
      </c>
      <c r="HT19" s="19">
        <v>2047</v>
      </c>
      <c r="HU19" s="19">
        <v>2048</v>
      </c>
      <c r="HV19" s="19">
        <v>2049</v>
      </c>
      <c r="HW19" s="20">
        <v>2050</v>
      </c>
      <c r="HX19" s="19">
        <v>2051</v>
      </c>
      <c r="HY19" s="19">
        <v>2052</v>
      </c>
      <c r="HZ19" s="19">
        <v>2053</v>
      </c>
      <c r="IA19" s="19">
        <v>2054</v>
      </c>
      <c r="IB19" s="20">
        <v>2055</v>
      </c>
      <c r="IC19" s="20">
        <f>$C$19</f>
        <v>2022</v>
      </c>
      <c r="ID19" s="19">
        <v>2018</v>
      </c>
      <c r="IE19" s="19">
        <v>2019</v>
      </c>
      <c r="IF19" s="20">
        <v>2020</v>
      </c>
      <c r="IG19" s="19">
        <v>2021</v>
      </c>
      <c r="IH19" s="19">
        <v>2022</v>
      </c>
      <c r="II19" s="19">
        <v>2023</v>
      </c>
      <c r="IJ19" s="19">
        <v>2024</v>
      </c>
      <c r="IK19" s="20">
        <v>2025</v>
      </c>
      <c r="IL19" s="19">
        <v>2026</v>
      </c>
      <c r="IM19" s="19">
        <v>2027</v>
      </c>
      <c r="IN19" s="19">
        <v>2028</v>
      </c>
      <c r="IO19" s="19">
        <v>2029</v>
      </c>
      <c r="IP19" s="20">
        <v>2030</v>
      </c>
      <c r="IQ19" s="19">
        <v>2031</v>
      </c>
      <c r="IR19" s="19">
        <v>2032</v>
      </c>
      <c r="IS19" s="19">
        <v>2033</v>
      </c>
      <c r="IT19" s="19">
        <v>2034</v>
      </c>
      <c r="IU19" s="20">
        <v>2035</v>
      </c>
      <c r="IV19" s="19">
        <v>2036</v>
      </c>
      <c r="IW19" s="19">
        <v>2037</v>
      </c>
      <c r="IX19" s="19">
        <v>2038</v>
      </c>
      <c r="IY19" s="19">
        <v>2039</v>
      </c>
      <c r="IZ19" s="20">
        <v>2040</v>
      </c>
      <c r="JA19" s="19">
        <v>2041</v>
      </c>
      <c r="JB19" s="19">
        <v>2042</v>
      </c>
      <c r="JC19" s="19">
        <v>2043</v>
      </c>
      <c r="JD19" s="19">
        <v>2044</v>
      </c>
      <c r="JE19" s="20">
        <v>2045</v>
      </c>
      <c r="JF19" s="19">
        <v>2046</v>
      </c>
      <c r="JG19" s="19">
        <v>2047</v>
      </c>
      <c r="JH19" s="19">
        <v>2048</v>
      </c>
      <c r="JI19" s="19">
        <v>2049</v>
      </c>
      <c r="JJ19" s="20">
        <v>2050</v>
      </c>
      <c r="JK19" s="19">
        <v>2051</v>
      </c>
      <c r="JL19" s="19">
        <v>2052</v>
      </c>
      <c r="JM19" s="19">
        <v>2053</v>
      </c>
      <c r="JN19" s="19">
        <v>2054</v>
      </c>
      <c r="JO19" s="20">
        <v>2055</v>
      </c>
      <c r="JP19" s="20">
        <f>$C$19</f>
        <v>2022</v>
      </c>
      <c r="JQ19" s="19">
        <v>2018</v>
      </c>
      <c r="JR19" s="19">
        <v>2019</v>
      </c>
      <c r="JS19" s="20">
        <v>2020</v>
      </c>
      <c r="JT19" s="19">
        <v>2021</v>
      </c>
      <c r="JU19" s="19">
        <v>2022</v>
      </c>
      <c r="JV19" s="19">
        <v>2023</v>
      </c>
      <c r="JW19" s="19">
        <v>2024</v>
      </c>
      <c r="JX19" s="20">
        <v>2025</v>
      </c>
      <c r="JY19" s="19">
        <v>2026</v>
      </c>
      <c r="JZ19" s="19">
        <v>2027</v>
      </c>
      <c r="KA19" s="19">
        <v>2028</v>
      </c>
      <c r="KB19" s="19">
        <v>2029</v>
      </c>
      <c r="KC19" s="20">
        <v>2030</v>
      </c>
      <c r="KD19" s="19">
        <v>2031</v>
      </c>
      <c r="KE19" s="19">
        <v>2032</v>
      </c>
      <c r="KF19" s="19">
        <v>2033</v>
      </c>
      <c r="KG19" s="19">
        <v>2034</v>
      </c>
      <c r="KH19" s="20">
        <v>2035</v>
      </c>
      <c r="KI19" s="19">
        <v>2036</v>
      </c>
      <c r="KJ19" s="19">
        <v>2037</v>
      </c>
      <c r="KK19" s="19">
        <v>2038</v>
      </c>
      <c r="KL19" s="19">
        <v>2039</v>
      </c>
      <c r="KM19" s="20">
        <v>2040</v>
      </c>
      <c r="KN19" s="19">
        <v>2041</v>
      </c>
      <c r="KO19" s="19">
        <v>2042</v>
      </c>
      <c r="KP19" s="19">
        <v>2043</v>
      </c>
      <c r="KQ19" s="19">
        <v>2044</v>
      </c>
      <c r="KR19" s="20">
        <v>2045</v>
      </c>
      <c r="KS19" s="19">
        <v>2046</v>
      </c>
      <c r="KT19" s="19">
        <v>2047</v>
      </c>
      <c r="KU19" s="19">
        <v>2048</v>
      </c>
      <c r="KV19" s="19">
        <v>2049</v>
      </c>
      <c r="KW19" s="20">
        <v>2050</v>
      </c>
      <c r="KX19" s="19">
        <v>2051</v>
      </c>
      <c r="KY19" s="19">
        <v>2052</v>
      </c>
      <c r="KZ19" s="19">
        <v>2053</v>
      </c>
      <c r="LA19" s="19">
        <v>2054</v>
      </c>
      <c r="LB19" s="20">
        <v>2055</v>
      </c>
      <c r="LC19" s="20">
        <f>$C$19</f>
        <v>2022</v>
      </c>
      <c r="LD19" s="19">
        <v>2018</v>
      </c>
      <c r="LE19" s="19">
        <v>2019</v>
      </c>
      <c r="LF19" s="20">
        <v>2020</v>
      </c>
      <c r="LG19" s="19">
        <v>2021</v>
      </c>
      <c r="LH19" s="19">
        <v>2022</v>
      </c>
      <c r="LI19" s="19">
        <v>2023</v>
      </c>
      <c r="LJ19" s="19">
        <v>2024</v>
      </c>
      <c r="LK19" s="20">
        <v>2025</v>
      </c>
      <c r="LL19" s="19">
        <v>2026</v>
      </c>
      <c r="LM19" s="19">
        <v>2027</v>
      </c>
      <c r="LN19" s="19">
        <v>2028</v>
      </c>
      <c r="LO19" s="19">
        <v>2029</v>
      </c>
      <c r="LP19" s="20">
        <v>2030</v>
      </c>
      <c r="LQ19" s="19">
        <v>2031</v>
      </c>
      <c r="LR19" s="19">
        <v>2032</v>
      </c>
      <c r="LS19" s="19">
        <v>2033</v>
      </c>
      <c r="LT19" s="19">
        <v>2034</v>
      </c>
      <c r="LU19" s="20">
        <v>2035</v>
      </c>
      <c r="LV19" s="19">
        <v>2036</v>
      </c>
      <c r="LW19" s="19">
        <v>2037</v>
      </c>
      <c r="LX19" s="19">
        <v>2038</v>
      </c>
      <c r="LY19" s="19">
        <v>2039</v>
      </c>
      <c r="LZ19" s="20">
        <v>2040</v>
      </c>
      <c r="MA19" s="19">
        <v>2041</v>
      </c>
      <c r="MB19" s="19">
        <v>2042</v>
      </c>
      <c r="MC19" s="19">
        <v>2043</v>
      </c>
      <c r="MD19" s="19">
        <v>2044</v>
      </c>
      <c r="ME19" s="20">
        <v>2045</v>
      </c>
      <c r="MF19" s="19">
        <v>2046</v>
      </c>
      <c r="MG19" s="19">
        <v>2047</v>
      </c>
      <c r="MH19" s="19">
        <v>2048</v>
      </c>
      <c r="MI19" s="19">
        <v>2049</v>
      </c>
      <c r="MJ19" s="20">
        <v>2050</v>
      </c>
      <c r="MK19" s="19">
        <v>2051</v>
      </c>
      <c r="ML19" s="19">
        <v>2052</v>
      </c>
      <c r="MM19" s="19">
        <v>2053</v>
      </c>
      <c r="MN19" s="19">
        <v>2054</v>
      </c>
      <c r="MO19" s="20">
        <v>2055</v>
      </c>
      <c r="MP19" s="110">
        <f>$C$19</f>
        <v>2022</v>
      </c>
      <c r="MQ19" s="19">
        <v>2018</v>
      </c>
      <c r="MR19" s="19">
        <v>2019</v>
      </c>
      <c r="MS19" s="20">
        <v>2020</v>
      </c>
      <c r="MT19" s="19">
        <v>2021</v>
      </c>
      <c r="MU19" s="19">
        <v>2022</v>
      </c>
      <c r="MV19" s="19">
        <v>2023</v>
      </c>
      <c r="MW19" s="19">
        <v>2024</v>
      </c>
      <c r="MX19" s="20">
        <v>2025</v>
      </c>
      <c r="MY19" s="19">
        <v>2026</v>
      </c>
      <c r="MZ19" s="19">
        <v>2027</v>
      </c>
      <c r="NA19" s="19">
        <v>2028</v>
      </c>
      <c r="NB19" s="19">
        <v>2029</v>
      </c>
      <c r="NC19" s="20">
        <v>2030</v>
      </c>
      <c r="ND19" s="19">
        <v>2031</v>
      </c>
      <c r="NE19" s="19">
        <v>2032</v>
      </c>
      <c r="NF19" s="19">
        <v>2033</v>
      </c>
      <c r="NG19" s="19">
        <v>2034</v>
      </c>
      <c r="NH19" s="20">
        <v>2035</v>
      </c>
      <c r="NI19" s="19">
        <v>2036</v>
      </c>
      <c r="NJ19" s="19">
        <v>2037</v>
      </c>
      <c r="NK19" s="19">
        <v>2038</v>
      </c>
      <c r="NL19" s="19">
        <v>2039</v>
      </c>
      <c r="NM19" s="20">
        <v>2040</v>
      </c>
      <c r="NN19" s="19">
        <v>2041</v>
      </c>
      <c r="NO19" s="19">
        <v>2042</v>
      </c>
      <c r="NP19" s="19">
        <v>2043</v>
      </c>
      <c r="NQ19" s="19">
        <v>2044</v>
      </c>
      <c r="NR19" s="20">
        <v>2045</v>
      </c>
      <c r="NS19" s="19">
        <v>2046</v>
      </c>
      <c r="NT19" s="19">
        <v>2047</v>
      </c>
      <c r="NU19" s="19">
        <v>2048</v>
      </c>
      <c r="NV19" s="19">
        <v>2049</v>
      </c>
      <c r="NW19" s="20">
        <v>2050</v>
      </c>
      <c r="NX19" s="19">
        <v>2051</v>
      </c>
      <c r="NY19" s="19">
        <v>2052</v>
      </c>
      <c r="NZ19" s="19">
        <v>2053</v>
      </c>
      <c r="OA19" s="19">
        <v>2054</v>
      </c>
      <c r="OB19" s="20">
        <v>2055</v>
      </c>
      <c r="OC19" s="20">
        <f>$C$19</f>
        <v>2022</v>
      </c>
      <c r="OD19" s="19">
        <v>2018</v>
      </c>
      <c r="OE19" s="19">
        <v>2019</v>
      </c>
      <c r="OF19" s="20">
        <v>2020</v>
      </c>
      <c r="OG19" s="19">
        <v>2021</v>
      </c>
      <c r="OH19" s="19">
        <v>2022</v>
      </c>
      <c r="OI19" s="19">
        <v>2023</v>
      </c>
      <c r="OJ19" s="19">
        <v>2024</v>
      </c>
      <c r="OK19" s="20">
        <v>2025</v>
      </c>
      <c r="OL19" s="19">
        <v>2026</v>
      </c>
      <c r="OM19" s="19">
        <v>2027</v>
      </c>
      <c r="ON19" s="19">
        <v>2028</v>
      </c>
      <c r="OO19" s="19">
        <v>2029</v>
      </c>
      <c r="OP19" s="20">
        <v>2030</v>
      </c>
      <c r="OQ19" s="19">
        <v>2031</v>
      </c>
      <c r="OR19" s="19">
        <v>2032</v>
      </c>
      <c r="OS19" s="19">
        <v>2033</v>
      </c>
      <c r="OT19" s="19">
        <v>2034</v>
      </c>
      <c r="OU19" s="20">
        <v>2035</v>
      </c>
      <c r="OV19" s="19">
        <v>2036</v>
      </c>
      <c r="OW19" s="19">
        <v>2037</v>
      </c>
      <c r="OX19" s="19">
        <v>2038</v>
      </c>
      <c r="OY19" s="19">
        <v>2039</v>
      </c>
      <c r="OZ19" s="20">
        <v>2040</v>
      </c>
      <c r="PA19" s="19">
        <v>2041</v>
      </c>
      <c r="PB19" s="19">
        <v>2042</v>
      </c>
      <c r="PC19" s="19">
        <v>2043</v>
      </c>
      <c r="PD19" s="19">
        <v>2044</v>
      </c>
      <c r="PE19" s="20">
        <v>2045</v>
      </c>
      <c r="PF19" s="19">
        <v>2046</v>
      </c>
      <c r="PG19" s="19">
        <v>2047</v>
      </c>
      <c r="PH19" s="19">
        <v>2048</v>
      </c>
      <c r="PI19" s="19">
        <v>2049</v>
      </c>
      <c r="PJ19" s="20">
        <v>2050</v>
      </c>
      <c r="PK19" s="19">
        <v>2051</v>
      </c>
      <c r="PL19" s="19">
        <v>2052</v>
      </c>
      <c r="PM19" s="19">
        <v>2053</v>
      </c>
      <c r="PN19" s="19">
        <v>2054</v>
      </c>
      <c r="PO19" s="20">
        <v>2055</v>
      </c>
    </row>
    <row r="20" spans="1:431" x14ac:dyDescent="0.3">
      <c r="A20" s="23" t="s">
        <v>366</v>
      </c>
      <c r="B20" s="24" t="s">
        <v>367</v>
      </c>
      <c r="C20" s="25">
        <f>C22+C44+C55+C77</f>
        <v>11757.177479507918</v>
      </c>
      <c r="I20" s="138">
        <f>I22+I44+I55+I77</f>
        <v>10691.704291007789</v>
      </c>
      <c r="J20" s="138">
        <f>J22+J44+J55+J77</f>
        <v>9741.7575414646544</v>
      </c>
      <c r="K20" s="126">
        <f t="shared" ref="K20:O20" si="71">K22+K44+K55+K77</f>
        <v>8746.4086374232156</v>
      </c>
      <c r="L20" s="138">
        <f t="shared" si="71"/>
        <v>8469.1769487957936</v>
      </c>
      <c r="M20" s="138">
        <f t="shared" si="71"/>
        <v>8182.9911418244092</v>
      </c>
      <c r="N20" s="138">
        <f t="shared" si="71"/>
        <v>7910.0209471449098</v>
      </c>
      <c r="O20" s="138">
        <f t="shared" si="71"/>
        <v>7639.4662196672089</v>
      </c>
      <c r="P20" s="139">
        <f>P22+P44+P55</f>
        <v>7335.0650655757017</v>
      </c>
      <c r="Q20" s="125">
        <f t="shared" ref="Q20:AE20" si="72">Q22+Q44+Q55</f>
        <v>7067.48740882535</v>
      </c>
      <c r="R20" s="125">
        <f t="shared" si="72"/>
        <v>6794.6676359708435</v>
      </c>
      <c r="S20" s="125">
        <f t="shared" si="72"/>
        <v>6514.6269076342433</v>
      </c>
      <c r="T20" s="125">
        <f t="shared" si="72"/>
        <v>6229.0897885056957</v>
      </c>
      <c r="U20" s="139">
        <f t="shared" si="72"/>
        <v>5937.8631527926145</v>
      </c>
      <c r="V20" s="125">
        <f t="shared" si="72"/>
        <v>5764.6978901872844</v>
      </c>
      <c r="W20" s="125">
        <f t="shared" si="72"/>
        <v>5598.9134431437642</v>
      </c>
      <c r="X20" s="125">
        <f t="shared" si="72"/>
        <v>5436.6050433880855</v>
      </c>
      <c r="Y20" s="125">
        <f t="shared" si="72"/>
        <v>5273.0888638675115</v>
      </c>
      <c r="Z20" s="139">
        <f t="shared" si="72"/>
        <v>5110.8996000526349</v>
      </c>
      <c r="AA20" s="125">
        <f t="shared" si="72"/>
        <v>4880.8212180835744</v>
      </c>
      <c r="AB20" s="125">
        <f t="shared" si="72"/>
        <v>4654.5453181274343</v>
      </c>
      <c r="AC20" s="125">
        <f t="shared" si="72"/>
        <v>4428.7693640128555</v>
      </c>
      <c r="AD20" s="125">
        <f t="shared" si="72"/>
        <v>4203.4066717630512</v>
      </c>
      <c r="AE20" s="139">
        <f t="shared" si="72"/>
        <v>3978.3804063328821</v>
      </c>
      <c r="AF20" s="138">
        <f>AF22+AF44+AF55</f>
        <v>3676.0543939170852</v>
      </c>
      <c r="AG20" s="138">
        <f t="shared" ref="AG20:AI20" si="73">AG22+AG44+AG55</f>
        <v>3373.9319002680895</v>
      </c>
      <c r="AH20" s="138">
        <f t="shared" si="73"/>
        <v>3071.9541716346571</v>
      </c>
      <c r="AI20" s="138">
        <f t="shared" si="73"/>
        <v>2770.0669347022913</v>
      </c>
      <c r="AJ20" s="139">
        <f>AJ22+AJ44+AJ55</f>
        <v>2468.2209698766196</v>
      </c>
      <c r="AK20" s="138">
        <f>AK22+AK44+AK55</f>
        <v>2391.2050360241392</v>
      </c>
      <c r="AL20" s="138">
        <f t="shared" ref="AL20:AN20" si="74">AL22+AL44+AL55</f>
        <v>2314.1873976006727</v>
      </c>
      <c r="AM20" s="138">
        <f t="shared" si="74"/>
        <v>2237.0864761597768</v>
      </c>
      <c r="AN20" s="138">
        <f t="shared" si="74"/>
        <v>2180.3048603466086</v>
      </c>
      <c r="AO20" s="139">
        <f>AO22+AO44+AO55</f>
        <v>2153.7376524932192</v>
      </c>
      <c r="AP20" s="139">
        <f>AP22+AP55+AP77</f>
        <v>40.106251350025467</v>
      </c>
      <c r="AV20" s="125">
        <f>AV22+AV55+AV77</f>
        <v>38.977174028280629</v>
      </c>
      <c r="AW20" s="125">
        <f t="shared" ref="AW20:CB20" si="75">AW22+AW55+AW77</f>
        <v>39.476624666346865</v>
      </c>
      <c r="AX20" s="139">
        <f t="shared" si="75"/>
        <v>39.397247647881287</v>
      </c>
      <c r="AY20" s="125">
        <f t="shared" si="75"/>
        <v>39.380246064338877</v>
      </c>
      <c r="AZ20" s="125">
        <f t="shared" si="75"/>
        <v>38.883040659600354</v>
      </c>
      <c r="BA20" s="125">
        <f t="shared" si="75"/>
        <v>38.800347928000313</v>
      </c>
      <c r="BB20" s="125">
        <f t="shared" si="75"/>
        <v>38.783608530016927</v>
      </c>
      <c r="BC20" s="126">
        <f t="shared" si="75"/>
        <v>38.766401055711079</v>
      </c>
      <c r="BD20" s="125">
        <f t="shared" si="75"/>
        <v>38.703980868630332</v>
      </c>
      <c r="BE20" s="125">
        <f t="shared" si="75"/>
        <v>38.724210705572041</v>
      </c>
      <c r="BF20" s="125">
        <f t="shared" si="75"/>
        <v>38.746116467387665</v>
      </c>
      <c r="BG20" s="125">
        <f t="shared" si="75"/>
        <v>38.583726701742911</v>
      </c>
      <c r="BH20" s="126">
        <f t="shared" si="75"/>
        <v>38.432283810230828</v>
      </c>
      <c r="BI20" s="125">
        <f t="shared" si="75"/>
        <v>38.290424761561923</v>
      </c>
      <c r="BJ20" s="125">
        <f t="shared" si="75"/>
        <v>38.155447157443803</v>
      </c>
      <c r="BK20" s="125">
        <f t="shared" si="75"/>
        <v>38.031210434546431</v>
      </c>
      <c r="BL20" s="125">
        <f t="shared" si="75"/>
        <v>37.913874778000462</v>
      </c>
      <c r="BM20" s="126">
        <f t="shared" si="75"/>
        <v>37.802821076377548</v>
      </c>
      <c r="BN20" s="125">
        <f t="shared" si="75"/>
        <v>37.700702141580585</v>
      </c>
      <c r="BO20" s="125">
        <f t="shared" si="75"/>
        <v>37.602526144858885</v>
      </c>
      <c r="BP20" s="125">
        <f t="shared" si="75"/>
        <v>37.510549889267295</v>
      </c>
      <c r="BQ20" s="125">
        <f t="shared" si="75"/>
        <v>37.423909180861408</v>
      </c>
      <c r="BR20" s="126">
        <f t="shared" si="75"/>
        <v>37.34051820827613</v>
      </c>
      <c r="BS20" s="125">
        <f t="shared" si="75"/>
        <v>37.266256505651199</v>
      </c>
      <c r="BT20" s="125">
        <f t="shared" si="75"/>
        <v>37.196779068421677</v>
      </c>
      <c r="BU20" s="125">
        <f t="shared" si="75"/>
        <v>37.130542666532314</v>
      </c>
      <c r="BV20" s="125">
        <f t="shared" si="75"/>
        <v>37.068336444996319</v>
      </c>
      <c r="BW20" s="126">
        <f t="shared" si="75"/>
        <v>37.010298564239065</v>
      </c>
      <c r="BX20" s="26">
        <f t="shared" si="75"/>
        <v>36.963405878548144</v>
      </c>
      <c r="BY20" s="26">
        <f t="shared" si="75"/>
        <v>36.918939762022319</v>
      </c>
      <c r="BZ20" s="26">
        <f t="shared" si="75"/>
        <v>36.877386661068826</v>
      </c>
      <c r="CA20" s="26">
        <f t="shared" si="75"/>
        <v>36.838420165598642</v>
      </c>
      <c r="CB20" s="126">
        <f t="shared" si="75"/>
        <v>36.802614629095409</v>
      </c>
      <c r="CC20" s="139">
        <f t="shared" ref="CC20:CI20" si="76">CC22+CC44+CC55+CC77</f>
        <v>3.2873831664216282</v>
      </c>
      <c r="CD20" s="139">
        <f t="shared" si="76"/>
        <v>0</v>
      </c>
      <c r="CE20" s="139">
        <f t="shared" si="76"/>
        <v>0</v>
      </c>
      <c r="CI20" s="125">
        <f t="shared" si="76"/>
        <v>3.1728228150881095</v>
      </c>
      <c r="CJ20" s="125">
        <f t="shared" ref="CJ20:DO20" si="77">CJ22+CJ44+CJ55+CJ77</f>
        <v>3.1673655847180342</v>
      </c>
      <c r="CK20" s="126">
        <f>CK22+CK44+CK55+CK77</f>
        <v>3.0940657806034837</v>
      </c>
      <c r="CL20" s="125">
        <f t="shared" si="77"/>
        <v>3.0699977168807573</v>
      </c>
      <c r="CM20" s="125">
        <f t="shared" si="77"/>
        <v>3.094993823349983</v>
      </c>
      <c r="CN20" s="125">
        <f t="shared" si="77"/>
        <v>3.0837172807521083</v>
      </c>
      <c r="CO20" s="125">
        <f t="shared" si="77"/>
        <v>3.0724403819404635</v>
      </c>
      <c r="CP20" s="126">
        <f t="shared" si="77"/>
        <v>3.0719993941401844</v>
      </c>
      <c r="CQ20" s="125">
        <f t="shared" si="77"/>
        <v>3.0754728645562364</v>
      </c>
      <c r="CR20" s="125">
        <f t="shared" si="77"/>
        <v>3.0881372175159432</v>
      </c>
      <c r="CS20" s="125">
        <f t="shared" si="77"/>
        <v>3.0876730130502432</v>
      </c>
      <c r="CT20" s="125">
        <f t="shared" si="77"/>
        <v>3.0732261481700731</v>
      </c>
      <c r="CU20" s="126">
        <f t="shared" si="77"/>
        <v>3.0437039745239787</v>
      </c>
      <c r="CV20" s="125">
        <f t="shared" si="77"/>
        <v>3.0459719670726098</v>
      </c>
      <c r="CW20" s="125">
        <f t="shared" si="77"/>
        <v>3.0505146803184116</v>
      </c>
      <c r="CX20" s="125">
        <f t="shared" si="77"/>
        <v>3.0512915300580294</v>
      </c>
      <c r="CY20" s="125">
        <f t="shared" si="77"/>
        <v>3.0418225510485684</v>
      </c>
      <c r="CZ20" s="126">
        <f t="shared" si="77"/>
        <v>3.035515011385872</v>
      </c>
      <c r="DA20" s="125">
        <f t="shared" si="77"/>
        <v>3.0282639566316663</v>
      </c>
      <c r="DB20" s="125">
        <f t="shared" si="77"/>
        <v>3.0147698015042494</v>
      </c>
      <c r="DC20" s="125">
        <f t="shared" si="77"/>
        <v>3.0122348697633243</v>
      </c>
      <c r="DD20" s="125">
        <f t="shared" si="77"/>
        <v>3.0121073615146785</v>
      </c>
      <c r="DE20" s="126">
        <f t="shared" si="77"/>
        <v>3.0081453672298943</v>
      </c>
      <c r="DF20" s="125">
        <f t="shared" si="77"/>
        <v>3.0058751214795345</v>
      </c>
      <c r="DG20" s="125">
        <f t="shared" si="77"/>
        <v>3.0041233329009271</v>
      </c>
      <c r="DH20" s="125">
        <f t="shared" si="77"/>
        <v>3.0023952936043243</v>
      </c>
      <c r="DI20" s="125">
        <f t="shared" si="77"/>
        <v>3.0007117641431016</v>
      </c>
      <c r="DJ20" s="126">
        <f t="shared" si="77"/>
        <v>2.9990779212641483</v>
      </c>
      <c r="DK20" s="125">
        <f t="shared" si="77"/>
        <v>2.9983284291614578</v>
      </c>
      <c r="DL20" s="125">
        <f t="shared" si="77"/>
        <v>2.9975464578559166</v>
      </c>
      <c r="DM20" s="125">
        <f t="shared" si="77"/>
        <v>2.9967313077370297</v>
      </c>
      <c r="DN20" s="125">
        <f t="shared" si="77"/>
        <v>2.9955092015220015</v>
      </c>
      <c r="DO20" s="126">
        <f t="shared" si="77"/>
        <v>2.995972562904559</v>
      </c>
      <c r="DP20" s="29">
        <f>DP44</f>
        <v>1.3332666755556E-4</v>
      </c>
      <c r="DV20" s="29">
        <f>DV44</f>
        <v>1.7996078777777799E-4</v>
      </c>
      <c r="DW20" s="29">
        <f t="shared" ref="DW20:GH20" si="78">DW44</f>
        <v>1.8421585027777801E-4</v>
      </c>
      <c r="DX20" s="29">
        <f t="shared" si="78"/>
        <v>1.8847096277777804E-4</v>
      </c>
      <c r="DY20" s="29">
        <f t="shared" si="78"/>
        <v>1.9272601277777805E-4</v>
      </c>
      <c r="DZ20" s="29">
        <f t="shared" si="78"/>
        <v>1.9297906277777804E-4</v>
      </c>
      <c r="EA20" s="29">
        <f t="shared" si="78"/>
        <v>2.0189906277777805E-4</v>
      </c>
      <c r="EB20" s="29">
        <f t="shared" si="78"/>
        <v>1.9381912527777806E-4</v>
      </c>
      <c r="EC20" s="29">
        <f t="shared" si="78"/>
        <v>1.9448918777777806E-4</v>
      </c>
      <c r="ED20" s="29">
        <f t="shared" si="78"/>
        <v>1.9549778996031763E-4</v>
      </c>
      <c r="EE20" s="29">
        <f t="shared" si="78"/>
        <v>1.9271693817460352E-4</v>
      </c>
      <c r="EF20" s="29">
        <f t="shared" si="78"/>
        <v>1.9452814670634943E-4</v>
      </c>
      <c r="EG20" s="29">
        <f t="shared" si="78"/>
        <v>1.890963361904764E-4</v>
      </c>
      <c r="EH20" s="29">
        <f t="shared" si="78"/>
        <v>1.8756593837301612E-4</v>
      </c>
      <c r="EI20" s="29">
        <f t="shared" si="78"/>
        <v>1.9776106033333356E-4</v>
      </c>
      <c r="EJ20" s="29">
        <f t="shared" si="78"/>
        <v>2.3008899063492106E-4</v>
      </c>
      <c r="EK20" s="29">
        <f t="shared" si="78"/>
        <v>2.0808096674603202E-4</v>
      </c>
      <c r="EL20" s="29">
        <f t="shared" si="78"/>
        <v>1.7723696674603205E-4</v>
      </c>
      <c r="EM20" s="29">
        <f t="shared" si="78"/>
        <v>1.7593956674603203E-4</v>
      </c>
      <c r="EN20" s="29">
        <f t="shared" si="78"/>
        <v>1.4298881674603203E-4</v>
      </c>
      <c r="EO20" s="29">
        <f t="shared" si="78"/>
        <v>1.5385481674603201E-4</v>
      </c>
      <c r="EP20" s="29">
        <f t="shared" si="78"/>
        <v>1.45014816746032E-4</v>
      </c>
      <c r="EQ20" s="29">
        <f t="shared" si="78"/>
        <v>1.3376481674603203E-4</v>
      </c>
      <c r="ER20" s="29">
        <f t="shared" si="78"/>
        <v>1.3710481674603203E-4</v>
      </c>
      <c r="ES20" s="29">
        <f t="shared" si="78"/>
        <v>1.3830981674603201E-4</v>
      </c>
      <c r="ET20" s="29">
        <f t="shared" si="78"/>
        <v>1.1769481674603204E-4</v>
      </c>
      <c r="EU20" s="29">
        <f t="shared" si="78"/>
        <v>1.2079981674603205E-4</v>
      </c>
      <c r="EV20" s="29">
        <f t="shared" si="78"/>
        <v>1.2202481674603205E-4</v>
      </c>
      <c r="EW20" s="29">
        <f t="shared" si="78"/>
        <v>1.1280981674603204E-4</v>
      </c>
      <c r="EX20" s="29">
        <f t="shared" si="78"/>
        <v>1.0786481674603205E-4</v>
      </c>
      <c r="EY20" s="29">
        <f t="shared" si="78"/>
        <v>1.2328981674603203E-4</v>
      </c>
      <c r="EZ20" s="29">
        <f t="shared" si="78"/>
        <v>1.2103131674603205E-4</v>
      </c>
      <c r="FA20" s="29">
        <f t="shared" si="78"/>
        <v>1.1545531674603203E-4</v>
      </c>
      <c r="FB20" s="29">
        <f t="shared" si="78"/>
        <v>1.0987931674603201E-4</v>
      </c>
      <c r="FC20" s="29" t="str">
        <f t="shared" si="78"/>
        <v>WELL</v>
      </c>
      <c r="FI20" s="29" t="str">
        <f t="shared" si="78"/>
        <v>WELL</v>
      </c>
      <c r="FJ20" s="29" t="str">
        <f t="shared" si="78"/>
        <v>WELL</v>
      </c>
      <c r="FK20" s="29" t="str">
        <f t="shared" si="78"/>
        <v>WELL</v>
      </c>
      <c r="FL20" s="29" t="str">
        <f t="shared" si="78"/>
        <v>NO</v>
      </c>
      <c r="FM20" s="29" t="str">
        <f t="shared" si="78"/>
        <v>NO</v>
      </c>
      <c r="FN20" s="29" t="str">
        <f t="shared" si="78"/>
        <v>NO</v>
      </c>
      <c r="FO20" s="29" t="str">
        <f t="shared" si="78"/>
        <v>NO</v>
      </c>
      <c r="FP20" s="29" t="str">
        <f t="shared" si="78"/>
        <v>WELL</v>
      </c>
      <c r="FQ20" s="29" t="str">
        <f t="shared" si="78"/>
        <v>NO</v>
      </c>
      <c r="FR20" s="29" t="str">
        <f t="shared" si="78"/>
        <v>NO</v>
      </c>
      <c r="FS20" s="29" t="str">
        <f t="shared" si="78"/>
        <v>NO</v>
      </c>
      <c r="FT20" s="29" t="str">
        <f t="shared" si="78"/>
        <v>NO</v>
      </c>
      <c r="FU20" s="29" t="str">
        <f t="shared" si="78"/>
        <v>WELL</v>
      </c>
      <c r="FV20" s="29" t="str">
        <f t="shared" si="78"/>
        <v>NO</v>
      </c>
      <c r="FW20" s="29" t="str">
        <f t="shared" si="78"/>
        <v>NO</v>
      </c>
      <c r="FX20" s="29" t="str">
        <f t="shared" si="78"/>
        <v>NO</v>
      </c>
      <c r="FY20" s="29" t="str">
        <f t="shared" si="78"/>
        <v>NO</v>
      </c>
      <c r="FZ20" s="29" t="str">
        <f t="shared" si="78"/>
        <v>WELL</v>
      </c>
      <c r="GA20" s="29" t="str">
        <f t="shared" si="78"/>
        <v>NO</v>
      </c>
      <c r="GB20" s="29" t="str">
        <f t="shared" si="78"/>
        <v>NO</v>
      </c>
      <c r="GC20" s="29" t="str">
        <f t="shared" si="78"/>
        <v>NO</v>
      </c>
      <c r="GD20" s="29" t="str">
        <f t="shared" si="78"/>
        <v>NO</v>
      </c>
      <c r="GE20" s="29" t="str">
        <f t="shared" si="78"/>
        <v>WELL</v>
      </c>
      <c r="GF20" s="29" t="str">
        <f t="shared" si="78"/>
        <v>NO</v>
      </c>
      <c r="GG20" s="29" t="str">
        <f t="shared" si="78"/>
        <v>NO</v>
      </c>
      <c r="GH20" s="29" t="str">
        <f t="shared" si="78"/>
        <v>NO</v>
      </c>
      <c r="GI20" s="29" t="str">
        <f t="shared" ref="GI20:IC20" si="79">GI44</f>
        <v>NO</v>
      </c>
      <c r="GJ20" s="29" t="str">
        <f t="shared" si="79"/>
        <v>WELL</v>
      </c>
      <c r="GK20" s="29" t="str">
        <f t="shared" si="79"/>
        <v>NO</v>
      </c>
      <c r="GL20" s="29" t="str">
        <f t="shared" si="79"/>
        <v>NO</v>
      </c>
      <c r="GM20" s="29" t="str">
        <f t="shared" si="79"/>
        <v>NO</v>
      </c>
      <c r="GN20" s="29" t="str">
        <f t="shared" si="79"/>
        <v>NO</v>
      </c>
      <c r="GO20" s="29" t="str">
        <f t="shared" si="79"/>
        <v>WELL</v>
      </c>
      <c r="GP20" s="29">
        <f t="shared" si="79"/>
        <v>197.10405931629177</v>
      </c>
      <c r="GV20" s="29">
        <f t="shared" si="79"/>
        <v>190.19055642528556</v>
      </c>
      <c r="GW20" s="29">
        <f t="shared" si="79"/>
        <v>158.38469593335455</v>
      </c>
      <c r="GX20" s="29">
        <f t="shared" si="79"/>
        <v>152.18006051774918</v>
      </c>
      <c r="GY20" s="29">
        <f t="shared" si="79"/>
        <v>147.9739204803812</v>
      </c>
      <c r="GZ20" s="29">
        <f t="shared" si="79"/>
        <v>129.57366895130596</v>
      </c>
      <c r="HA20" s="29">
        <f t="shared" si="79"/>
        <v>122.97241115197325</v>
      </c>
      <c r="HB20" s="29">
        <f t="shared" si="79"/>
        <v>118.0051132858928</v>
      </c>
      <c r="HC20" s="29">
        <f t="shared" si="79"/>
        <v>98.071959919688496</v>
      </c>
      <c r="HD20" s="29">
        <f t="shared" si="79"/>
        <v>89.694232865689727</v>
      </c>
      <c r="HE20" s="29">
        <f t="shared" si="79"/>
        <v>87.551703017741261</v>
      </c>
      <c r="HF20" s="29">
        <f t="shared" si="79"/>
        <v>81.932598006286455</v>
      </c>
      <c r="HG20" s="29">
        <f t="shared" si="79"/>
        <v>68.938289057150001</v>
      </c>
      <c r="HH20" s="29">
        <f t="shared" si="79"/>
        <v>57.248850102307273</v>
      </c>
      <c r="HI20" s="29">
        <f t="shared" si="79"/>
        <v>48.573863546511895</v>
      </c>
      <c r="HJ20" s="29">
        <f t="shared" si="79"/>
        <v>46.903484616697021</v>
      </c>
      <c r="HK20" s="29">
        <f t="shared" si="79"/>
        <v>45.232717185893179</v>
      </c>
      <c r="HL20" s="29">
        <f t="shared" si="79"/>
        <v>43.619287787182607</v>
      </c>
      <c r="HM20" s="29">
        <f t="shared" si="79"/>
        <v>22.378291577365157</v>
      </c>
      <c r="HN20" s="29">
        <f t="shared" si="79"/>
        <v>21.15106089888128</v>
      </c>
      <c r="HO20" s="29">
        <f t="shared" si="79"/>
        <v>19.974407303067764</v>
      </c>
      <c r="HP20" s="29">
        <f t="shared" si="79"/>
        <v>18.844460999497663</v>
      </c>
      <c r="HQ20" s="29">
        <f t="shared" si="79"/>
        <v>17.809119913040778</v>
      </c>
      <c r="HR20" s="29">
        <f t="shared" si="79"/>
        <v>16.798771213268019</v>
      </c>
      <c r="HS20" s="29">
        <f t="shared" si="79"/>
        <v>15.873603112159273</v>
      </c>
      <c r="HT20" s="29">
        <f t="shared" si="79"/>
        <v>14.99083024775231</v>
      </c>
      <c r="HU20" s="29">
        <f t="shared" si="79"/>
        <v>14.140147418976222</v>
      </c>
      <c r="HV20" s="29">
        <f t="shared" si="79"/>
        <v>13.319165887363276</v>
      </c>
      <c r="HW20" s="29">
        <f t="shared" si="79"/>
        <v>12.525679433030358</v>
      </c>
      <c r="HX20" s="29">
        <f t="shared" si="79"/>
        <v>11.806986972991352</v>
      </c>
      <c r="HY20" s="29">
        <f t="shared" si="79"/>
        <v>11.111865699303223</v>
      </c>
      <c r="HZ20" s="29">
        <f t="shared" si="79"/>
        <v>10.438573397143228</v>
      </c>
      <c r="IA20" s="29">
        <f t="shared" si="79"/>
        <v>9.7854991814771406</v>
      </c>
      <c r="IB20" s="29">
        <f t="shared" si="79"/>
        <v>9.3483200797353625</v>
      </c>
      <c r="IC20" s="29" t="str">
        <f t="shared" si="79"/>
        <v>WELL</v>
      </c>
      <c r="II20" s="29" t="str">
        <f t="shared" ref="II20:JW20" si="80">II44</f>
        <v>WELL</v>
      </c>
      <c r="IJ20" s="29" t="str">
        <f t="shared" si="80"/>
        <v>WELL</v>
      </c>
      <c r="IK20" s="29" t="str">
        <f t="shared" si="80"/>
        <v>WELL</v>
      </c>
      <c r="IL20" s="29" t="str">
        <f t="shared" si="80"/>
        <v>NO</v>
      </c>
      <c r="IM20" s="29" t="str">
        <f t="shared" si="80"/>
        <v>NO</v>
      </c>
      <c r="IN20" s="29" t="str">
        <f t="shared" si="80"/>
        <v>NO</v>
      </c>
      <c r="IO20" s="29" t="str">
        <f t="shared" si="80"/>
        <v>NO</v>
      </c>
      <c r="IP20" s="29" t="str">
        <f t="shared" si="80"/>
        <v>WELL</v>
      </c>
      <c r="IQ20" s="29" t="str">
        <f t="shared" si="80"/>
        <v>NO</v>
      </c>
      <c r="IR20" s="29" t="str">
        <f t="shared" si="80"/>
        <v>NO</v>
      </c>
      <c r="IS20" s="29" t="str">
        <f t="shared" si="80"/>
        <v>NO</v>
      </c>
      <c r="IT20" s="29" t="str">
        <f t="shared" si="80"/>
        <v>NO</v>
      </c>
      <c r="IU20" s="29" t="str">
        <f t="shared" si="80"/>
        <v>WELL</v>
      </c>
      <c r="IV20" s="29" t="str">
        <f t="shared" si="80"/>
        <v>NO</v>
      </c>
      <c r="IW20" s="29" t="str">
        <f t="shared" si="80"/>
        <v>NO</v>
      </c>
      <c r="IX20" s="29" t="str">
        <f t="shared" si="80"/>
        <v>NO</v>
      </c>
      <c r="IY20" s="29" t="str">
        <f t="shared" si="80"/>
        <v>NO</v>
      </c>
      <c r="IZ20" s="29" t="str">
        <f t="shared" si="80"/>
        <v>WELL</v>
      </c>
      <c r="JA20" s="29" t="str">
        <f t="shared" si="80"/>
        <v>NO</v>
      </c>
      <c r="JB20" s="29" t="str">
        <f t="shared" si="80"/>
        <v>NO</v>
      </c>
      <c r="JC20" s="29" t="str">
        <f t="shared" si="80"/>
        <v>NO</v>
      </c>
      <c r="JD20" s="29" t="str">
        <f t="shared" si="80"/>
        <v>NO</v>
      </c>
      <c r="JE20" s="29" t="str">
        <f t="shared" si="80"/>
        <v>WELL</v>
      </c>
      <c r="JF20" s="29" t="str">
        <f t="shared" si="80"/>
        <v>NO</v>
      </c>
      <c r="JG20" s="29" t="str">
        <f t="shared" si="80"/>
        <v>NO</v>
      </c>
      <c r="JH20" s="29" t="str">
        <f t="shared" si="80"/>
        <v>NO</v>
      </c>
      <c r="JI20" s="29" t="str">
        <f t="shared" si="80"/>
        <v>NO</v>
      </c>
      <c r="JJ20" s="29" t="str">
        <f t="shared" si="80"/>
        <v>WELL</v>
      </c>
      <c r="JK20" s="29" t="str">
        <f t="shared" si="80"/>
        <v>NO</v>
      </c>
      <c r="JL20" s="29" t="str">
        <f t="shared" si="80"/>
        <v>NO</v>
      </c>
      <c r="JM20" s="29" t="str">
        <f t="shared" si="80"/>
        <v>NO</v>
      </c>
      <c r="JN20" s="29" t="str">
        <f t="shared" si="80"/>
        <v>NO</v>
      </c>
      <c r="JO20" s="29" t="str">
        <f t="shared" si="80"/>
        <v>WELL</v>
      </c>
      <c r="JP20" s="29" t="str">
        <f t="shared" si="80"/>
        <v>WELL</v>
      </c>
      <c r="JV20" s="29" t="str">
        <f t="shared" si="80"/>
        <v>WELL</v>
      </c>
      <c r="JW20" s="29" t="str">
        <f t="shared" si="80"/>
        <v>WELL</v>
      </c>
      <c r="JX20" s="29" t="str">
        <f t="shared" ref="JX20:LB20" si="81">JX44</f>
        <v>WELL</v>
      </c>
      <c r="JY20" s="29" t="str">
        <f t="shared" si="81"/>
        <v>NO</v>
      </c>
      <c r="JZ20" s="29" t="str">
        <f t="shared" si="81"/>
        <v>NO</v>
      </c>
      <c r="KA20" s="29" t="str">
        <f t="shared" si="81"/>
        <v>NO</v>
      </c>
      <c r="KB20" s="29" t="str">
        <f t="shared" si="81"/>
        <v>NO</v>
      </c>
      <c r="KC20" s="29" t="str">
        <f t="shared" si="81"/>
        <v>WELL</v>
      </c>
      <c r="KD20" s="29" t="str">
        <f t="shared" si="81"/>
        <v>NO</v>
      </c>
      <c r="KE20" s="29" t="str">
        <f t="shared" si="81"/>
        <v>NO</v>
      </c>
      <c r="KF20" s="29" t="str">
        <f t="shared" si="81"/>
        <v>NO</v>
      </c>
      <c r="KG20" s="29" t="str">
        <f t="shared" si="81"/>
        <v>NO</v>
      </c>
      <c r="KH20" s="29" t="str">
        <f t="shared" si="81"/>
        <v>WELL</v>
      </c>
      <c r="KI20" s="29" t="str">
        <f t="shared" si="81"/>
        <v>NO</v>
      </c>
      <c r="KJ20" s="29" t="str">
        <f t="shared" si="81"/>
        <v>NO</v>
      </c>
      <c r="KK20" s="29" t="str">
        <f t="shared" si="81"/>
        <v>NO</v>
      </c>
      <c r="KL20" s="29" t="str">
        <f t="shared" si="81"/>
        <v>NO</v>
      </c>
      <c r="KM20" s="29" t="str">
        <f t="shared" si="81"/>
        <v>WELL</v>
      </c>
      <c r="KN20" s="29" t="str">
        <f t="shared" si="81"/>
        <v>NO</v>
      </c>
      <c r="KO20" s="29" t="str">
        <f t="shared" si="81"/>
        <v>NO</v>
      </c>
      <c r="KP20" s="29" t="str">
        <f t="shared" si="81"/>
        <v>NO</v>
      </c>
      <c r="KQ20" s="29" t="str">
        <f t="shared" si="81"/>
        <v>NO</v>
      </c>
      <c r="KR20" s="29" t="str">
        <f t="shared" si="81"/>
        <v>WELL</v>
      </c>
      <c r="KS20" s="29" t="str">
        <f t="shared" si="81"/>
        <v>NO</v>
      </c>
      <c r="KT20" s="29" t="str">
        <f t="shared" si="81"/>
        <v>NO</v>
      </c>
      <c r="KU20" s="29" t="str">
        <f t="shared" si="81"/>
        <v>NO</v>
      </c>
      <c r="KV20" s="29" t="str">
        <f t="shared" si="81"/>
        <v>NO</v>
      </c>
      <c r="KW20" s="29" t="str">
        <f t="shared" si="81"/>
        <v>WELL</v>
      </c>
      <c r="KX20" s="29" t="str">
        <f t="shared" si="81"/>
        <v>NO</v>
      </c>
      <c r="KY20" s="29" t="str">
        <f t="shared" si="81"/>
        <v>NO</v>
      </c>
      <c r="KZ20" s="29" t="str">
        <f t="shared" si="81"/>
        <v>NO</v>
      </c>
      <c r="LA20" s="29" t="str">
        <f t="shared" si="81"/>
        <v>NO</v>
      </c>
      <c r="LB20" s="29" t="str">
        <f t="shared" si="81"/>
        <v>WELL</v>
      </c>
      <c r="LC20" s="25">
        <f>LC22+LC44+LC55+LC77</f>
        <v>13951.546292414316</v>
      </c>
      <c r="LI20" s="125">
        <f>LI22+LI44+LI55+LI77</f>
        <v>12818.282844736057</v>
      </c>
      <c r="LJ20" s="125">
        <f>LJ22+LJ44+LJ55+LJ77</f>
        <v>11849.16868048753</v>
      </c>
      <c r="LK20" s="126">
        <f>LK22+LK44+LK55+LK77</f>
        <v>10826.068131566843</v>
      </c>
      <c r="LL20" s="125">
        <f>LL22+LL44+LL55+LL77</f>
        <v>10537.87621535134</v>
      </c>
      <c r="LM20" s="125">
        <f t="shared" ref="LM20:MO20" si="82">LM22+LM44+LM55+LM77</f>
        <v>10225.998320407547</v>
      </c>
      <c r="LN20" s="125">
        <f t="shared" si="82"/>
        <v>9941.3328076554772</v>
      </c>
      <c r="LO20" s="125">
        <f t="shared" si="82"/>
        <v>9662.1638224518265</v>
      </c>
      <c r="LP20" s="126">
        <f t="shared" si="82"/>
        <v>9337.2465904152268</v>
      </c>
      <c r="LQ20" s="125">
        <f t="shared" si="82"/>
        <v>9060.4876131841593</v>
      </c>
      <c r="LR20" s="125">
        <f t="shared" si="82"/>
        <v>8789.3824494334294</v>
      </c>
      <c r="LS20" s="125">
        <f t="shared" si="82"/>
        <v>8504.2555266332984</v>
      </c>
      <c r="LT20" s="125">
        <f t="shared" si="82"/>
        <v>8197.2211183771942</v>
      </c>
      <c r="LU20" s="126">
        <f t="shared" si="82"/>
        <v>7882.2053023820044</v>
      </c>
      <c r="LV20" s="125">
        <f t="shared" si="82"/>
        <v>7697.2336032496059</v>
      </c>
      <c r="LW20" s="125">
        <f t="shared" si="82"/>
        <v>7527.9629297331903</v>
      </c>
      <c r="LX20" s="125">
        <f t="shared" si="82"/>
        <v>7360.1938109251896</v>
      </c>
      <c r="LY20" s="125">
        <f t="shared" si="82"/>
        <v>7188.5446901851101</v>
      </c>
      <c r="LZ20" s="126">
        <f t="shared" si="82"/>
        <v>7000.3029396043612</v>
      </c>
      <c r="MA20" s="125">
        <f t="shared" si="82"/>
        <v>6763.4421246476359</v>
      </c>
      <c r="MB20" s="125">
        <f t="shared" si="82"/>
        <v>6529.9200430787096</v>
      </c>
      <c r="MC20" s="125">
        <f t="shared" si="82"/>
        <v>6299.5593105926519</v>
      </c>
      <c r="MD20" s="125">
        <f t="shared" si="82"/>
        <v>6070.4371727351336</v>
      </c>
      <c r="ME20" s="126">
        <f t="shared" si="82"/>
        <v>5841.0941728873358</v>
      </c>
      <c r="MF20" s="125">
        <f t="shared" si="82"/>
        <v>5535.1903670730871</v>
      </c>
      <c r="MG20" s="125">
        <f t="shared" si="82"/>
        <v>5229.291055843928</v>
      </c>
      <c r="MH20" s="125">
        <f t="shared" si="82"/>
        <v>4924.2230622152174</v>
      </c>
      <c r="MI20" s="125">
        <f t="shared" si="82"/>
        <v>4619.3557217410062</v>
      </c>
      <c r="MJ20" s="126">
        <f t="shared" si="82"/>
        <v>4314.4416889368758</v>
      </c>
      <c r="MK20" s="125">
        <f t="shared" si="82"/>
        <v>4235.0792445177967</v>
      </c>
      <c r="ML20" s="125">
        <f t="shared" si="82"/>
        <v>4156.2766986619499</v>
      </c>
      <c r="MM20" s="125">
        <f t="shared" si="82"/>
        <v>4077.0699085606921</v>
      </c>
      <c r="MN20" s="125">
        <f t="shared" si="82"/>
        <v>4018.0892625117094</v>
      </c>
      <c r="MO20" s="126">
        <f t="shared" si="82"/>
        <v>3990.0740753008663</v>
      </c>
      <c r="MP20" s="25">
        <f>MP22+MP44</f>
        <v>8407.4426844341579</v>
      </c>
      <c r="MV20" s="125">
        <f t="shared" ref="MV20" si="83">MV22+MV44</f>
        <v>7415.1082520581103</v>
      </c>
      <c r="MW20" s="125">
        <f t="shared" ref="MW20:MX20" si="84">MW22+MW44</f>
        <v>6423.0101878682399</v>
      </c>
      <c r="MX20" s="126">
        <f t="shared" si="84"/>
        <v>5430.7684806455591</v>
      </c>
      <c r="MY20" s="125">
        <f t="shared" ref="MY20:OB20" si="85">MY22+MY44</f>
        <v>5195.9594549977855</v>
      </c>
      <c r="MZ20" s="125">
        <f t="shared" si="85"/>
        <v>4960.7901390433653</v>
      </c>
      <c r="NA20" s="125">
        <f t="shared" si="85"/>
        <v>4725.7648742710844</v>
      </c>
      <c r="NB20" s="125">
        <f t="shared" si="85"/>
        <v>4490.7639984477601</v>
      </c>
      <c r="NC20" s="126">
        <f t="shared" si="85"/>
        <v>4255.7486604307032</v>
      </c>
      <c r="ND20" s="125">
        <f t="shared" si="85"/>
        <v>4041.4319610746179</v>
      </c>
      <c r="NE20" s="125">
        <f t="shared" si="85"/>
        <v>3827.0762740394925</v>
      </c>
      <c r="NF20" s="125">
        <f t="shared" si="85"/>
        <v>3612.7458598508488</v>
      </c>
      <c r="NG20" s="125">
        <f t="shared" si="85"/>
        <v>3398.4169628415561</v>
      </c>
      <c r="NH20" s="126">
        <f t="shared" si="85"/>
        <v>3184.085008657692</v>
      </c>
      <c r="NI20" s="125">
        <f t="shared" si="85"/>
        <v>3090.7719116053217</v>
      </c>
      <c r="NJ20" s="125">
        <f t="shared" si="85"/>
        <v>2997.455608353248</v>
      </c>
      <c r="NK20" s="125">
        <f t="shared" si="85"/>
        <v>2904.1432551973385</v>
      </c>
      <c r="NL20" s="125">
        <f t="shared" si="85"/>
        <v>2810.830587587529</v>
      </c>
      <c r="NM20" s="126">
        <f t="shared" si="85"/>
        <v>2717.5172391971691</v>
      </c>
      <c r="NN20" s="125">
        <f t="shared" si="85"/>
        <v>2561.6515601532387</v>
      </c>
      <c r="NO20" s="125">
        <f t="shared" si="85"/>
        <v>2405.7857897413605</v>
      </c>
      <c r="NP20" s="125">
        <f t="shared" si="85"/>
        <v>2249.9205509278872</v>
      </c>
      <c r="NQ20" s="125">
        <f t="shared" si="85"/>
        <v>2094.0551600132667</v>
      </c>
      <c r="NR20" s="126">
        <f t="shared" si="85"/>
        <v>1938.1896494680482</v>
      </c>
      <c r="NS20" s="125">
        <f t="shared" si="85"/>
        <v>1685.2844672728133</v>
      </c>
      <c r="NT20" s="125">
        <f t="shared" si="85"/>
        <v>1432.3793172972</v>
      </c>
      <c r="NU20" s="125">
        <f t="shared" si="85"/>
        <v>1179.4742242587217</v>
      </c>
      <c r="NV20" s="125">
        <f t="shared" si="85"/>
        <v>926.56909322512456</v>
      </c>
      <c r="NW20" s="126">
        <f t="shared" si="85"/>
        <v>673.66394701761396</v>
      </c>
      <c r="NX20" s="125">
        <f t="shared" si="85"/>
        <v>645.65875960739947</v>
      </c>
      <c r="NY20" s="125">
        <f t="shared" si="85"/>
        <v>617.65358053821456</v>
      </c>
      <c r="NZ20" s="125">
        <f t="shared" si="85"/>
        <v>589.64840503434095</v>
      </c>
      <c r="OA20" s="125">
        <f t="shared" si="85"/>
        <v>561.64322242141372</v>
      </c>
      <c r="OB20" s="126">
        <f t="shared" si="85"/>
        <v>533.63803887664596</v>
      </c>
      <c r="OC20" s="25">
        <f>OC22+OC44+OC55+OC77</f>
        <v>5539.281997578054</v>
      </c>
      <c r="OI20" s="125">
        <f t="shared" ref="OI20:OJ20" si="86">OI22+OI44+OI55+OI77</f>
        <v>5398.3707785834831</v>
      </c>
      <c r="OJ20" s="125">
        <f t="shared" si="86"/>
        <v>5421.2970327556877</v>
      </c>
      <c r="OK20" s="126">
        <f t="shared" ref="OK20:PO20" si="87">OK22+OK44+OK55+OK77</f>
        <v>5390.3798535393216</v>
      </c>
      <c r="OL20" s="125">
        <f t="shared" si="87"/>
        <v>5336.9379254030127</v>
      </c>
      <c r="OM20" s="125">
        <f t="shared" si="87"/>
        <v>5260.1696003942316</v>
      </c>
      <c r="ON20" s="125">
        <f t="shared" si="87"/>
        <v>5210.4688894428036</v>
      </c>
      <c r="OO20" s="125">
        <f t="shared" si="87"/>
        <v>5166.2395915351772</v>
      </c>
      <c r="OP20" s="126">
        <f t="shared" si="87"/>
        <v>5076.2757747260066</v>
      </c>
      <c r="OQ20" s="125">
        <f t="shared" si="87"/>
        <v>5013.7708309879235</v>
      </c>
      <c r="OR20" s="125">
        <f t="shared" si="87"/>
        <v>4956.9579364188594</v>
      </c>
      <c r="OS20" s="125">
        <f t="shared" si="87"/>
        <v>4886.0972489396718</v>
      </c>
      <c r="OT20" s="125">
        <f t="shared" si="87"/>
        <v>4793.3267886787453</v>
      </c>
      <c r="OU20" s="126">
        <f t="shared" si="87"/>
        <v>4692.5771984651392</v>
      </c>
      <c r="OV20" s="125">
        <f t="shared" si="87"/>
        <v>4600.8520792419986</v>
      </c>
      <c r="OW20" s="125">
        <f t="shared" si="87"/>
        <v>4524.8303936288294</v>
      </c>
      <c r="OX20" s="125">
        <f t="shared" si="87"/>
        <v>4450.3055048437263</v>
      </c>
      <c r="OY20" s="125">
        <f t="shared" si="87"/>
        <v>4371.9001111028465</v>
      </c>
      <c r="OZ20" s="126">
        <f t="shared" si="87"/>
        <v>4276.9019410145193</v>
      </c>
      <c r="PA20" s="125">
        <f t="shared" si="87"/>
        <v>4195.8361999890139</v>
      </c>
      <c r="PB20" s="125">
        <f t="shared" si="87"/>
        <v>4118.108436457901</v>
      </c>
      <c r="PC20" s="125">
        <f t="shared" si="87"/>
        <v>4043.5406329827629</v>
      </c>
      <c r="PD20" s="125">
        <f t="shared" si="87"/>
        <v>3970.2107085196812</v>
      </c>
      <c r="PE20" s="126">
        <f t="shared" si="87"/>
        <v>3896.659163566675</v>
      </c>
      <c r="PF20" s="125">
        <f t="shared" si="87"/>
        <v>3843.5855956294299</v>
      </c>
      <c r="PG20" s="125">
        <f t="shared" si="87"/>
        <v>3790.5155907258327</v>
      </c>
      <c r="PH20" s="125">
        <f t="shared" si="87"/>
        <v>3738.2759363617506</v>
      </c>
      <c r="PI20" s="125">
        <f t="shared" si="87"/>
        <v>3686.2360521019996</v>
      </c>
      <c r="PJ20" s="126">
        <f t="shared" si="87"/>
        <v>3634.1485585884125</v>
      </c>
      <c r="PK20" s="125">
        <f t="shared" si="87"/>
        <v>3582.7117513795793</v>
      </c>
      <c r="PL20" s="125">
        <f t="shared" si="87"/>
        <v>3531.8338797905471</v>
      </c>
      <c r="PM20" s="125">
        <f t="shared" si="87"/>
        <v>3480.550794333165</v>
      </c>
      <c r="PN20" s="125">
        <f t="shared" si="87"/>
        <v>3449.4928823867922</v>
      </c>
      <c r="PO20" s="126">
        <f t="shared" si="87"/>
        <v>3449.3994408282738</v>
      </c>
    </row>
    <row r="21" spans="1:431" x14ac:dyDescent="0.3">
      <c r="A21" s="23" t="s">
        <v>368</v>
      </c>
      <c r="B21" s="24" t="s">
        <v>369</v>
      </c>
      <c r="C21" s="25">
        <f>C22+C44+C55+C66+C77</f>
        <v>11754.774122648359</v>
      </c>
      <c r="I21" s="138">
        <f>I22+I44+I55+I66+I77</f>
        <v>14053.465829292019</v>
      </c>
      <c r="J21" s="138">
        <f>J22+J44+J55+J66+J77</f>
        <v>11706.495514099835</v>
      </c>
      <c r="K21" s="126">
        <f t="shared" ref="K21:O21" si="88">K22+K44+K55+K66+K77</f>
        <v>10829.927772688059</v>
      </c>
      <c r="L21" s="138">
        <f t="shared" si="88"/>
        <v>10647.415028314577</v>
      </c>
      <c r="M21" s="138">
        <f t="shared" si="88"/>
        <v>10518.210626639289</v>
      </c>
      <c r="N21" s="138">
        <f t="shared" si="88"/>
        <v>10247.617220651819</v>
      </c>
      <c r="O21" s="138">
        <f t="shared" si="88"/>
        <v>9941.2200947791916</v>
      </c>
      <c r="P21" s="139">
        <f>P22+P44+P55+P66</f>
        <v>9222.2445181359599</v>
      </c>
      <c r="Q21" s="125">
        <f t="shared" ref="Q21:AE21" si="89">Q22+Q44+Q55+Q66</f>
        <v>8973.5540812711315</v>
      </c>
      <c r="R21" s="125">
        <f t="shared" si="89"/>
        <v>8743.9909212733983</v>
      </c>
      <c r="S21" s="125">
        <f t="shared" si="89"/>
        <v>8482.1384351964316</v>
      </c>
      <c r="T21" s="125">
        <f t="shared" si="89"/>
        <v>8081.7695995739914</v>
      </c>
      <c r="U21" s="139">
        <f t="shared" si="89"/>
        <v>7775.8337362712391</v>
      </c>
      <c r="V21" s="125">
        <f t="shared" si="89"/>
        <v>7637.7467032143486</v>
      </c>
      <c r="W21" s="125">
        <f t="shared" si="89"/>
        <v>7510.8364191788132</v>
      </c>
      <c r="X21" s="125">
        <f t="shared" si="89"/>
        <v>7372.8846938597553</v>
      </c>
      <c r="Y21" s="125">
        <f t="shared" si="89"/>
        <v>7218.5761230423695</v>
      </c>
      <c r="Z21" s="139">
        <f t="shared" si="89"/>
        <v>7074.0753609533449</v>
      </c>
      <c r="AA21" s="125">
        <f t="shared" si="89"/>
        <v>6860.7497424531075</v>
      </c>
      <c r="AB21" s="125">
        <f t="shared" si="89"/>
        <v>6641.4887160268345</v>
      </c>
      <c r="AC21" s="125">
        <f t="shared" si="89"/>
        <v>6409.2633771537603</v>
      </c>
      <c r="AD21" s="125">
        <f t="shared" si="89"/>
        <v>6222.6041482101127</v>
      </c>
      <c r="AE21" s="139">
        <f t="shared" si="89"/>
        <v>6004.873618397236</v>
      </c>
      <c r="AF21" s="138">
        <f>AF22+AF44+AF55+AF66</f>
        <v>5711.4268965706615</v>
      </c>
      <c r="AG21" s="138">
        <f t="shared" ref="AG21:AI21" si="90">AG22+AG44+AG55+AG66</f>
        <v>5412.5259105407804</v>
      </c>
      <c r="AH21" s="138">
        <f t="shared" si="90"/>
        <v>5112.6607662475781</v>
      </c>
      <c r="AI21" s="138">
        <f t="shared" si="90"/>
        <v>4812.5775281177848</v>
      </c>
      <c r="AJ21" s="139">
        <f>AJ22+AJ44+AJ55+AJ66</f>
        <v>4521.9635698475031</v>
      </c>
      <c r="AK21" s="138">
        <f>AK22+AK44+AK55+AK66</f>
        <v>4455.852571701018</v>
      </c>
      <c r="AL21" s="138">
        <f t="shared" ref="AL21:AN21" si="91">AL22+AL44+AL55+AL66</f>
        <v>4389.9721948537117</v>
      </c>
      <c r="AM21" s="138">
        <f t="shared" si="91"/>
        <v>4322.876265515335</v>
      </c>
      <c r="AN21" s="138">
        <f t="shared" si="91"/>
        <v>2253.0530027531258</v>
      </c>
      <c r="AO21" s="139">
        <f>AO22+AO44+AO55+AO66</f>
        <v>2233.5421451734683</v>
      </c>
      <c r="AP21" s="139">
        <f>AP22+AP55+AP66+AP77</f>
        <v>42.783570861233713</v>
      </c>
      <c r="AV21" s="125">
        <f>AV22+AV55+AV66+AV77</f>
        <v>41.676984004966684</v>
      </c>
      <c r="AW21" s="125">
        <f t="shared" ref="AW21:CB21" si="92">AW22+AW55+AW66+AW77</f>
        <v>42.17643464303292</v>
      </c>
      <c r="AX21" s="139">
        <f t="shared" si="92"/>
        <v>42.097057624567341</v>
      </c>
      <c r="AY21" s="125">
        <f t="shared" si="92"/>
        <v>42.080056041024925</v>
      </c>
      <c r="AZ21" s="125">
        <f t="shared" si="92"/>
        <v>41.582850636286409</v>
      </c>
      <c r="BA21" s="125">
        <f t="shared" si="92"/>
        <v>41.500157904686361</v>
      </c>
      <c r="BB21" s="125">
        <f t="shared" si="92"/>
        <v>41.483418506702975</v>
      </c>
      <c r="BC21" s="126">
        <f t="shared" si="92"/>
        <v>41.466211032397126</v>
      </c>
      <c r="BD21" s="125">
        <f t="shared" si="92"/>
        <v>41.403790845316379</v>
      </c>
      <c r="BE21" s="125">
        <f t="shared" si="92"/>
        <v>41.424020682258089</v>
      </c>
      <c r="BF21" s="125">
        <f t="shared" si="92"/>
        <v>41.445926444073713</v>
      </c>
      <c r="BG21" s="125">
        <f t="shared" si="92"/>
        <v>41.283536678428959</v>
      </c>
      <c r="BH21" s="126">
        <f t="shared" si="92"/>
        <v>41.132093786916876</v>
      </c>
      <c r="BI21" s="125">
        <f t="shared" si="92"/>
        <v>40.99023473824797</v>
      </c>
      <c r="BJ21" s="125">
        <f t="shared" si="92"/>
        <v>40.855257134129843</v>
      </c>
      <c r="BK21" s="125">
        <f t="shared" si="92"/>
        <v>40.731020411232478</v>
      </c>
      <c r="BL21" s="125">
        <f t="shared" si="92"/>
        <v>40.61368475468651</v>
      </c>
      <c r="BM21" s="126">
        <f t="shared" si="92"/>
        <v>40.502631053063595</v>
      </c>
      <c r="BN21" s="125">
        <f t="shared" si="92"/>
        <v>40.400512118266633</v>
      </c>
      <c r="BO21" s="125">
        <f t="shared" si="92"/>
        <v>40.302336121544933</v>
      </c>
      <c r="BP21" s="125">
        <f t="shared" si="92"/>
        <v>40.210359865953343</v>
      </c>
      <c r="BQ21" s="125">
        <f t="shared" si="92"/>
        <v>40.123719157547455</v>
      </c>
      <c r="BR21" s="126">
        <f t="shared" si="92"/>
        <v>40.040328184962178</v>
      </c>
      <c r="BS21" s="125">
        <f t="shared" si="92"/>
        <v>39.966066482337254</v>
      </c>
      <c r="BT21" s="125">
        <f t="shared" si="92"/>
        <v>39.896589045107717</v>
      </c>
      <c r="BU21" s="125">
        <f t="shared" si="92"/>
        <v>39.830352643218362</v>
      </c>
      <c r="BV21" s="125">
        <f t="shared" si="92"/>
        <v>39.768146421682367</v>
      </c>
      <c r="BW21" s="126">
        <f t="shared" si="92"/>
        <v>39.710108540925106</v>
      </c>
      <c r="BX21" s="26">
        <f t="shared" si="92"/>
        <v>39.663215855234192</v>
      </c>
      <c r="BY21" s="26">
        <f t="shared" si="92"/>
        <v>39.618749738708367</v>
      </c>
      <c r="BZ21" s="26">
        <f t="shared" si="92"/>
        <v>39.577196637754874</v>
      </c>
      <c r="CA21" s="26">
        <f t="shared" si="92"/>
        <v>39.538230142284689</v>
      </c>
      <c r="CB21" s="126">
        <f t="shared" si="92"/>
        <v>39.502424605781457</v>
      </c>
      <c r="CC21" s="139">
        <f t="shared" ref="CC21" si="93">CC22+CC44+CC55+CC66+CC77</f>
        <v>4.2939128812842764</v>
      </c>
      <c r="CI21" s="125">
        <f t="shared" ref="CI21" si="94">CI22+CI44+CI55+CI66+CI77</f>
        <v>4.1818747552161382</v>
      </c>
      <c r="CJ21" s="125">
        <f t="shared" ref="CJ21" si="95">CJ22+CJ44+CJ55+CJ66+CJ77</f>
        <v>4.1782610635243644</v>
      </c>
      <c r="CK21" s="126">
        <f t="shared" ref="CK21" si="96">CK22+CK44+CK55+CK66+CK77</f>
        <v>4.10603471839325</v>
      </c>
      <c r="CL21" s="125">
        <f t="shared" ref="CL21" si="97">CL22+CL44+CL55+CL66+CL77</f>
        <v>4.0814556888870639</v>
      </c>
      <c r="CM21" s="125">
        <f t="shared" ref="CM21" si="98">CM22+CM44+CM55+CM66+CM77</f>
        <v>4.1064919363521897</v>
      </c>
      <c r="CN21" s="125">
        <f t="shared" ref="CN21" si="99">CN22+CN44+CN55+CN66+CN77</f>
        <v>4.0951867513712035</v>
      </c>
      <c r="CO21" s="125">
        <f t="shared" ref="CO21" si="100">CO22+CO44+CO55+CO66+CO77</f>
        <v>4.0839702551505503</v>
      </c>
      <c r="CP21" s="126">
        <f t="shared" ref="CP21" si="101">CP22+CP44+CP55+CP66+CP77</f>
        <v>4.0826430227881421</v>
      </c>
      <c r="CQ21" s="125">
        <f t="shared" ref="CQ21" si="102">CQ22+CQ44+CQ55+CQ66+CQ77</f>
        <v>4.0864032156224601</v>
      </c>
      <c r="CR21" s="125">
        <f t="shared" ref="CR21" si="103">CR22+CR44+CR55+CR66+CR77</f>
        <v>4.0988380538670954</v>
      </c>
      <c r="CS21" s="125">
        <f t="shared" ref="CS21" si="104">CS22+CS44+CS55+CS66+CS77</f>
        <v>4.0981413691483901</v>
      </c>
      <c r="CT21" s="125">
        <f t="shared" ref="CT21" si="105">CT22+CT44+CT55+CT66+CT77</f>
        <v>4.0829069324857148</v>
      </c>
      <c r="CU21" s="126">
        <f t="shared" ref="CU21" si="106">CU22+CU44+CU55+CU66+CU77</f>
        <v>4.0520387097031971</v>
      </c>
      <c r="CV21" s="125">
        <f t="shared" ref="CV21" si="107">CV22+CV44+CV55+CV66+CV77</f>
        <v>4.0525442942930834</v>
      </c>
      <c r="CW21" s="125">
        <f t="shared" ref="CW21" si="108">CW22+CW44+CW55+CW66+CW77</f>
        <v>4.0559914212857269</v>
      </c>
      <c r="CX21" s="125">
        <f t="shared" ref="CX21" si="109">CX22+CX44+CX55+CX66+CX77</f>
        <v>4.0554863589005707</v>
      </c>
      <c r="CY21" s="125">
        <f t="shared" ref="CY21" si="110">CY22+CY44+CY55+CY66+CY77</f>
        <v>4.0450451667887553</v>
      </c>
      <c r="CZ21" s="126">
        <f t="shared" ref="CZ21" si="111">CZ22+CZ44+CZ55+CZ66+CZ77</f>
        <v>4.0385219801357151</v>
      </c>
      <c r="DA21" s="125">
        <f t="shared" ref="DA21" si="112">DA22+DA44+DA55+DA66+DA77</f>
        <v>4.0321175754483898</v>
      </c>
      <c r="DB21" s="125">
        <f t="shared" ref="DB21" si="113">DB22+DB44+DB55+DB66+DB77</f>
        <v>4.0202465424715657</v>
      </c>
      <c r="DC21" s="125">
        <f t="shared" ref="DC21" si="114">DC22+DC44+DC55+DC66+DC77</f>
        <v>4.0176351795114096</v>
      </c>
      <c r="DD21" s="125">
        <f t="shared" ref="DD21" si="115">DD22+DD44+DD55+DD66+DD77</f>
        <v>4.0172610365659081</v>
      </c>
      <c r="DE21" s="126">
        <f t="shared" ref="DE21" si="116">DE22+DE44+DE55+DE66+DE77</f>
        <v>4.012053220608812</v>
      </c>
      <c r="DF21" s="125">
        <f t="shared" ref="DF21" si="117">DF22+DF44+DF55+DF66+DF77</f>
        <v>4.0082599293721231</v>
      </c>
      <c r="DG21" s="125">
        <f t="shared" ref="DG21" si="118">DG22+DG44+DG55+DG66+DG77</f>
        <v>4.0039233280995017</v>
      </c>
      <c r="DH21" s="125">
        <f t="shared" ref="DH21" si="119">DH22+DH44+DH55+DH66+DH77</f>
        <v>3.9996104761088853</v>
      </c>
      <c r="DI21" s="125">
        <f t="shared" ref="DI21" si="120">DI22+DI44+DI55+DI66+DI77</f>
        <v>3.9955012382750148</v>
      </c>
      <c r="DJ21" s="126">
        <f t="shared" ref="DJ21" si="121">DJ22+DJ44+DJ55+DJ66+DJ77</f>
        <v>3.9938673953960619</v>
      </c>
      <c r="DK21" s="125">
        <f t="shared" ref="DK21" si="122">DK22+DK44+DK55+DK66+DK77</f>
        <v>3.9931179032933715</v>
      </c>
      <c r="DL21" s="125">
        <f t="shared" ref="DL21" si="123">DL22+DL44+DL55+DL66+DL77</f>
        <v>3.9923359319878298</v>
      </c>
      <c r="DM21" s="125">
        <f t="shared" ref="DM21" si="124">DM22+DM44+DM55+DM66+DM77</f>
        <v>3.9915207818689429</v>
      </c>
      <c r="DN21" s="125">
        <f t="shared" ref="DN21" si="125">DN22+DN44+DN55+DN66+DN77</f>
        <v>3.9902986756539152</v>
      </c>
      <c r="DO21" s="126">
        <f t="shared" ref="DO21" si="126">DO22+DO44+DO55+DO66+DO77</f>
        <v>3.9907620370364727</v>
      </c>
      <c r="DP21" s="29">
        <f>DP44</f>
        <v>1.3332666755556E-4</v>
      </c>
      <c r="DV21" s="29">
        <f>DV44</f>
        <v>1.7996078777777799E-4</v>
      </c>
      <c r="DW21" s="29">
        <f t="shared" ref="DW21:GH21" si="127">DW44</f>
        <v>1.8421585027777801E-4</v>
      </c>
      <c r="DX21" s="29">
        <f t="shared" si="127"/>
        <v>1.8847096277777804E-4</v>
      </c>
      <c r="DY21" s="29">
        <f t="shared" si="127"/>
        <v>1.9272601277777805E-4</v>
      </c>
      <c r="DZ21" s="29">
        <f t="shared" si="127"/>
        <v>1.9297906277777804E-4</v>
      </c>
      <c r="EA21" s="29">
        <f t="shared" si="127"/>
        <v>2.0189906277777805E-4</v>
      </c>
      <c r="EB21" s="29">
        <f t="shared" si="127"/>
        <v>1.9381912527777806E-4</v>
      </c>
      <c r="EC21" s="29">
        <f t="shared" si="127"/>
        <v>1.9448918777777806E-4</v>
      </c>
      <c r="ED21" s="29">
        <f t="shared" si="127"/>
        <v>1.9549778996031763E-4</v>
      </c>
      <c r="EE21" s="29">
        <f t="shared" si="127"/>
        <v>1.9271693817460352E-4</v>
      </c>
      <c r="EF21" s="29">
        <f t="shared" si="127"/>
        <v>1.9452814670634943E-4</v>
      </c>
      <c r="EG21" s="29">
        <f t="shared" si="127"/>
        <v>1.890963361904764E-4</v>
      </c>
      <c r="EH21" s="29">
        <f t="shared" si="127"/>
        <v>1.8756593837301612E-4</v>
      </c>
      <c r="EI21" s="29">
        <f t="shared" si="127"/>
        <v>1.9776106033333356E-4</v>
      </c>
      <c r="EJ21" s="29">
        <f t="shared" si="127"/>
        <v>2.3008899063492106E-4</v>
      </c>
      <c r="EK21" s="29">
        <f t="shared" si="127"/>
        <v>2.0808096674603202E-4</v>
      </c>
      <c r="EL21" s="29">
        <f t="shared" si="127"/>
        <v>1.7723696674603205E-4</v>
      </c>
      <c r="EM21" s="29">
        <f t="shared" si="127"/>
        <v>1.7593956674603203E-4</v>
      </c>
      <c r="EN21" s="29">
        <f t="shared" si="127"/>
        <v>1.4298881674603203E-4</v>
      </c>
      <c r="EO21" s="29">
        <f t="shared" si="127"/>
        <v>1.5385481674603201E-4</v>
      </c>
      <c r="EP21" s="29">
        <f t="shared" si="127"/>
        <v>1.45014816746032E-4</v>
      </c>
      <c r="EQ21" s="29">
        <f t="shared" si="127"/>
        <v>1.3376481674603203E-4</v>
      </c>
      <c r="ER21" s="29">
        <f t="shared" si="127"/>
        <v>1.3710481674603203E-4</v>
      </c>
      <c r="ES21" s="29">
        <f t="shared" si="127"/>
        <v>1.3830981674603201E-4</v>
      </c>
      <c r="ET21" s="29">
        <f t="shared" si="127"/>
        <v>1.1769481674603204E-4</v>
      </c>
      <c r="EU21" s="29">
        <f t="shared" si="127"/>
        <v>1.2079981674603205E-4</v>
      </c>
      <c r="EV21" s="29">
        <f t="shared" si="127"/>
        <v>1.2202481674603205E-4</v>
      </c>
      <c r="EW21" s="29">
        <f t="shared" si="127"/>
        <v>1.1280981674603204E-4</v>
      </c>
      <c r="EX21" s="29">
        <f t="shared" si="127"/>
        <v>1.0786481674603205E-4</v>
      </c>
      <c r="EY21" s="29">
        <f t="shared" si="127"/>
        <v>1.2328981674603203E-4</v>
      </c>
      <c r="EZ21" s="29">
        <f t="shared" si="127"/>
        <v>1.2103131674603205E-4</v>
      </c>
      <c r="FA21" s="29">
        <f t="shared" si="127"/>
        <v>1.1545531674603203E-4</v>
      </c>
      <c r="FB21" s="29">
        <f t="shared" si="127"/>
        <v>1.0987931674603201E-4</v>
      </c>
      <c r="FC21" s="29" t="str">
        <f t="shared" si="127"/>
        <v>WELL</v>
      </c>
      <c r="FI21" s="29" t="str">
        <f t="shared" si="127"/>
        <v>WELL</v>
      </c>
      <c r="FJ21" s="29" t="str">
        <f t="shared" si="127"/>
        <v>WELL</v>
      </c>
      <c r="FK21" s="29" t="str">
        <f t="shared" si="127"/>
        <v>WELL</v>
      </c>
      <c r="FL21" s="29" t="str">
        <f t="shared" si="127"/>
        <v>NO</v>
      </c>
      <c r="FM21" s="29" t="str">
        <f t="shared" si="127"/>
        <v>NO</v>
      </c>
      <c r="FN21" s="29" t="str">
        <f t="shared" si="127"/>
        <v>NO</v>
      </c>
      <c r="FO21" s="29" t="str">
        <f t="shared" si="127"/>
        <v>NO</v>
      </c>
      <c r="FP21" s="29" t="str">
        <f t="shared" si="127"/>
        <v>WELL</v>
      </c>
      <c r="FQ21" s="29" t="str">
        <f t="shared" si="127"/>
        <v>NO</v>
      </c>
      <c r="FR21" s="29" t="str">
        <f t="shared" si="127"/>
        <v>NO</v>
      </c>
      <c r="FS21" s="29" t="str">
        <f t="shared" si="127"/>
        <v>NO</v>
      </c>
      <c r="FT21" s="29" t="str">
        <f t="shared" si="127"/>
        <v>NO</v>
      </c>
      <c r="FU21" s="29" t="str">
        <f t="shared" si="127"/>
        <v>WELL</v>
      </c>
      <c r="FV21" s="29" t="str">
        <f t="shared" si="127"/>
        <v>NO</v>
      </c>
      <c r="FW21" s="29" t="str">
        <f t="shared" si="127"/>
        <v>NO</v>
      </c>
      <c r="FX21" s="29" t="str">
        <f t="shared" si="127"/>
        <v>NO</v>
      </c>
      <c r="FY21" s="29" t="str">
        <f t="shared" si="127"/>
        <v>NO</v>
      </c>
      <c r="FZ21" s="29" t="str">
        <f t="shared" si="127"/>
        <v>WELL</v>
      </c>
      <c r="GA21" s="29" t="str">
        <f t="shared" si="127"/>
        <v>NO</v>
      </c>
      <c r="GB21" s="29" t="str">
        <f t="shared" si="127"/>
        <v>NO</v>
      </c>
      <c r="GC21" s="29" t="str">
        <f t="shared" si="127"/>
        <v>NO</v>
      </c>
      <c r="GD21" s="29" t="str">
        <f t="shared" si="127"/>
        <v>NO</v>
      </c>
      <c r="GE21" s="29" t="str">
        <f t="shared" si="127"/>
        <v>WELL</v>
      </c>
      <c r="GF21" s="29" t="str">
        <f t="shared" si="127"/>
        <v>NO</v>
      </c>
      <c r="GG21" s="29" t="str">
        <f t="shared" si="127"/>
        <v>NO</v>
      </c>
      <c r="GH21" s="29" t="str">
        <f t="shared" si="127"/>
        <v>NO</v>
      </c>
      <c r="GI21" s="29" t="str">
        <f t="shared" ref="GI21:IC21" si="128">GI44</f>
        <v>NO</v>
      </c>
      <c r="GJ21" s="29" t="str">
        <f t="shared" si="128"/>
        <v>WELL</v>
      </c>
      <c r="GK21" s="29" t="str">
        <f t="shared" si="128"/>
        <v>NO</v>
      </c>
      <c r="GL21" s="29" t="str">
        <f t="shared" si="128"/>
        <v>NO</v>
      </c>
      <c r="GM21" s="29" t="str">
        <f t="shared" si="128"/>
        <v>NO</v>
      </c>
      <c r="GN21" s="29" t="str">
        <f t="shared" si="128"/>
        <v>NO</v>
      </c>
      <c r="GO21" s="29" t="str">
        <f t="shared" si="128"/>
        <v>WELL</v>
      </c>
      <c r="GP21" s="29">
        <f t="shared" si="128"/>
        <v>197.10405931629177</v>
      </c>
      <c r="GV21" s="29">
        <f t="shared" si="128"/>
        <v>190.19055642528556</v>
      </c>
      <c r="GW21" s="29">
        <f t="shared" si="128"/>
        <v>158.38469593335455</v>
      </c>
      <c r="GX21" s="29">
        <f t="shared" si="128"/>
        <v>152.18006051774918</v>
      </c>
      <c r="GY21" s="29">
        <f t="shared" si="128"/>
        <v>147.9739204803812</v>
      </c>
      <c r="GZ21" s="29">
        <f t="shared" si="128"/>
        <v>129.57366895130596</v>
      </c>
      <c r="HA21" s="29">
        <f t="shared" si="128"/>
        <v>122.97241115197325</v>
      </c>
      <c r="HB21" s="29">
        <f t="shared" si="128"/>
        <v>118.0051132858928</v>
      </c>
      <c r="HC21" s="29">
        <f t="shared" si="128"/>
        <v>98.071959919688496</v>
      </c>
      <c r="HD21" s="29">
        <f t="shared" si="128"/>
        <v>89.694232865689727</v>
      </c>
      <c r="HE21" s="29">
        <f t="shared" si="128"/>
        <v>87.551703017741261</v>
      </c>
      <c r="HF21" s="29">
        <f t="shared" si="128"/>
        <v>81.932598006286455</v>
      </c>
      <c r="HG21" s="29">
        <f t="shared" si="128"/>
        <v>68.938289057150001</v>
      </c>
      <c r="HH21" s="29">
        <f t="shared" si="128"/>
        <v>57.248850102307273</v>
      </c>
      <c r="HI21" s="29">
        <f t="shared" si="128"/>
        <v>48.573863546511895</v>
      </c>
      <c r="HJ21" s="29">
        <f t="shared" si="128"/>
        <v>46.903484616697021</v>
      </c>
      <c r="HK21" s="29">
        <f t="shared" si="128"/>
        <v>45.232717185893179</v>
      </c>
      <c r="HL21" s="29">
        <f t="shared" si="128"/>
        <v>43.619287787182607</v>
      </c>
      <c r="HM21" s="29">
        <f t="shared" si="128"/>
        <v>22.378291577365157</v>
      </c>
      <c r="HN21" s="29">
        <f t="shared" si="128"/>
        <v>21.15106089888128</v>
      </c>
      <c r="HO21" s="29">
        <f t="shared" si="128"/>
        <v>19.974407303067764</v>
      </c>
      <c r="HP21" s="29">
        <f t="shared" si="128"/>
        <v>18.844460999497663</v>
      </c>
      <c r="HQ21" s="29">
        <f t="shared" si="128"/>
        <v>17.809119913040778</v>
      </c>
      <c r="HR21" s="29">
        <f t="shared" si="128"/>
        <v>16.798771213268019</v>
      </c>
      <c r="HS21" s="29">
        <f t="shared" si="128"/>
        <v>15.873603112159273</v>
      </c>
      <c r="HT21" s="29">
        <f t="shared" si="128"/>
        <v>14.99083024775231</v>
      </c>
      <c r="HU21" s="29">
        <f t="shared" si="128"/>
        <v>14.140147418976222</v>
      </c>
      <c r="HV21" s="29">
        <f t="shared" si="128"/>
        <v>13.319165887363276</v>
      </c>
      <c r="HW21" s="29">
        <f t="shared" si="128"/>
        <v>12.525679433030358</v>
      </c>
      <c r="HX21" s="29">
        <f t="shared" si="128"/>
        <v>11.806986972991352</v>
      </c>
      <c r="HY21" s="29">
        <f t="shared" si="128"/>
        <v>11.111865699303223</v>
      </c>
      <c r="HZ21" s="29">
        <f t="shared" si="128"/>
        <v>10.438573397143228</v>
      </c>
      <c r="IA21" s="29">
        <f t="shared" si="128"/>
        <v>9.7854991814771406</v>
      </c>
      <c r="IB21" s="29">
        <f t="shared" si="128"/>
        <v>9.3483200797353625</v>
      </c>
      <c r="IC21" s="29" t="str">
        <f t="shared" si="128"/>
        <v>WELL</v>
      </c>
      <c r="II21" s="29" t="str">
        <f t="shared" ref="II21:JW21" si="129">II44</f>
        <v>WELL</v>
      </c>
      <c r="IJ21" s="29" t="str">
        <f t="shared" si="129"/>
        <v>WELL</v>
      </c>
      <c r="IK21" s="29" t="str">
        <f t="shared" si="129"/>
        <v>WELL</v>
      </c>
      <c r="IL21" s="29" t="str">
        <f t="shared" si="129"/>
        <v>NO</v>
      </c>
      <c r="IM21" s="29" t="str">
        <f t="shared" si="129"/>
        <v>NO</v>
      </c>
      <c r="IN21" s="29" t="str">
        <f t="shared" si="129"/>
        <v>NO</v>
      </c>
      <c r="IO21" s="29" t="str">
        <f t="shared" si="129"/>
        <v>NO</v>
      </c>
      <c r="IP21" s="29" t="str">
        <f t="shared" si="129"/>
        <v>WELL</v>
      </c>
      <c r="IQ21" s="29" t="str">
        <f t="shared" si="129"/>
        <v>NO</v>
      </c>
      <c r="IR21" s="29" t="str">
        <f t="shared" si="129"/>
        <v>NO</v>
      </c>
      <c r="IS21" s="29" t="str">
        <f t="shared" si="129"/>
        <v>NO</v>
      </c>
      <c r="IT21" s="29" t="str">
        <f t="shared" si="129"/>
        <v>NO</v>
      </c>
      <c r="IU21" s="29" t="str">
        <f t="shared" si="129"/>
        <v>WELL</v>
      </c>
      <c r="IV21" s="29" t="str">
        <f t="shared" si="129"/>
        <v>NO</v>
      </c>
      <c r="IW21" s="29" t="str">
        <f t="shared" si="129"/>
        <v>NO</v>
      </c>
      <c r="IX21" s="29" t="str">
        <f t="shared" si="129"/>
        <v>NO</v>
      </c>
      <c r="IY21" s="29" t="str">
        <f t="shared" si="129"/>
        <v>NO</v>
      </c>
      <c r="IZ21" s="29" t="str">
        <f t="shared" si="129"/>
        <v>WELL</v>
      </c>
      <c r="JA21" s="29" t="str">
        <f t="shared" si="129"/>
        <v>NO</v>
      </c>
      <c r="JB21" s="29" t="str">
        <f t="shared" si="129"/>
        <v>NO</v>
      </c>
      <c r="JC21" s="29" t="str">
        <f t="shared" si="129"/>
        <v>NO</v>
      </c>
      <c r="JD21" s="29" t="str">
        <f t="shared" si="129"/>
        <v>NO</v>
      </c>
      <c r="JE21" s="29" t="str">
        <f t="shared" si="129"/>
        <v>WELL</v>
      </c>
      <c r="JF21" s="29" t="str">
        <f t="shared" si="129"/>
        <v>NO</v>
      </c>
      <c r="JG21" s="29" t="str">
        <f t="shared" si="129"/>
        <v>NO</v>
      </c>
      <c r="JH21" s="29" t="str">
        <f t="shared" si="129"/>
        <v>NO</v>
      </c>
      <c r="JI21" s="29" t="str">
        <f t="shared" si="129"/>
        <v>NO</v>
      </c>
      <c r="JJ21" s="29" t="str">
        <f t="shared" si="129"/>
        <v>WELL</v>
      </c>
      <c r="JK21" s="29" t="str">
        <f t="shared" si="129"/>
        <v>NO</v>
      </c>
      <c r="JL21" s="29" t="str">
        <f t="shared" si="129"/>
        <v>NO</v>
      </c>
      <c r="JM21" s="29" t="str">
        <f t="shared" si="129"/>
        <v>NO</v>
      </c>
      <c r="JN21" s="29" t="str">
        <f t="shared" si="129"/>
        <v>NO</v>
      </c>
      <c r="JO21" s="29" t="str">
        <f t="shared" si="129"/>
        <v>WELL</v>
      </c>
      <c r="JP21" s="29" t="str">
        <f t="shared" si="129"/>
        <v>WELL</v>
      </c>
      <c r="JV21" s="29" t="str">
        <f t="shared" si="129"/>
        <v>WELL</v>
      </c>
      <c r="JW21" s="29" t="str">
        <f t="shared" si="129"/>
        <v>WELL</v>
      </c>
      <c r="JX21" s="29" t="str">
        <f t="shared" ref="JX21:LB21" si="130">JX44</f>
        <v>WELL</v>
      </c>
      <c r="JY21" s="29" t="str">
        <f t="shared" si="130"/>
        <v>NO</v>
      </c>
      <c r="JZ21" s="29" t="str">
        <f t="shared" si="130"/>
        <v>NO</v>
      </c>
      <c r="KA21" s="29" t="str">
        <f t="shared" si="130"/>
        <v>NO</v>
      </c>
      <c r="KB21" s="29" t="str">
        <f t="shared" si="130"/>
        <v>NO</v>
      </c>
      <c r="KC21" s="29" t="str">
        <f t="shared" si="130"/>
        <v>WELL</v>
      </c>
      <c r="KD21" s="29" t="str">
        <f t="shared" si="130"/>
        <v>NO</v>
      </c>
      <c r="KE21" s="29" t="str">
        <f t="shared" si="130"/>
        <v>NO</v>
      </c>
      <c r="KF21" s="29" t="str">
        <f t="shared" si="130"/>
        <v>NO</v>
      </c>
      <c r="KG21" s="29" t="str">
        <f t="shared" si="130"/>
        <v>NO</v>
      </c>
      <c r="KH21" s="29" t="str">
        <f t="shared" si="130"/>
        <v>WELL</v>
      </c>
      <c r="KI21" s="29" t="str">
        <f t="shared" si="130"/>
        <v>NO</v>
      </c>
      <c r="KJ21" s="29" t="str">
        <f t="shared" si="130"/>
        <v>NO</v>
      </c>
      <c r="KK21" s="29" t="str">
        <f t="shared" si="130"/>
        <v>NO</v>
      </c>
      <c r="KL21" s="29" t="str">
        <f t="shared" si="130"/>
        <v>NO</v>
      </c>
      <c r="KM21" s="29" t="str">
        <f t="shared" si="130"/>
        <v>WELL</v>
      </c>
      <c r="KN21" s="29" t="str">
        <f t="shared" si="130"/>
        <v>NO</v>
      </c>
      <c r="KO21" s="29" t="str">
        <f t="shared" si="130"/>
        <v>NO</v>
      </c>
      <c r="KP21" s="29" t="str">
        <f t="shared" si="130"/>
        <v>NO</v>
      </c>
      <c r="KQ21" s="29" t="str">
        <f t="shared" si="130"/>
        <v>NO</v>
      </c>
      <c r="KR21" s="29" t="str">
        <f t="shared" si="130"/>
        <v>WELL</v>
      </c>
      <c r="KS21" s="29" t="str">
        <f t="shared" si="130"/>
        <v>NO</v>
      </c>
      <c r="KT21" s="29" t="str">
        <f t="shared" si="130"/>
        <v>NO</v>
      </c>
      <c r="KU21" s="29" t="str">
        <f t="shared" si="130"/>
        <v>NO</v>
      </c>
      <c r="KV21" s="29" t="str">
        <f t="shared" si="130"/>
        <v>NO</v>
      </c>
      <c r="KW21" s="29" t="str">
        <f t="shared" si="130"/>
        <v>WELL</v>
      </c>
      <c r="KX21" s="29" t="str">
        <f t="shared" si="130"/>
        <v>NO</v>
      </c>
      <c r="KY21" s="29" t="str">
        <f t="shared" si="130"/>
        <v>NO</v>
      </c>
      <c r="KZ21" s="29" t="str">
        <f t="shared" si="130"/>
        <v>NO</v>
      </c>
      <c r="LA21" s="29" t="str">
        <f t="shared" si="130"/>
        <v>NO</v>
      </c>
      <c r="LB21" s="29" t="str">
        <f t="shared" si="130"/>
        <v>WELL</v>
      </c>
      <c r="LC21" s="25">
        <f>LC22+LC44+LC55+LC66+LC77</f>
        <v>14290.83825630719</v>
      </c>
      <c r="LI21" s="125">
        <f>LI22+LI44+LI55+LI66+LI77</f>
        <v>16523.037826501422</v>
      </c>
      <c r="LJ21" s="125">
        <f t="shared" ref="LJ21" si="131">LJ22+LJ44+LJ55+LJ66+LJ77</f>
        <v>14157.388634353598</v>
      </c>
      <c r="LK21" s="126">
        <f t="shared" ref="LK21" si="132">LK22+LK44+LK55+LK66+LK77</f>
        <v>13253.353714693183</v>
      </c>
      <c r="LL21" s="125">
        <f t="shared" ref="LL21" si="133">LL22+LL44+LL55+LL66+LL77</f>
        <v>13059.745336799004</v>
      </c>
      <c r="LM21" s="125">
        <f t="shared" ref="LM21" si="134">LM22+LM44+LM55+LM66+LM77</f>
        <v>12904.859484515222</v>
      </c>
      <c r="LN21" s="125">
        <f t="shared" ref="LN21" si="135">LN22+LN44+LN55+LN66+LN77</f>
        <v>12622.563170223657</v>
      </c>
      <c r="LO21" s="125">
        <f t="shared" ref="LO21" si="136">LO22+LO44+LO55+LO66+LO77</f>
        <v>12307.567793311693</v>
      </c>
      <c r="LP21" s="126">
        <f t="shared" ref="LP21" si="137">LP22+LP44+LP55+LP66+LP77</f>
        <v>11567.841283914402</v>
      </c>
      <c r="LQ21" s="125">
        <f t="shared" ref="LQ21" si="138">LQ22+LQ44+LQ55+LQ66+LQ77</f>
        <v>11310.045508009698</v>
      </c>
      <c r="LR21" s="125">
        <f t="shared" ref="LR21" si="139">LR22+LR44+LR55+LR66+LR77</f>
        <v>11082.136135716248</v>
      </c>
      <c r="LS21" s="125">
        <f t="shared" ref="LS21" si="140">LS22+LS44+LS55+LS66+LS77</f>
        <v>10815.135847908705</v>
      </c>
      <c r="LT21" s="125">
        <f t="shared" ref="LT21" si="141">LT22+LT44+LT55+LT66+LT77</f>
        <v>10393.061016636344</v>
      </c>
      <c r="LU21" s="126">
        <f t="shared" ref="LU21" si="142">LU22+LU44+LU55+LU66+LU77</f>
        <v>10062.979270030331</v>
      </c>
      <c r="LV21" s="125">
        <f t="shared" ref="LV21" si="143">LV22+LV44+LV55+LV66+LV77</f>
        <v>9912.6187623373044</v>
      </c>
      <c r="LW21" s="125">
        <f t="shared" ref="LW21" si="144">LW22+LW44+LW55+LW66+LW77</f>
        <v>9781.9319214717889</v>
      </c>
      <c r="LX21" s="125">
        <f t="shared" ref="LX21" si="145">LX22+LX44+LX55+LX66+LX77</f>
        <v>9638.1797703873435</v>
      </c>
      <c r="LY21" s="125">
        <f t="shared" ref="LY21" si="146">LY22+LY44+LY55+LY66+LY77</f>
        <v>9475.4806218783269</v>
      </c>
      <c r="LZ21" s="126">
        <f t="shared" ref="LZ21" si="147">LZ22+LZ44+LZ55+LZ66+LZ77</f>
        <v>9304.8702265709871</v>
      </c>
      <c r="MA21" s="125">
        <f t="shared" ref="MA21" si="148">MA22+MA44+MA55+MA66+MA77</f>
        <v>9084.9865373508092</v>
      </c>
      <c r="MB21" s="125">
        <f t="shared" ref="MB21" si="149">MB22+MB44+MB55+MB66+MB77</f>
        <v>8858.9094566816566</v>
      </c>
      <c r="MC21" s="125">
        <f t="shared" ref="MC21" si="150">MC22+MC44+MC55+MC66+MC77</f>
        <v>8622.0790851640086</v>
      </c>
      <c r="MD21" s="125">
        <f t="shared" ref="MD21" si="151">MD22+MD44+MD55+MD66+MD77</f>
        <v>8431.5950524179807</v>
      </c>
      <c r="ME21" s="126">
        <f t="shared" ref="ME21" si="152">ME22+ME44+ME55+ME66+ME77</f>
        <v>8209.2176454443124</v>
      </c>
      <c r="MF21" s="125">
        <f t="shared" ref="MF21" si="153">MF22+MF44+MF55+MF66+MF77</f>
        <v>7911.7895231654084</v>
      </c>
      <c r="MG21" s="125">
        <f t="shared" ref="MG21" si="154">MG22+MG44+MG55+MG66+MG77</f>
        <v>7608.4267441914499</v>
      </c>
      <c r="MH21" s="125">
        <f t="shared" ref="MH21" si="155">MH22+MH44+MH55+MH66+MH77</f>
        <v>7304.7863595390554</v>
      </c>
      <c r="MI21" s="125">
        <f t="shared" ref="MI21" si="156">MI22+MI44+MI55+MI66+MI77</f>
        <v>7001.0802051486662</v>
      </c>
      <c r="MJ21" s="126">
        <f t="shared" ref="MJ21" si="157">MJ22+MJ44+MJ55+MJ66+MJ77</f>
        <v>6707.3981788999254</v>
      </c>
      <c r="MK21" s="125">
        <f t="shared" ref="MK21" si="158">MK22+MK44+MK55+MK66+MK77</f>
        <v>6638.9406701868429</v>
      </c>
      <c r="ML21" s="125">
        <f t="shared" ref="ML21" si="159">ML22+ML44+ML55+ML66+ML77</f>
        <v>6571.2753859071563</v>
      </c>
      <c r="MM21" s="125">
        <f t="shared" ref="MM21" si="160">MM22+MM44+MM55+MM66+MM77</f>
        <v>6502.0735879084159</v>
      </c>
      <c r="MN21" s="125">
        <f t="shared" ref="MN21" si="161">MN22+MN44+MN55+MN66+MN77</f>
        <v>4430.0512949103932</v>
      </c>
      <c r="MO21" s="126">
        <f t="shared" ref="MO21" si="162">MO22+MO44+MO55+MO66+MO77</f>
        <v>4409.0924579732819</v>
      </c>
      <c r="MP21" s="25">
        <f>MP22+MP44</f>
        <v>8407.4426844341579</v>
      </c>
      <c r="MV21" s="125">
        <f t="shared" ref="MV21:MW21" si="163">MV22+MV44</f>
        <v>7415.1082520581103</v>
      </c>
      <c r="MW21" s="125">
        <f t="shared" si="163"/>
        <v>6423.0101878682399</v>
      </c>
      <c r="MX21" s="126">
        <f t="shared" ref="MX21" si="164">MX22+MX44</f>
        <v>5430.7684806455591</v>
      </c>
      <c r="MY21" s="125">
        <f t="shared" ref="MY21" si="165">MY22+MY44</f>
        <v>5195.9594549977855</v>
      </c>
      <c r="MZ21" s="125">
        <f t="shared" ref="MZ21" si="166">MZ22+MZ44</f>
        <v>4960.7901390433653</v>
      </c>
      <c r="NA21" s="125">
        <f t="shared" ref="NA21" si="167">NA22+NA44</f>
        <v>4725.7648742710844</v>
      </c>
      <c r="NB21" s="125">
        <f t="shared" ref="NB21" si="168">NB22+NB44</f>
        <v>4490.7639984477601</v>
      </c>
      <c r="NC21" s="126">
        <f t="shared" ref="NC21" si="169">NC22+NC44</f>
        <v>4255.7486604307032</v>
      </c>
      <c r="ND21" s="125">
        <f t="shared" ref="ND21" si="170">ND22+ND44</f>
        <v>4041.4319610746179</v>
      </c>
      <c r="NE21" s="125">
        <f t="shared" ref="NE21" si="171">NE22+NE44</f>
        <v>3827.0762740394925</v>
      </c>
      <c r="NF21" s="125">
        <f t="shared" ref="NF21" si="172">NF22+NF44</f>
        <v>3612.7458598508488</v>
      </c>
      <c r="NG21" s="125">
        <f t="shared" ref="NG21" si="173">NG22+NG44</f>
        <v>3398.4169628415561</v>
      </c>
      <c r="NH21" s="126">
        <f t="shared" ref="NH21" si="174">NH22+NH44</f>
        <v>3184.085008657692</v>
      </c>
      <c r="NI21" s="125">
        <f t="shared" ref="NI21" si="175">NI22+NI44</f>
        <v>3090.7719116053217</v>
      </c>
      <c r="NJ21" s="125">
        <f t="shared" ref="NJ21" si="176">NJ22+NJ44</f>
        <v>2997.455608353248</v>
      </c>
      <c r="NK21" s="125">
        <f t="shared" ref="NK21" si="177">NK22+NK44</f>
        <v>2904.1432551973385</v>
      </c>
      <c r="NL21" s="125">
        <f t="shared" ref="NL21" si="178">NL22+NL44</f>
        <v>2810.830587587529</v>
      </c>
      <c r="NM21" s="126">
        <f t="shared" ref="NM21" si="179">NM22+NM44</f>
        <v>2717.5172391971691</v>
      </c>
      <c r="NN21" s="125">
        <f t="shared" ref="NN21" si="180">NN22+NN44</f>
        <v>2561.6515601532387</v>
      </c>
      <c r="NO21" s="125">
        <f t="shared" ref="NO21" si="181">NO22+NO44</f>
        <v>2405.7857897413605</v>
      </c>
      <c r="NP21" s="125">
        <f t="shared" ref="NP21" si="182">NP22+NP44</f>
        <v>2249.9205509278872</v>
      </c>
      <c r="NQ21" s="125">
        <f t="shared" ref="NQ21" si="183">NQ22+NQ44</f>
        <v>2094.0551600132667</v>
      </c>
      <c r="NR21" s="126">
        <f t="shared" ref="NR21" si="184">NR22+NR44</f>
        <v>1938.1896494680482</v>
      </c>
      <c r="NS21" s="125">
        <f t="shared" ref="NS21" si="185">NS22+NS44</f>
        <v>1685.2844672728133</v>
      </c>
      <c r="NT21" s="125">
        <f t="shared" ref="NT21" si="186">NT22+NT44</f>
        <v>1432.3793172972</v>
      </c>
      <c r="NU21" s="125">
        <f t="shared" ref="NU21" si="187">NU22+NU44</f>
        <v>1179.4742242587217</v>
      </c>
      <c r="NV21" s="125">
        <f t="shared" ref="NV21" si="188">NV22+NV44</f>
        <v>926.56909322512456</v>
      </c>
      <c r="NW21" s="126">
        <f t="shared" ref="NW21" si="189">NW22+NW44</f>
        <v>673.66394701761396</v>
      </c>
      <c r="NX21" s="125">
        <f t="shared" ref="NX21" si="190">NX22+NX44</f>
        <v>645.65875960739947</v>
      </c>
      <c r="NY21" s="125">
        <f t="shared" ref="NY21" si="191">NY22+NY44</f>
        <v>617.65358053821456</v>
      </c>
      <c r="NZ21" s="125">
        <f t="shared" ref="NZ21" si="192">NZ22+NZ44</f>
        <v>589.64840503434095</v>
      </c>
      <c r="OA21" s="125">
        <f t="shared" ref="OA21" si="193">OA22+OA44</f>
        <v>561.64322242141372</v>
      </c>
      <c r="OB21" s="126">
        <f t="shared" ref="OB21" si="194">OB22+OB44</f>
        <v>533.63803887664596</v>
      </c>
      <c r="OC21" s="25">
        <f>OC22+OC44+OC55+OC77</f>
        <v>5539.281997578054</v>
      </c>
      <c r="OI21" s="125">
        <f t="shared" ref="OI21:OJ21" si="195">OI22+OI44+OI55+OI77</f>
        <v>5398.3707785834831</v>
      </c>
      <c r="OJ21" s="125">
        <f t="shared" si="195"/>
        <v>5421.2970327556877</v>
      </c>
      <c r="OK21" s="126">
        <f t="shared" ref="OK21" si="196">OK22+OK44+OK55+OK77</f>
        <v>5390.3798535393216</v>
      </c>
      <c r="OL21" s="125">
        <f t="shared" ref="OL21" si="197">OL22+OL44+OL55+OL77</f>
        <v>5336.9379254030127</v>
      </c>
      <c r="OM21" s="125">
        <f t="shared" ref="OM21" si="198">OM22+OM44+OM55+OM77</f>
        <v>5260.1696003942316</v>
      </c>
      <c r="ON21" s="125">
        <f t="shared" ref="ON21" si="199">ON22+ON44+ON55+ON77</f>
        <v>5210.4688894428036</v>
      </c>
      <c r="OO21" s="125">
        <f t="shared" ref="OO21" si="200">OO22+OO44+OO55+OO77</f>
        <v>5166.2395915351772</v>
      </c>
      <c r="OP21" s="126">
        <f t="shared" ref="OP21" si="201">OP22+OP44+OP55+OP77</f>
        <v>5076.2757747260066</v>
      </c>
      <c r="OQ21" s="125">
        <f t="shared" ref="OQ21" si="202">OQ22+OQ44+OQ55+OQ77</f>
        <v>5013.7708309879235</v>
      </c>
      <c r="OR21" s="125">
        <f t="shared" ref="OR21" si="203">OR22+OR44+OR55+OR77</f>
        <v>4956.9579364188594</v>
      </c>
      <c r="OS21" s="125">
        <f t="shared" ref="OS21" si="204">OS22+OS44+OS55+OS77</f>
        <v>4886.0972489396718</v>
      </c>
      <c r="OT21" s="125">
        <f t="shared" ref="OT21" si="205">OT22+OT44+OT55+OT77</f>
        <v>4793.3267886787453</v>
      </c>
      <c r="OU21" s="126">
        <f t="shared" ref="OU21" si="206">OU22+OU44+OU55+OU77</f>
        <v>4692.5771984651392</v>
      </c>
      <c r="OV21" s="125">
        <f t="shared" ref="OV21" si="207">OV22+OV44+OV55+OV77</f>
        <v>4600.8520792419986</v>
      </c>
      <c r="OW21" s="125">
        <f t="shared" ref="OW21" si="208">OW22+OW44+OW55+OW77</f>
        <v>4524.8303936288294</v>
      </c>
      <c r="OX21" s="125">
        <f t="shared" ref="OX21" si="209">OX22+OX44+OX55+OX77</f>
        <v>4450.3055048437263</v>
      </c>
      <c r="OY21" s="125">
        <f t="shared" ref="OY21" si="210">OY22+OY44+OY55+OY77</f>
        <v>4371.9001111028465</v>
      </c>
      <c r="OZ21" s="126">
        <f t="shared" ref="OZ21" si="211">OZ22+OZ44+OZ55+OZ77</f>
        <v>4276.9019410145193</v>
      </c>
      <c r="PA21" s="125">
        <f t="shared" ref="PA21" si="212">PA22+PA44+PA55+PA77</f>
        <v>4195.8361999890139</v>
      </c>
      <c r="PB21" s="125">
        <f t="shared" ref="PB21" si="213">PB22+PB44+PB55+PB77</f>
        <v>4118.108436457901</v>
      </c>
      <c r="PC21" s="125">
        <f t="shared" ref="PC21" si="214">PC22+PC44+PC55+PC77</f>
        <v>4043.5406329827629</v>
      </c>
      <c r="PD21" s="125">
        <f t="shared" ref="PD21" si="215">PD22+PD44+PD55+PD77</f>
        <v>3970.2107085196812</v>
      </c>
      <c r="PE21" s="126">
        <f t="shared" ref="PE21" si="216">PE22+PE44+PE55+PE77</f>
        <v>3896.659163566675</v>
      </c>
      <c r="PF21" s="125">
        <f t="shared" ref="PF21" si="217">PF22+PF44+PF55+PF77</f>
        <v>3843.5855956294299</v>
      </c>
      <c r="PG21" s="125">
        <f t="shared" ref="PG21" si="218">PG22+PG44+PG55+PG77</f>
        <v>3790.5155907258327</v>
      </c>
      <c r="PH21" s="125">
        <f t="shared" ref="PH21" si="219">PH22+PH44+PH55+PH77</f>
        <v>3738.2759363617506</v>
      </c>
      <c r="PI21" s="125">
        <f t="shared" ref="PI21" si="220">PI22+PI44+PI55+PI77</f>
        <v>3686.2360521019996</v>
      </c>
      <c r="PJ21" s="126">
        <f t="shared" ref="PJ21" si="221">PJ22+PJ44+PJ55+PJ77</f>
        <v>3634.1485585884125</v>
      </c>
      <c r="PK21" s="125">
        <f t="shared" ref="PK21" si="222">PK22+PK44+PK55+PK77</f>
        <v>3582.7117513795793</v>
      </c>
      <c r="PL21" s="125">
        <f t="shared" ref="PL21" si="223">PL22+PL44+PL55+PL77</f>
        <v>3531.8338797905471</v>
      </c>
      <c r="PM21" s="125">
        <f t="shared" ref="PM21" si="224">PM22+PM44+PM55+PM77</f>
        <v>3480.550794333165</v>
      </c>
      <c r="PN21" s="125">
        <f t="shared" ref="PN21" si="225">PN22+PN44+PN55+PN77</f>
        <v>3449.4928823867922</v>
      </c>
      <c r="PO21" s="126">
        <f t="shared" ref="PO21" si="226">PO22+PO44+PO55+PO77</f>
        <v>3449.3994408282738</v>
      </c>
    </row>
    <row r="22" spans="1:431" outlineLevel="1" x14ac:dyDescent="0.3">
      <c r="A22" s="28" t="s">
        <v>370</v>
      </c>
      <c r="B22" s="24" t="s">
        <v>371</v>
      </c>
      <c r="C22" s="126">
        <f>C23+C40</f>
        <v>11649.09857068553</v>
      </c>
      <c r="I22" s="125">
        <f t="shared" ref="I22:AJ22" si="227">I23+I40</f>
        <v>10595.005540258542</v>
      </c>
      <c r="J22" s="125">
        <f t="shared" si="227"/>
        <v>9638.9765694129474</v>
      </c>
      <c r="K22" s="126">
        <f t="shared" si="227"/>
        <v>8643.5741449217858</v>
      </c>
      <c r="L22" s="125">
        <f t="shared" si="227"/>
        <v>8365.6908546731083</v>
      </c>
      <c r="M22" s="125">
        <f t="shared" si="227"/>
        <v>8079.8619721776085</v>
      </c>
      <c r="N22" s="125">
        <f t="shared" si="227"/>
        <v>7807.0548289043199</v>
      </c>
      <c r="O22" s="125">
        <f t="shared" si="227"/>
        <v>7536.5537666568171</v>
      </c>
      <c r="P22" s="139">
        <f t="shared" si="227"/>
        <v>7232.2524814442086</v>
      </c>
      <c r="Q22" s="125">
        <f t="shared" si="227"/>
        <v>6964.7873124352691</v>
      </c>
      <c r="R22" s="125">
        <f t="shared" si="227"/>
        <v>6692.018855456331</v>
      </c>
      <c r="S22" s="125">
        <f t="shared" si="227"/>
        <v>6412.3007861382202</v>
      </c>
      <c r="T22" s="125">
        <f t="shared" si="227"/>
        <v>6126.7699119256677</v>
      </c>
      <c r="U22" s="139">
        <f t="shared" si="227"/>
        <v>5835.569864747843</v>
      </c>
      <c r="V22" s="125">
        <f t="shared" si="227"/>
        <v>5662.4682452290772</v>
      </c>
      <c r="W22" s="125">
        <f t="shared" si="227"/>
        <v>5496.7171219719257</v>
      </c>
      <c r="X22" s="125">
        <f t="shared" si="227"/>
        <v>5334.4223072158666</v>
      </c>
      <c r="Y22" s="125">
        <f t="shared" si="227"/>
        <v>5170.9171077274232</v>
      </c>
      <c r="Z22" s="139">
        <f t="shared" si="227"/>
        <v>5008.7548403011142</v>
      </c>
      <c r="AA22" s="125">
        <f t="shared" si="227"/>
        <v>4778.6938567724847</v>
      </c>
      <c r="AB22" s="125">
        <f t="shared" si="227"/>
        <v>4552.4345379112137</v>
      </c>
      <c r="AC22" s="125">
        <f t="shared" si="227"/>
        <v>4326.6724277120547</v>
      </c>
      <c r="AD22" s="125">
        <f t="shared" si="227"/>
        <v>4101.324057991701</v>
      </c>
      <c r="AE22" s="139">
        <f t="shared" si="227"/>
        <v>3876.3130119253447</v>
      </c>
      <c r="AF22" s="125">
        <f t="shared" si="227"/>
        <v>3574.0043313945812</v>
      </c>
      <c r="AG22" s="125">
        <f t="shared" si="227"/>
        <v>3271.8989279327225</v>
      </c>
      <c r="AH22" s="125">
        <f t="shared" si="227"/>
        <v>2969.9381106876626</v>
      </c>
      <c r="AI22" s="125">
        <f t="shared" si="227"/>
        <v>2668.0681099705007</v>
      </c>
      <c r="AJ22" s="139">
        <f t="shared" si="227"/>
        <v>2366.2396516647595</v>
      </c>
      <c r="AK22" s="125">
        <f t="shared" ref="AK22:AP22" si="228">AK23+AK40</f>
        <v>2289.2621662867386</v>
      </c>
      <c r="AL22" s="125">
        <f t="shared" si="228"/>
        <v>2212.2620703993762</v>
      </c>
      <c r="AM22" s="125">
        <f t="shared" si="228"/>
        <v>2135.1789324924521</v>
      </c>
      <c r="AN22" s="125">
        <f t="shared" si="228"/>
        <v>2078.415343565101</v>
      </c>
      <c r="AO22" s="139">
        <f>AO23+AO40</f>
        <v>2051.8629232149251</v>
      </c>
      <c r="AP22" s="139">
        <f t="shared" si="228"/>
        <v>2.0288401726286196</v>
      </c>
      <c r="AV22" s="125">
        <f t="shared" ref="AV22:BV22" si="229">AV23+AV40</f>
        <v>2.0706295912548787</v>
      </c>
      <c r="AW22" s="125">
        <f t="shared" si="229"/>
        <v>2.1273158702483124</v>
      </c>
      <c r="AX22" s="139">
        <f t="shared" si="229"/>
        <v>2.18069869917545</v>
      </c>
      <c r="AY22" s="125">
        <f t="shared" si="229"/>
        <v>2.1710698899740546</v>
      </c>
      <c r="AZ22" s="125">
        <f t="shared" si="229"/>
        <v>2.1604631844585591</v>
      </c>
      <c r="BA22" s="125">
        <f t="shared" si="229"/>
        <v>2.151285253291892</v>
      </c>
      <c r="BB22" s="125">
        <f t="shared" si="229"/>
        <v>2.1423136064429178</v>
      </c>
      <c r="BC22" s="126">
        <f t="shared" si="229"/>
        <v>2.1312639718743478</v>
      </c>
      <c r="BD22" s="125">
        <f t="shared" si="229"/>
        <v>2.1276431837000613</v>
      </c>
      <c r="BE22" s="125">
        <f t="shared" si="229"/>
        <v>2.1232229079881648</v>
      </c>
      <c r="BF22" s="125">
        <f t="shared" si="229"/>
        <v>2.1184399486183922</v>
      </c>
      <c r="BG22" s="125">
        <f t="shared" si="229"/>
        <v>2.1134853567846044</v>
      </c>
      <c r="BH22" s="126">
        <f t="shared" si="229"/>
        <v>2.1083881711480466</v>
      </c>
      <c r="BI22" s="125">
        <f t="shared" si="229"/>
        <v>2.1050874117237259</v>
      </c>
      <c r="BJ22" s="125">
        <f t="shared" si="229"/>
        <v>2.1012942615894121</v>
      </c>
      <c r="BK22" s="125">
        <f t="shared" si="229"/>
        <v>2.0979686176850949</v>
      </c>
      <c r="BL22" s="125">
        <f t="shared" si="229"/>
        <v>2.094350138928279</v>
      </c>
      <c r="BM22" s="126">
        <f t="shared" si="229"/>
        <v>2.0908756156324948</v>
      </c>
      <c r="BN22" s="125">
        <f t="shared" si="229"/>
        <v>2.072454902634572</v>
      </c>
      <c r="BO22" s="125">
        <f t="shared" si="229"/>
        <v>2.0545955352197276</v>
      </c>
      <c r="BP22" s="125">
        <f t="shared" si="229"/>
        <v>2.0367594061751833</v>
      </c>
      <c r="BQ22" s="125">
        <f t="shared" si="229"/>
        <v>2.0189421268572394</v>
      </c>
      <c r="BR22" s="126">
        <f t="shared" si="229"/>
        <v>2.0011396992834145</v>
      </c>
      <c r="BS22" s="125">
        <f t="shared" si="229"/>
        <v>1.9884705764903994</v>
      </c>
      <c r="BT22" s="125">
        <f t="shared" si="229"/>
        <v>1.9758093448823544</v>
      </c>
      <c r="BU22" s="125">
        <f t="shared" si="229"/>
        <v>1.9631529809196591</v>
      </c>
      <c r="BV22" s="125">
        <f t="shared" si="229"/>
        <v>1.9504987293020155</v>
      </c>
      <c r="BW22" s="126">
        <f>BW23+BW40</f>
        <v>1.9378440787332585</v>
      </c>
      <c r="BX22" s="26">
        <f t="shared" ref="BX22:CB22" si="230">BX23+BX40</f>
        <v>1.9340583103667279</v>
      </c>
      <c r="BY22" s="26">
        <f t="shared" si="230"/>
        <v>1.9302729894320654</v>
      </c>
      <c r="BZ22" s="26">
        <f t="shared" si="230"/>
        <v>1.9264809880829639</v>
      </c>
      <c r="CA22" s="26">
        <f t="shared" si="230"/>
        <v>1.923928561829878</v>
      </c>
      <c r="CB22" s="126">
        <f t="shared" si="230"/>
        <v>1.9226514730502506</v>
      </c>
      <c r="CC22" s="139">
        <f>CC23</f>
        <v>0.23999416370398999</v>
      </c>
      <c r="CI22" s="125">
        <f>CI23</f>
        <v>0.21895954053156294</v>
      </c>
      <c r="CJ22" s="125">
        <f t="shared" ref="CJ22:DJ22" si="231">CJ23</f>
        <v>0.21842010566047734</v>
      </c>
      <c r="CK22" s="126">
        <f t="shared" si="231"/>
        <v>0.21709019321936557</v>
      </c>
      <c r="CL22" s="125">
        <f t="shared" si="231"/>
        <v>0.20881893139439492</v>
      </c>
      <c r="CM22" s="125">
        <f t="shared" si="231"/>
        <v>0.20038037029493727</v>
      </c>
      <c r="CN22" s="125">
        <f t="shared" si="231"/>
        <v>0.19222017852356624</v>
      </c>
      <c r="CO22" s="125">
        <f t="shared" si="231"/>
        <v>0.18411916277128368</v>
      </c>
      <c r="CP22" s="126">
        <f t="shared" si="231"/>
        <v>0.1751540180569118</v>
      </c>
      <c r="CQ22" s="125">
        <f t="shared" si="231"/>
        <v>0.17213766824922555</v>
      </c>
      <c r="CR22" s="125">
        <f t="shared" si="231"/>
        <v>0.16942402706189519</v>
      </c>
      <c r="CS22" s="125">
        <f t="shared" si="231"/>
        <v>0.16652390307237427</v>
      </c>
      <c r="CT22" s="125">
        <f t="shared" si="231"/>
        <v>0.16345545585045745</v>
      </c>
      <c r="CU22" s="126">
        <f t="shared" si="231"/>
        <v>0.16022057221650429</v>
      </c>
      <c r="CV22" s="125">
        <f t="shared" si="231"/>
        <v>0.1577479280166634</v>
      </c>
      <c r="CW22" s="125">
        <f t="shared" si="231"/>
        <v>0.15603471878017347</v>
      </c>
      <c r="CX22" s="125">
        <f t="shared" si="231"/>
        <v>0.15438540406626616</v>
      </c>
      <c r="CY22" s="125">
        <f t="shared" si="231"/>
        <v>0.15272351266351833</v>
      </c>
      <c r="CZ22" s="126">
        <f t="shared" si="231"/>
        <v>0.15108918169392957</v>
      </c>
      <c r="DA22" s="125">
        <f t="shared" si="231"/>
        <v>0.14823943533651734</v>
      </c>
      <c r="DB22" s="125">
        <f t="shared" si="231"/>
        <v>0.14545640599310153</v>
      </c>
      <c r="DC22" s="125">
        <f t="shared" si="231"/>
        <v>0.14268590838156864</v>
      </c>
      <c r="DD22" s="125">
        <f t="shared" si="231"/>
        <v>0.13992580707012173</v>
      </c>
      <c r="DE22" s="126">
        <f t="shared" si="231"/>
        <v>0.13717414342515241</v>
      </c>
      <c r="DF22" s="125">
        <f t="shared" si="231"/>
        <v>0.13501798079656546</v>
      </c>
      <c r="DG22" s="125">
        <f t="shared" si="231"/>
        <v>0.13286681081564317</v>
      </c>
      <c r="DH22" s="125">
        <f t="shared" si="231"/>
        <v>0.13071912096554117</v>
      </c>
      <c r="DI22" s="125">
        <f t="shared" si="231"/>
        <v>0.12857352307618877</v>
      </c>
      <c r="DJ22" s="126">
        <f t="shared" si="231"/>
        <v>0.12642874278962513</v>
      </c>
      <c r="DK22" s="125">
        <f t="shared" ref="DK22:DO22" si="232">DK23</f>
        <v>0.12528997591648239</v>
      </c>
      <c r="DL22" s="125">
        <f t="shared" si="232"/>
        <v>0.12414978149881284</v>
      </c>
      <c r="DM22" s="125">
        <f t="shared" si="232"/>
        <v>0.12300717174359377</v>
      </c>
      <c r="DN22" s="125">
        <f t="shared" si="232"/>
        <v>0.12149065547870996</v>
      </c>
      <c r="DO22" s="126">
        <f t="shared" si="232"/>
        <v>0.12169139710152703</v>
      </c>
      <c r="LC22" s="126">
        <f>LC23+LC40</f>
        <v>11769.50454890069</v>
      </c>
      <c r="LI22" s="125">
        <f t="shared" ref="LI22:MJ22" si="233">LI23+LI40</f>
        <v>10711.007447054542</v>
      </c>
      <c r="LJ22" s="125">
        <f t="shared" si="233"/>
        <v>9756.4227417799284</v>
      </c>
      <c r="LK22" s="126">
        <f t="shared" si="233"/>
        <v>8762.1626097018307</v>
      </c>
      <c r="LL22" s="125">
        <f t="shared" si="233"/>
        <v>8481.8178284118949</v>
      </c>
      <c r="LM22" s="125">
        <f t="shared" si="233"/>
        <v>8193.4557394706062</v>
      </c>
      <c r="LN22" s="125">
        <f t="shared" si="233"/>
        <v>7918.2291633052391</v>
      </c>
      <c r="LO22" s="125">
        <f t="shared" si="233"/>
        <v>7645.3301257716093</v>
      </c>
      <c r="LP22" s="126">
        <f t="shared" si="233"/>
        <v>7338.3436874417721</v>
      </c>
      <c r="LQ22" s="125">
        <f t="shared" si="233"/>
        <v>7069.9778036649159</v>
      </c>
      <c r="LR22" s="125">
        <f t="shared" si="233"/>
        <v>6796.3664640514016</v>
      </c>
      <c r="LS22" s="125">
        <f t="shared" si="233"/>
        <v>6515.7459390137146</v>
      </c>
      <c r="LT22" s="125">
        <f t="shared" si="233"/>
        <v>6229.2631977160081</v>
      </c>
      <c r="LU22" s="126">
        <f t="shared" si="233"/>
        <v>5937.0631851773614</v>
      </c>
      <c r="LV22" s="125">
        <f t="shared" si="233"/>
        <v>5763.2138936817582</v>
      </c>
      <c r="LW22" s="125">
        <f t="shared" si="233"/>
        <v>5596.9025617731777</v>
      </c>
      <c r="LX22" s="125">
        <f t="shared" si="233"/>
        <v>5434.077560588611</v>
      </c>
      <c r="LY22" s="125">
        <f t="shared" si="233"/>
        <v>5270.030642473248</v>
      </c>
      <c r="LZ22" s="126">
        <f t="shared" si="233"/>
        <v>5107.3379906877171</v>
      </c>
      <c r="MA22" s="125">
        <f t="shared" si="233"/>
        <v>4876.0060444104301</v>
      </c>
      <c r="MB22" s="125">
        <f t="shared" si="233"/>
        <v>4648.5091604855388</v>
      </c>
      <c r="MC22" s="125">
        <f t="shared" si="233"/>
        <v>4421.5134568060766</v>
      </c>
      <c r="MD22" s="125">
        <f t="shared" si="233"/>
        <v>4194.9347764172862</v>
      </c>
      <c r="ME22" s="126">
        <f t="shared" si="233"/>
        <v>3968.6960715129453</v>
      </c>
      <c r="MF22" s="125">
        <f t="shared" si="233"/>
        <v>3665.4612724474023</v>
      </c>
      <c r="MG22" s="125">
        <f t="shared" si="233"/>
        <v>3362.4312944555745</v>
      </c>
      <c r="MH22" s="125">
        <f t="shared" si="233"/>
        <v>3059.546961209282</v>
      </c>
      <c r="MI22" s="125">
        <f t="shared" si="233"/>
        <v>2756.7540580061477</v>
      </c>
      <c r="MJ22" s="126">
        <f t="shared" si="233"/>
        <v>2454.002902708542</v>
      </c>
      <c r="MK22" s="125">
        <f t="shared" ref="MK22:MO22" si="234">MK23+MK40</f>
        <v>2376.6176425948747</v>
      </c>
      <c r="ML22" s="125">
        <f t="shared" si="234"/>
        <v>2299.209406200659</v>
      </c>
      <c r="MM22" s="125">
        <f t="shared" si="234"/>
        <v>2221.7173006708276</v>
      </c>
      <c r="MN22" s="125">
        <f t="shared" si="234"/>
        <v>2164.4803669981952</v>
      </c>
      <c r="MO22" s="126">
        <f t="shared" si="234"/>
        <v>2137.945384692237</v>
      </c>
      <c r="MP22" s="126">
        <f>MP23</f>
        <v>8374.7997222737886</v>
      </c>
      <c r="MV22" s="125">
        <f>MV23</f>
        <v>7382.5922563979939</v>
      </c>
      <c r="MW22" s="125">
        <f>MW23</f>
        <v>6390.4025140459908</v>
      </c>
      <c r="MX22" s="126">
        <f>MX23</f>
        <v>5398.2127716939904</v>
      </c>
      <c r="MY22" s="125">
        <f>MY23</f>
        <v>5163.1925286771884</v>
      </c>
      <c r="MZ22" s="125">
        <f t="shared" ref="MZ22:NW22" si="235">MZ23</f>
        <v>4928.1722856603856</v>
      </c>
      <c r="NA22" s="125">
        <f t="shared" si="235"/>
        <v>4693.1520426435827</v>
      </c>
      <c r="NB22" s="125">
        <f t="shared" si="235"/>
        <v>4458.1317996267808</v>
      </c>
      <c r="NC22" s="126">
        <f t="shared" si="235"/>
        <v>4223.1115566099779</v>
      </c>
      <c r="ND22" s="125">
        <f t="shared" si="235"/>
        <v>4008.7785782800611</v>
      </c>
      <c r="NE22" s="125">
        <f t="shared" si="235"/>
        <v>3794.4455999501438</v>
      </c>
      <c r="NF22" s="125">
        <f t="shared" si="235"/>
        <v>3580.1126216202265</v>
      </c>
      <c r="NG22" s="125">
        <f t="shared" si="235"/>
        <v>3365.7796432903097</v>
      </c>
      <c r="NH22" s="126">
        <f t="shared" si="235"/>
        <v>3151.4466649603919</v>
      </c>
      <c r="NI22" s="125">
        <f t="shared" si="235"/>
        <v>3058.1333199327069</v>
      </c>
      <c r="NJ22" s="125">
        <f t="shared" si="235"/>
        <v>2964.8199749050214</v>
      </c>
      <c r="NK22" s="125">
        <f t="shared" si="235"/>
        <v>2871.5066298773363</v>
      </c>
      <c r="NL22" s="125">
        <f t="shared" si="235"/>
        <v>2778.1932848496508</v>
      </c>
      <c r="NM22" s="126">
        <f t="shared" si="235"/>
        <v>2684.8799398219649</v>
      </c>
      <c r="NN22" s="125">
        <f t="shared" si="235"/>
        <v>2529.0144696424536</v>
      </c>
      <c r="NO22" s="125">
        <f t="shared" si="235"/>
        <v>2373.1489994629414</v>
      </c>
      <c r="NP22" s="125">
        <f t="shared" si="235"/>
        <v>2217.2835292834293</v>
      </c>
      <c r="NQ22" s="125">
        <f t="shared" si="235"/>
        <v>2061.4180591039176</v>
      </c>
      <c r="NR22" s="126">
        <f t="shared" si="235"/>
        <v>1905.5525889244052</v>
      </c>
      <c r="NS22" s="125">
        <f t="shared" si="235"/>
        <v>1652.6474544954826</v>
      </c>
      <c r="NT22" s="125">
        <f t="shared" si="235"/>
        <v>1399.7423200665601</v>
      </c>
      <c r="NU22" s="125">
        <f t="shared" si="235"/>
        <v>1146.8371856376377</v>
      </c>
      <c r="NV22" s="125">
        <f t="shared" si="235"/>
        <v>893.93205120871517</v>
      </c>
      <c r="NW22" s="126">
        <f t="shared" si="235"/>
        <v>641.02691677979249</v>
      </c>
      <c r="NX22" s="125">
        <f t="shared" ref="NX22:OB22" si="236">NX23</f>
        <v>613.0217354307423</v>
      </c>
      <c r="NY22" s="125">
        <f t="shared" si="236"/>
        <v>585.01655408169211</v>
      </c>
      <c r="NZ22" s="125">
        <f t="shared" si="236"/>
        <v>557.01137273264203</v>
      </c>
      <c r="OA22" s="125">
        <f t="shared" si="236"/>
        <v>529.00619138359184</v>
      </c>
      <c r="OB22" s="126">
        <f t="shared" si="236"/>
        <v>501.00101003454159</v>
      </c>
      <c r="OC22" s="126">
        <f t="shared" ref="OC22" si="237">OC23+OC40</f>
        <v>3389.8832162249018</v>
      </c>
      <c r="OI22" s="125">
        <f>OI23+OI40</f>
        <v>3323.6113765620848</v>
      </c>
      <c r="OJ22" s="125">
        <f t="shared" ref="OJ22:PJ22" si="238">OJ23+OJ40</f>
        <v>3361.1587678703363</v>
      </c>
      <c r="OK22" s="126">
        <f t="shared" si="238"/>
        <v>3359.0300406258789</v>
      </c>
      <c r="OL22" s="125">
        <f t="shared" si="238"/>
        <v>3313.646464784164</v>
      </c>
      <c r="OM22" s="125">
        <f t="shared" si="238"/>
        <v>3260.2448728402701</v>
      </c>
      <c r="ON22" s="125">
        <f t="shared" si="238"/>
        <v>3219.9780767200664</v>
      </c>
      <c r="OO22" s="125">
        <f t="shared" si="238"/>
        <v>3182.0380936759393</v>
      </c>
      <c r="OP22" s="126">
        <f t="shared" si="238"/>
        <v>3110.0099755732781</v>
      </c>
      <c r="OQ22" s="125">
        <f t="shared" si="238"/>
        <v>3055.914404263237</v>
      </c>
      <c r="OR22" s="125">
        <f t="shared" si="238"/>
        <v>2996.5726251261804</v>
      </c>
      <c r="OS22" s="125">
        <f t="shared" si="238"/>
        <v>2930.2208995507099</v>
      </c>
      <c r="OT22" s="125">
        <f t="shared" si="238"/>
        <v>2858.006187568807</v>
      </c>
      <c r="OU22" s="126">
        <f t="shared" si="238"/>
        <v>2780.0734249577959</v>
      </c>
      <c r="OV22" s="125">
        <f t="shared" si="238"/>
        <v>2699.4709613467662</v>
      </c>
      <c r="OW22" s="125">
        <f t="shared" si="238"/>
        <v>2626.4056591170438</v>
      </c>
      <c r="OX22" s="125">
        <f t="shared" si="238"/>
        <v>2556.8258798271495</v>
      </c>
      <c r="OY22" s="125">
        <f t="shared" si="238"/>
        <v>2486.0233661288626</v>
      </c>
      <c r="OZ22" s="126">
        <f t="shared" si="238"/>
        <v>2416.5742914730799</v>
      </c>
      <c r="PA22" s="125">
        <f t="shared" si="238"/>
        <v>2341.0372102625934</v>
      </c>
      <c r="PB22" s="125">
        <f t="shared" si="238"/>
        <v>2269.3343441431489</v>
      </c>
      <c r="PC22" s="125">
        <f t="shared" si="238"/>
        <v>2198.1318008406456</v>
      </c>
      <c r="PD22" s="125">
        <f t="shared" si="238"/>
        <v>2127.345413111183</v>
      </c>
      <c r="PE22" s="126">
        <f t="shared" si="238"/>
        <v>2056.8981227359282</v>
      </c>
      <c r="PF22" s="125">
        <f t="shared" si="238"/>
        <v>2006.4935137810762</v>
      </c>
      <c r="PG22" s="125">
        <f t="shared" si="238"/>
        <v>1956.2928265681203</v>
      </c>
      <c r="PH22" s="125">
        <f t="shared" si="238"/>
        <v>1906.2368739768997</v>
      </c>
      <c r="PI22" s="125">
        <f t="shared" si="238"/>
        <v>1856.2714303835512</v>
      </c>
      <c r="PJ22" s="126">
        <f t="shared" si="238"/>
        <v>1806.3468025979012</v>
      </c>
      <c r="PK22" s="125">
        <f t="shared" ref="PK22:PO22" si="239">PK23+PK40</f>
        <v>1756.8871736333144</v>
      </c>
      <c r="PL22" s="125">
        <f t="shared" si="239"/>
        <v>1707.403613785779</v>
      </c>
      <c r="PM22" s="125">
        <f t="shared" si="239"/>
        <v>1657.8352187449993</v>
      </c>
      <c r="PN22" s="125">
        <f t="shared" si="239"/>
        <v>1628.5210179110993</v>
      </c>
      <c r="PO22" s="126">
        <f t="shared" si="239"/>
        <v>1629.9077790617489</v>
      </c>
    </row>
    <row r="23" spans="1:431" outlineLevel="1" x14ac:dyDescent="0.3">
      <c r="A23" s="30" t="s">
        <v>372</v>
      </c>
      <c r="B23" s="24" t="s">
        <v>373</v>
      </c>
      <c r="C23" s="126">
        <f>C24+C28+C29+C35</f>
        <v>11649.075263208406</v>
      </c>
      <c r="I23" s="125">
        <f t="shared" ref="I23:AJ23" si="240">I24+I28+I29+I35</f>
        <v>10594.980296024291</v>
      </c>
      <c r="J23" s="125">
        <f t="shared" si="240"/>
        <v>9638.9493884215681</v>
      </c>
      <c r="K23" s="126">
        <f t="shared" si="240"/>
        <v>8643.5450271732789</v>
      </c>
      <c r="L23" s="125">
        <f t="shared" si="240"/>
        <v>8365.6617369246014</v>
      </c>
      <c r="M23" s="125">
        <f t="shared" si="240"/>
        <v>8079.8328544291026</v>
      </c>
      <c r="N23" s="125">
        <f t="shared" si="240"/>
        <v>7807.025711155814</v>
      </c>
      <c r="O23" s="125">
        <f t="shared" si="240"/>
        <v>7536.5246489083111</v>
      </c>
      <c r="P23" s="139">
        <f t="shared" si="240"/>
        <v>7232.2233636957026</v>
      </c>
      <c r="Q23" s="125">
        <f t="shared" si="240"/>
        <v>6964.7581946867631</v>
      </c>
      <c r="R23" s="125">
        <f t="shared" si="240"/>
        <v>6691.989737707825</v>
      </c>
      <c r="S23" s="125">
        <f t="shared" si="240"/>
        <v>6412.2716683897143</v>
      </c>
      <c r="T23" s="125">
        <f t="shared" si="240"/>
        <v>6126.7407941771617</v>
      </c>
      <c r="U23" s="139">
        <f t="shared" si="240"/>
        <v>5835.540746999337</v>
      </c>
      <c r="V23" s="125">
        <f t="shared" si="240"/>
        <v>5662.4391274805712</v>
      </c>
      <c r="W23" s="125">
        <f t="shared" si="240"/>
        <v>5496.6880042234197</v>
      </c>
      <c r="X23" s="125">
        <f t="shared" si="240"/>
        <v>5334.3931894673606</v>
      </c>
      <c r="Y23" s="125">
        <f t="shared" si="240"/>
        <v>5170.8879899789172</v>
      </c>
      <c r="Z23" s="139">
        <f t="shared" si="240"/>
        <v>5008.7257225526082</v>
      </c>
      <c r="AA23" s="125">
        <f t="shared" si="240"/>
        <v>4778.6647390239787</v>
      </c>
      <c r="AB23" s="125">
        <f t="shared" si="240"/>
        <v>4552.4054201627077</v>
      </c>
      <c r="AC23" s="125">
        <f t="shared" si="240"/>
        <v>4326.6433099635487</v>
      </c>
      <c r="AD23" s="125">
        <f t="shared" si="240"/>
        <v>4101.294940243195</v>
      </c>
      <c r="AE23" s="139">
        <f t="shared" si="240"/>
        <v>3876.2838941768382</v>
      </c>
      <c r="AF23" s="125">
        <f t="shared" si="240"/>
        <v>3573.9752136460747</v>
      </c>
      <c r="AG23" s="125">
        <f t="shared" si="240"/>
        <v>3271.869810184216</v>
      </c>
      <c r="AH23" s="125">
        <f t="shared" si="240"/>
        <v>2969.9089929391562</v>
      </c>
      <c r="AI23" s="125">
        <f t="shared" si="240"/>
        <v>2668.0389922219942</v>
      </c>
      <c r="AJ23" s="139">
        <f t="shared" si="240"/>
        <v>2366.2105339162531</v>
      </c>
      <c r="AK23" s="125">
        <f t="shared" ref="AK23:AP23" si="241">AK24+AK28+AK29+AK35</f>
        <v>2289.2330485382322</v>
      </c>
      <c r="AL23" s="125">
        <f t="shared" si="241"/>
        <v>2212.2329526508697</v>
      </c>
      <c r="AM23" s="125">
        <f t="shared" si="241"/>
        <v>2135.1498147439456</v>
      </c>
      <c r="AN23" s="125">
        <f t="shared" si="241"/>
        <v>2078.3862258165946</v>
      </c>
      <c r="AO23" s="139">
        <f>AO24+AO28+AO29+AO35</f>
        <v>2051.8338054664187</v>
      </c>
      <c r="AP23" s="139">
        <f t="shared" si="241"/>
        <v>1.4149946492366499</v>
      </c>
      <c r="AV23" s="125">
        <f t="shared" ref="AV23:BW23" si="242">AV24+AV28+AV29+AV35</f>
        <v>1.4057759863712729</v>
      </c>
      <c r="AW23" s="125">
        <f t="shared" si="242"/>
        <v>1.4114541838730723</v>
      </c>
      <c r="AX23" s="139">
        <f t="shared" si="242"/>
        <v>1.4138289313085755</v>
      </c>
      <c r="AY23" s="125">
        <f t="shared" si="242"/>
        <v>1.4042001221071798</v>
      </c>
      <c r="AZ23" s="125">
        <f t="shared" si="242"/>
        <v>1.3935934165916846</v>
      </c>
      <c r="BA23" s="125">
        <f t="shared" si="242"/>
        <v>1.3844154854250172</v>
      </c>
      <c r="BB23" s="125">
        <f t="shared" si="242"/>
        <v>1.3754438385760435</v>
      </c>
      <c r="BC23" s="139">
        <f t="shared" si="242"/>
        <v>1.3643942040074735</v>
      </c>
      <c r="BD23" s="125">
        <f t="shared" si="242"/>
        <v>1.360773415833187</v>
      </c>
      <c r="BE23" s="125">
        <f t="shared" si="242"/>
        <v>1.35635314012129</v>
      </c>
      <c r="BF23" s="125">
        <f t="shared" si="242"/>
        <v>1.3515701807515175</v>
      </c>
      <c r="BG23" s="125">
        <f t="shared" si="242"/>
        <v>1.34661558891773</v>
      </c>
      <c r="BH23" s="139">
        <f t="shared" si="242"/>
        <v>1.3415184032811722</v>
      </c>
      <c r="BI23" s="125">
        <f t="shared" si="242"/>
        <v>1.3382176438568514</v>
      </c>
      <c r="BJ23" s="125">
        <f t="shared" si="242"/>
        <v>1.3344244937225376</v>
      </c>
      <c r="BK23" s="125">
        <f t="shared" si="242"/>
        <v>1.3310988498182206</v>
      </c>
      <c r="BL23" s="125">
        <f t="shared" si="242"/>
        <v>1.3274803710614045</v>
      </c>
      <c r="BM23" s="139">
        <f t="shared" si="242"/>
        <v>1.32400584776562</v>
      </c>
      <c r="BN23" s="125">
        <f t="shared" si="242"/>
        <v>1.3055851347676977</v>
      </c>
      <c r="BO23" s="125">
        <f t="shared" si="242"/>
        <v>1.287725767352853</v>
      </c>
      <c r="BP23" s="125">
        <f t="shared" si="242"/>
        <v>1.2698896383083089</v>
      </c>
      <c r="BQ23" s="125">
        <f t="shared" si="242"/>
        <v>1.2520723589903651</v>
      </c>
      <c r="BR23" s="139">
        <f t="shared" si="242"/>
        <v>1.23426993141654</v>
      </c>
      <c r="BS23" s="125">
        <f t="shared" si="242"/>
        <v>1.2216008086235248</v>
      </c>
      <c r="BT23" s="125">
        <f t="shared" si="242"/>
        <v>1.2089395770154798</v>
      </c>
      <c r="BU23" s="125">
        <f t="shared" si="242"/>
        <v>1.1962832130527845</v>
      </c>
      <c r="BV23" s="125">
        <f t="shared" si="242"/>
        <v>1.183628961435141</v>
      </c>
      <c r="BW23" s="126">
        <f t="shared" si="242"/>
        <v>1.1709743108663839</v>
      </c>
      <c r="BX23" s="26">
        <f t="shared" ref="BX23:DJ23" si="243">BX24+BX28+BX29+BX35</f>
        <v>1.1671885424998529</v>
      </c>
      <c r="BY23" s="26">
        <f t="shared" si="243"/>
        <v>1.1634032215651904</v>
      </c>
      <c r="BZ23" s="26">
        <f t="shared" si="243"/>
        <v>1.1596112202160889</v>
      </c>
      <c r="CA23" s="26">
        <f t="shared" si="243"/>
        <v>1.157058793963003</v>
      </c>
      <c r="CB23" s="126">
        <f t="shared" si="243"/>
        <v>1.1557817051833756</v>
      </c>
      <c r="CC23" s="139">
        <f t="shared" si="243"/>
        <v>0.23999416370398999</v>
      </c>
      <c r="CI23" s="125">
        <f t="shared" si="243"/>
        <v>0.21895954053156294</v>
      </c>
      <c r="CJ23" s="125">
        <f t="shared" si="243"/>
        <v>0.21842010566047734</v>
      </c>
      <c r="CK23" s="126">
        <f t="shared" si="243"/>
        <v>0.21709019321936557</v>
      </c>
      <c r="CL23" s="125">
        <f t="shared" si="243"/>
        <v>0.20881893139439492</v>
      </c>
      <c r="CM23" s="125">
        <f t="shared" si="243"/>
        <v>0.20038037029493727</v>
      </c>
      <c r="CN23" s="125">
        <f t="shared" si="243"/>
        <v>0.19222017852356624</v>
      </c>
      <c r="CO23" s="125">
        <f t="shared" si="243"/>
        <v>0.18411916277128368</v>
      </c>
      <c r="CP23" s="126">
        <f t="shared" si="243"/>
        <v>0.1751540180569118</v>
      </c>
      <c r="CQ23" s="125">
        <f t="shared" si="243"/>
        <v>0.17213766824922555</v>
      </c>
      <c r="CR23" s="125">
        <f t="shared" si="243"/>
        <v>0.16942402706189519</v>
      </c>
      <c r="CS23" s="125">
        <f t="shared" si="243"/>
        <v>0.16652390307237427</v>
      </c>
      <c r="CT23" s="125">
        <f t="shared" si="243"/>
        <v>0.16345545585045745</v>
      </c>
      <c r="CU23" s="126">
        <f t="shared" si="243"/>
        <v>0.16022057221650429</v>
      </c>
      <c r="CV23" s="125">
        <f t="shared" si="243"/>
        <v>0.1577479280166634</v>
      </c>
      <c r="CW23" s="125">
        <f t="shared" si="243"/>
        <v>0.15603471878017347</v>
      </c>
      <c r="CX23" s="125">
        <f t="shared" si="243"/>
        <v>0.15438540406626616</v>
      </c>
      <c r="CY23" s="125">
        <f t="shared" si="243"/>
        <v>0.15272351266351833</v>
      </c>
      <c r="CZ23" s="126">
        <f t="shared" si="243"/>
        <v>0.15108918169392957</v>
      </c>
      <c r="DA23" s="125">
        <f t="shared" si="243"/>
        <v>0.14823943533651734</v>
      </c>
      <c r="DB23" s="125">
        <f t="shared" si="243"/>
        <v>0.14545640599310153</v>
      </c>
      <c r="DC23" s="125">
        <f t="shared" si="243"/>
        <v>0.14268590838156864</v>
      </c>
      <c r="DD23" s="125">
        <f t="shared" si="243"/>
        <v>0.13992580707012173</v>
      </c>
      <c r="DE23" s="126">
        <f t="shared" si="243"/>
        <v>0.13717414342515241</v>
      </c>
      <c r="DF23" s="125">
        <f t="shared" si="243"/>
        <v>0.13501798079656546</v>
      </c>
      <c r="DG23" s="125">
        <f t="shared" si="243"/>
        <v>0.13286681081564317</v>
      </c>
      <c r="DH23" s="125">
        <f t="shared" si="243"/>
        <v>0.13071912096554117</v>
      </c>
      <c r="DI23" s="125">
        <f t="shared" si="243"/>
        <v>0.12857352307618877</v>
      </c>
      <c r="DJ23" s="126">
        <f t="shared" si="243"/>
        <v>0.12642874278962513</v>
      </c>
      <c r="DK23" s="125">
        <f t="shared" ref="DK23:DO23" si="244">DK24+DK28+DK29+DK35</f>
        <v>0.12528997591648239</v>
      </c>
      <c r="DL23" s="125">
        <f t="shared" si="244"/>
        <v>0.12414978149881284</v>
      </c>
      <c r="DM23" s="125">
        <f t="shared" si="244"/>
        <v>0.12300717174359377</v>
      </c>
      <c r="DN23" s="125">
        <f t="shared" si="244"/>
        <v>0.12149065547870996</v>
      </c>
      <c r="DO23" s="126">
        <f t="shared" si="244"/>
        <v>0.12169139710152703</v>
      </c>
      <c r="LC23" s="126">
        <f>LC24+LC28+LC29+LC35</f>
        <v>11752.293566768591</v>
      </c>
      <c r="LI23" s="125">
        <f t="shared" ref="LI23:LP23" si="245">LI24+LI28+LI29+LI35</f>
        <v>10692.36630188355</v>
      </c>
      <c r="LJ23" s="125">
        <f t="shared" si="245"/>
        <v>9736.351433570042</v>
      </c>
      <c r="LK23" s="126">
        <f t="shared" si="245"/>
        <v>8740.6611384530515</v>
      </c>
      <c r="LL23" s="125">
        <f t="shared" si="245"/>
        <v>8460.3163571631158</v>
      </c>
      <c r="LM23" s="125">
        <f t="shared" si="245"/>
        <v>8171.954268221828</v>
      </c>
      <c r="LN23" s="125">
        <f t="shared" si="245"/>
        <v>7896.72769205646</v>
      </c>
      <c r="LO23" s="125">
        <f t="shared" si="245"/>
        <v>7623.8286545228302</v>
      </c>
      <c r="LP23" s="126">
        <f t="shared" si="245"/>
        <v>7316.842216192993</v>
      </c>
      <c r="LQ23" s="125">
        <f>LQ24+LQ28+LQ29+LQ35</f>
        <v>7048.4763324161368</v>
      </c>
      <c r="LR23" s="125">
        <f t="shared" ref="LR23:MJ23" si="246">LR24+LR28+LR29+LR35</f>
        <v>6774.8649928026225</v>
      </c>
      <c r="LS23" s="125">
        <f t="shared" si="246"/>
        <v>6494.2444677649355</v>
      </c>
      <c r="LT23" s="125">
        <f t="shared" si="246"/>
        <v>6207.761726467229</v>
      </c>
      <c r="LU23" s="126">
        <f t="shared" si="246"/>
        <v>5915.5617139285823</v>
      </c>
      <c r="LV23" s="125">
        <f t="shared" si="246"/>
        <v>5741.7124224329791</v>
      </c>
      <c r="LW23" s="125">
        <f t="shared" si="246"/>
        <v>5575.4010905243986</v>
      </c>
      <c r="LX23" s="125">
        <f t="shared" si="246"/>
        <v>5412.5760893398319</v>
      </c>
      <c r="LY23" s="125">
        <f t="shared" si="246"/>
        <v>5248.5291712244689</v>
      </c>
      <c r="LZ23" s="126">
        <f t="shared" si="246"/>
        <v>5085.836519438938</v>
      </c>
      <c r="MA23" s="125">
        <f t="shared" si="246"/>
        <v>4854.504573161651</v>
      </c>
      <c r="MB23" s="125">
        <f t="shared" si="246"/>
        <v>4627.0076892367597</v>
      </c>
      <c r="MC23" s="125">
        <f t="shared" si="246"/>
        <v>4400.0119855572975</v>
      </c>
      <c r="MD23" s="125">
        <f t="shared" si="246"/>
        <v>4173.4333051685071</v>
      </c>
      <c r="ME23" s="126">
        <f t="shared" si="246"/>
        <v>3947.1946002641662</v>
      </c>
      <c r="MF23" s="125">
        <f t="shared" si="246"/>
        <v>3643.9598011986232</v>
      </c>
      <c r="MG23" s="125">
        <f t="shared" si="246"/>
        <v>3340.9298232067954</v>
      </c>
      <c r="MH23" s="125">
        <f t="shared" si="246"/>
        <v>3038.0454899605029</v>
      </c>
      <c r="MI23" s="125">
        <f t="shared" si="246"/>
        <v>2735.2525867573686</v>
      </c>
      <c r="MJ23" s="126">
        <f t="shared" si="246"/>
        <v>2432.5014314597629</v>
      </c>
      <c r="MK23" s="125">
        <f t="shared" ref="MK23:MO23" si="247">MK24+MK28+MK29+MK35</f>
        <v>2355.1161713460956</v>
      </c>
      <c r="ML23" s="125">
        <f t="shared" si="247"/>
        <v>2277.7079349518799</v>
      </c>
      <c r="MM23" s="125">
        <f t="shared" si="247"/>
        <v>2200.2158294220485</v>
      </c>
      <c r="MN23" s="125">
        <f t="shared" si="247"/>
        <v>2142.9788957494161</v>
      </c>
      <c r="MO23" s="126">
        <f t="shared" si="247"/>
        <v>2116.4439134434579</v>
      </c>
      <c r="MP23" s="126">
        <f>MP24+MP28+MP35</f>
        <v>8374.7997222737886</v>
      </c>
      <c r="MV23" s="125">
        <f t="shared" ref="MV23:NW23" si="248">MV24+MV28+MV35</f>
        <v>7382.5922563979939</v>
      </c>
      <c r="MW23" s="125">
        <f t="shared" si="248"/>
        <v>6390.4025140459908</v>
      </c>
      <c r="MX23" s="126">
        <f t="shared" si="248"/>
        <v>5398.2127716939904</v>
      </c>
      <c r="MY23" s="125">
        <f>MY24+MY28+MY35</f>
        <v>5163.1925286771884</v>
      </c>
      <c r="MZ23" s="125">
        <f t="shared" si="248"/>
        <v>4928.1722856603856</v>
      </c>
      <c r="NA23" s="125">
        <f t="shared" si="248"/>
        <v>4693.1520426435827</v>
      </c>
      <c r="NB23" s="125">
        <f t="shared" si="248"/>
        <v>4458.1317996267808</v>
      </c>
      <c r="NC23" s="126">
        <f t="shared" si="248"/>
        <v>4223.1115566099779</v>
      </c>
      <c r="ND23" s="125">
        <f t="shared" si="248"/>
        <v>4008.7785782800611</v>
      </c>
      <c r="NE23" s="125">
        <f t="shared" si="248"/>
        <v>3794.4455999501438</v>
      </c>
      <c r="NF23" s="125">
        <f t="shared" si="248"/>
        <v>3580.1126216202265</v>
      </c>
      <c r="NG23" s="125">
        <f t="shared" si="248"/>
        <v>3365.7796432903097</v>
      </c>
      <c r="NH23" s="126">
        <f t="shared" si="248"/>
        <v>3151.4466649603919</v>
      </c>
      <c r="NI23" s="125">
        <f t="shared" si="248"/>
        <v>3058.1333199327069</v>
      </c>
      <c r="NJ23" s="125">
        <f t="shared" si="248"/>
        <v>2964.8199749050214</v>
      </c>
      <c r="NK23" s="125">
        <f t="shared" si="248"/>
        <v>2871.5066298773363</v>
      </c>
      <c r="NL23" s="125">
        <f t="shared" si="248"/>
        <v>2778.1932848496508</v>
      </c>
      <c r="NM23" s="126">
        <f t="shared" si="248"/>
        <v>2684.8799398219649</v>
      </c>
      <c r="NN23" s="125">
        <f t="shared" si="248"/>
        <v>2529.0144696424536</v>
      </c>
      <c r="NO23" s="125">
        <f t="shared" si="248"/>
        <v>2373.1489994629414</v>
      </c>
      <c r="NP23" s="125">
        <f t="shared" si="248"/>
        <v>2217.2835292834293</v>
      </c>
      <c r="NQ23" s="125">
        <f t="shared" si="248"/>
        <v>2061.4180591039176</v>
      </c>
      <c r="NR23" s="126">
        <f t="shared" si="248"/>
        <v>1905.5525889244052</v>
      </c>
      <c r="NS23" s="125">
        <f t="shared" si="248"/>
        <v>1652.6474544954826</v>
      </c>
      <c r="NT23" s="125">
        <f t="shared" si="248"/>
        <v>1399.7423200665601</v>
      </c>
      <c r="NU23" s="125">
        <f t="shared" si="248"/>
        <v>1146.8371856376377</v>
      </c>
      <c r="NV23" s="125">
        <f t="shared" si="248"/>
        <v>893.93205120871517</v>
      </c>
      <c r="NW23" s="126">
        <f t="shared" si="248"/>
        <v>641.02691677979249</v>
      </c>
      <c r="NX23" s="125">
        <f t="shared" ref="NX23:OB23" si="249">NX24+NX28+NX35</f>
        <v>613.0217354307423</v>
      </c>
      <c r="NY23" s="125">
        <f t="shared" si="249"/>
        <v>585.01655408169211</v>
      </c>
      <c r="NZ23" s="125">
        <f t="shared" si="249"/>
        <v>557.01137273264203</v>
      </c>
      <c r="OA23" s="125">
        <f t="shared" si="249"/>
        <v>529.00619138359184</v>
      </c>
      <c r="OB23" s="126">
        <f t="shared" si="249"/>
        <v>501.00101003454159</v>
      </c>
      <c r="OC23" s="126">
        <f>OC24+OC28+OC29+OC35</f>
        <v>3372.6722340928022</v>
      </c>
      <c r="OI23" s="125">
        <f t="shared" ref="OI23:PJ23" si="250">OI24+OI28+OI29+OI35</f>
        <v>3304.9702313910921</v>
      </c>
      <c r="OJ23" s="125">
        <f t="shared" si="250"/>
        <v>3341.0874596604503</v>
      </c>
      <c r="OK23" s="126">
        <f t="shared" si="250"/>
        <v>3337.5285693770998</v>
      </c>
      <c r="OL23" s="125">
        <f t="shared" si="250"/>
        <v>3292.1449935353849</v>
      </c>
      <c r="OM23" s="125">
        <f t="shared" si="250"/>
        <v>3238.743401591491</v>
      </c>
      <c r="ON23" s="125">
        <f t="shared" si="250"/>
        <v>3198.4766054712873</v>
      </c>
      <c r="OO23" s="125">
        <f t="shared" si="250"/>
        <v>3160.5366224271602</v>
      </c>
      <c r="OP23" s="126">
        <f t="shared" si="250"/>
        <v>3088.508504324499</v>
      </c>
      <c r="OQ23" s="125">
        <f t="shared" si="250"/>
        <v>3034.4129330144578</v>
      </c>
      <c r="OR23" s="125">
        <f t="shared" si="250"/>
        <v>2975.0711538774012</v>
      </c>
      <c r="OS23" s="125">
        <f t="shared" si="250"/>
        <v>2908.7194283019307</v>
      </c>
      <c r="OT23" s="125">
        <f t="shared" si="250"/>
        <v>2836.5047163200279</v>
      </c>
      <c r="OU23" s="126">
        <f t="shared" si="250"/>
        <v>2758.5719537090167</v>
      </c>
      <c r="OV23" s="125">
        <f t="shared" si="250"/>
        <v>2677.9694900979871</v>
      </c>
      <c r="OW23" s="125">
        <f t="shared" si="250"/>
        <v>2604.9041878682647</v>
      </c>
      <c r="OX23" s="125">
        <f t="shared" si="250"/>
        <v>2535.3244085783704</v>
      </c>
      <c r="OY23" s="125">
        <f t="shared" si="250"/>
        <v>2464.5218948800834</v>
      </c>
      <c r="OZ23" s="126">
        <f t="shared" si="250"/>
        <v>2395.0728202243008</v>
      </c>
      <c r="PA23" s="125">
        <f t="shared" si="250"/>
        <v>2319.5357390138142</v>
      </c>
      <c r="PB23" s="125">
        <f t="shared" si="250"/>
        <v>2247.8328728943698</v>
      </c>
      <c r="PC23" s="125">
        <f t="shared" si="250"/>
        <v>2176.6303295918665</v>
      </c>
      <c r="PD23" s="125">
        <f t="shared" si="250"/>
        <v>2105.8439418624039</v>
      </c>
      <c r="PE23" s="126">
        <f t="shared" si="250"/>
        <v>2035.396651487149</v>
      </c>
      <c r="PF23" s="125">
        <f t="shared" si="250"/>
        <v>1984.9920425322973</v>
      </c>
      <c r="PG23" s="125">
        <f t="shared" si="250"/>
        <v>1934.7913553193414</v>
      </c>
      <c r="PH23" s="125">
        <f t="shared" si="250"/>
        <v>1884.7354027281208</v>
      </c>
      <c r="PI23" s="125">
        <f t="shared" si="250"/>
        <v>1834.7699591347723</v>
      </c>
      <c r="PJ23" s="126">
        <f t="shared" si="250"/>
        <v>1784.8453313491223</v>
      </c>
      <c r="PK23" s="125">
        <f t="shared" ref="PK23:PO23" si="251">PK24+PK28+PK29+PK35</f>
        <v>1735.3857023845355</v>
      </c>
      <c r="PL23" s="125">
        <f t="shared" si="251"/>
        <v>1685.9021425370001</v>
      </c>
      <c r="PM23" s="125">
        <f t="shared" si="251"/>
        <v>1636.3337474962204</v>
      </c>
      <c r="PN23" s="125">
        <f t="shared" si="251"/>
        <v>1607.0195466623204</v>
      </c>
      <c r="PO23" s="126">
        <f t="shared" si="251"/>
        <v>1608.40630781297</v>
      </c>
    </row>
    <row r="24" spans="1:431" outlineLevel="1" x14ac:dyDescent="0.3">
      <c r="A24" s="30" t="s">
        <v>374</v>
      </c>
      <c r="B24" s="24" t="s">
        <v>375</v>
      </c>
      <c r="C24" s="126">
        <f>C25+C27</f>
        <v>8379.6408057043081</v>
      </c>
      <c r="I24" s="125">
        <f t="shared" ref="I24:AJ24" si="252">I25+I27</f>
        <v>7437.0981148119354</v>
      </c>
      <c r="J24" s="125">
        <f t="shared" si="252"/>
        <v>6494.5554239195617</v>
      </c>
      <c r="K24" s="126">
        <f t="shared" si="252"/>
        <v>5552.0127330271862</v>
      </c>
      <c r="L24" s="125">
        <f t="shared" si="252"/>
        <v>5310.726837963336</v>
      </c>
      <c r="M24" s="125">
        <f t="shared" si="252"/>
        <v>5069.4409428994868</v>
      </c>
      <c r="N24" s="125">
        <f t="shared" si="252"/>
        <v>4828.1550478356367</v>
      </c>
      <c r="O24" s="125">
        <f t="shared" si="252"/>
        <v>4586.8691527717874</v>
      </c>
      <c r="P24" s="139">
        <f t="shared" si="252"/>
        <v>4345.5832577079382</v>
      </c>
      <c r="Q24" s="125">
        <f t="shared" si="252"/>
        <v>4128.0332096723614</v>
      </c>
      <c r="R24" s="125">
        <f t="shared" si="252"/>
        <v>3910.4831616367865</v>
      </c>
      <c r="S24" s="125">
        <f t="shared" si="252"/>
        <v>3692.9331136012106</v>
      </c>
      <c r="T24" s="125">
        <f t="shared" si="252"/>
        <v>3475.3830655656348</v>
      </c>
      <c r="U24" s="139">
        <f t="shared" si="252"/>
        <v>3257.8330175300589</v>
      </c>
      <c r="V24" s="125">
        <f t="shared" si="252"/>
        <v>3154.9059079706021</v>
      </c>
      <c r="W24" s="125">
        <f t="shared" si="252"/>
        <v>3051.9787984111454</v>
      </c>
      <c r="X24" s="125">
        <f t="shared" si="252"/>
        <v>2949.0516888516886</v>
      </c>
      <c r="Y24" s="125">
        <f t="shared" si="252"/>
        <v>2846.1245792922323</v>
      </c>
      <c r="Z24" s="139">
        <f t="shared" si="252"/>
        <v>2743.1974697327751</v>
      </c>
      <c r="AA24" s="125">
        <f t="shared" si="252"/>
        <v>2565.2402735194114</v>
      </c>
      <c r="AB24" s="125">
        <f t="shared" si="252"/>
        <v>2387.2830773060477</v>
      </c>
      <c r="AC24" s="125">
        <f t="shared" si="252"/>
        <v>2209.3258810926836</v>
      </c>
      <c r="AD24" s="125">
        <f t="shared" si="252"/>
        <v>2031.3686848793195</v>
      </c>
      <c r="AE24" s="139">
        <f t="shared" si="252"/>
        <v>1853.4114886659556</v>
      </c>
      <c r="AF24" s="125">
        <f t="shared" si="252"/>
        <v>1598.3516269245551</v>
      </c>
      <c r="AG24" s="125">
        <f t="shared" si="252"/>
        <v>1343.2917651831547</v>
      </c>
      <c r="AH24" s="125">
        <f t="shared" si="252"/>
        <v>1088.2319034417542</v>
      </c>
      <c r="AI24" s="125">
        <f t="shared" si="252"/>
        <v>833.17204170035359</v>
      </c>
      <c r="AJ24" s="139">
        <f t="shared" si="252"/>
        <v>578.11217995895288</v>
      </c>
      <c r="AK24" s="125">
        <f t="shared" ref="AK24:AP24" si="253">AK25+AK27</f>
        <v>547.98853013399469</v>
      </c>
      <c r="AL24" s="125">
        <f t="shared" si="253"/>
        <v>517.86488030903638</v>
      </c>
      <c r="AM24" s="125">
        <f t="shared" si="253"/>
        <v>487.74123048407807</v>
      </c>
      <c r="AN24" s="125">
        <f t="shared" si="253"/>
        <v>457.61758065911971</v>
      </c>
      <c r="AO24" s="139">
        <f>AO25</f>
        <v>427.4939308341614</v>
      </c>
      <c r="AP24" s="139">
        <f t="shared" si="253"/>
        <v>0.64170742517065005</v>
      </c>
      <c r="AV24" s="125">
        <f t="shared" ref="AV24:BW24" si="254">AV25+AV27</f>
        <v>0.65596594142601694</v>
      </c>
      <c r="AW24" s="125">
        <f t="shared" si="254"/>
        <v>0.67053582719055949</v>
      </c>
      <c r="AX24" s="139">
        <f t="shared" si="254"/>
        <v>0.68510571295510203</v>
      </c>
      <c r="AY24" s="125">
        <f t="shared" si="254"/>
        <v>0.67578957981385179</v>
      </c>
      <c r="AZ24" s="125">
        <f t="shared" si="254"/>
        <v>0.66647344667260144</v>
      </c>
      <c r="BA24" s="125">
        <f t="shared" si="254"/>
        <v>0.65715731353135109</v>
      </c>
      <c r="BB24" s="125">
        <f t="shared" si="254"/>
        <v>0.64784118039010086</v>
      </c>
      <c r="BC24" s="139">
        <f t="shared" si="254"/>
        <v>0.63852504724885062</v>
      </c>
      <c r="BD24" s="125">
        <f t="shared" si="254"/>
        <v>0.63666516300691112</v>
      </c>
      <c r="BE24" s="125">
        <f t="shared" si="254"/>
        <v>0.6348052787649715</v>
      </c>
      <c r="BF24" s="125">
        <f t="shared" si="254"/>
        <v>0.63294539452303189</v>
      </c>
      <c r="BG24" s="125">
        <f t="shared" si="254"/>
        <v>0.63108551028109228</v>
      </c>
      <c r="BH24" s="139">
        <f t="shared" si="254"/>
        <v>0.62922562603915266</v>
      </c>
      <c r="BI24" s="125">
        <f t="shared" si="254"/>
        <v>0.62944443104654013</v>
      </c>
      <c r="BJ24" s="125">
        <f t="shared" si="254"/>
        <v>0.62966323605392749</v>
      </c>
      <c r="BK24" s="125">
        <f t="shared" si="254"/>
        <v>0.62988204106131485</v>
      </c>
      <c r="BL24" s="125">
        <f t="shared" si="254"/>
        <v>0.6301008460687022</v>
      </c>
      <c r="BM24" s="139">
        <f t="shared" si="254"/>
        <v>0.63031965107608956</v>
      </c>
      <c r="BN24" s="125">
        <f t="shared" si="254"/>
        <v>0.61965894076836092</v>
      </c>
      <c r="BO24" s="125">
        <f t="shared" si="254"/>
        <v>0.60899823046063228</v>
      </c>
      <c r="BP24" s="125">
        <f t="shared" si="254"/>
        <v>0.59833752015290365</v>
      </c>
      <c r="BQ24" s="125">
        <f t="shared" si="254"/>
        <v>0.5876768098451749</v>
      </c>
      <c r="BR24" s="139">
        <f t="shared" si="254"/>
        <v>0.57701609953744648</v>
      </c>
      <c r="BS24" s="125">
        <f t="shared" si="254"/>
        <v>0.56971815477360455</v>
      </c>
      <c r="BT24" s="125">
        <f t="shared" si="254"/>
        <v>0.5624202100097625</v>
      </c>
      <c r="BU24" s="125">
        <f t="shared" si="254"/>
        <v>0.55512226524592057</v>
      </c>
      <c r="BV24" s="125">
        <f t="shared" si="254"/>
        <v>0.54782432048207852</v>
      </c>
      <c r="BW24" s="139">
        <f t="shared" si="254"/>
        <v>0.54052637571823636</v>
      </c>
      <c r="BX24" s="26">
        <f t="shared" ref="BX24:DJ24" si="255">BX25+BX27</f>
        <v>0.54215128947754421</v>
      </c>
      <c r="BY24" s="26">
        <f t="shared" si="255"/>
        <v>0.54377620323685194</v>
      </c>
      <c r="BZ24" s="26">
        <f t="shared" si="255"/>
        <v>0.54540111699615967</v>
      </c>
      <c r="CA24" s="26">
        <f t="shared" si="255"/>
        <v>0.54702603075546752</v>
      </c>
      <c r="CB24" s="139">
        <f>CB25</f>
        <v>0.54865094451477514</v>
      </c>
      <c r="CC24" s="139">
        <f t="shared" si="255"/>
        <v>0.10856575852214999</v>
      </c>
      <c r="CI24" s="125">
        <f>CI25+CI27</f>
        <v>0.10960513301544203</v>
      </c>
      <c r="CJ24" s="125">
        <f t="shared" si="255"/>
        <v>0.11067848931076227</v>
      </c>
      <c r="CK24" s="126">
        <f t="shared" si="255"/>
        <v>0.11175184560608249</v>
      </c>
      <c r="CL24" s="125">
        <f t="shared" si="255"/>
        <v>0.10722484022980562</v>
      </c>
      <c r="CM24" s="125">
        <f t="shared" si="255"/>
        <v>0.10269783485352876</v>
      </c>
      <c r="CN24" s="125">
        <f t="shared" si="255"/>
        <v>9.8170829477251906E-2</v>
      </c>
      <c r="CO24" s="125">
        <f t="shared" si="255"/>
        <v>9.3643824100975034E-2</v>
      </c>
      <c r="CP24" s="126">
        <f t="shared" si="255"/>
        <v>8.9116818724698135E-2</v>
      </c>
      <c r="CQ24" s="125">
        <f t="shared" si="255"/>
        <v>8.7958092413504371E-2</v>
      </c>
      <c r="CR24" s="125">
        <f t="shared" si="255"/>
        <v>8.6799366102310607E-2</v>
      </c>
      <c r="CS24" s="125">
        <f t="shared" si="255"/>
        <v>8.5640639791116829E-2</v>
      </c>
      <c r="CT24" s="125">
        <f t="shared" si="255"/>
        <v>8.4481913479923051E-2</v>
      </c>
      <c r="CU24" s="126">
        <f t="shared" si="255"/>
        <v>8.3323187168729274E-2</v>
      </c>
      <c r="CV24" s="125">
        <f t="shared" si="255"/>
        <v>8.346312848830556E-2</v>
      </c>
      <c r="CW24" s="125">
        <f t="shared" si="255"/>
        <v>8.3603069807881875E-2</v>
      </c>
      <c r="CX24" s="125">
        <f t="shared" si="255"/>
        <v>8.3743011127458175E-2</v>
      </c>
      <c r="CY24" s="125">
        <f t="shared" si="255"/>
        <v>8.3882952447034476E-2</v>
      </c>
      <c r="CZ24" s="126">
        <f t="shared" si="255"/>
        <v>8.4022893766610776E-2</v>
      </c>
      <c r="DA24" s="125">
        <f t="shared" si="255"/>
        <v>8.2668819010983774E-2</v>
      </c>
      <c r="DB24" s="125">
        <f t="shared" si="255"/>
        <v>8.1314744255356786E-2</v>
      </c>
      <c r="DC24" s="125">
        <f t="shared" si="255"/>
        <v>7.9960669499729797E-2</v>
      </c>
      <c r="DD24" s="125">
        <f t="shared" si="255"/>
        <v>7.8606594744102809E-2</v>
      </c>
      <c r="DE24" s="126">
        <f t="shared" si="255"/>
        <v>7.7252519988475821E-2</v>
      </c>
      <c r="DF24" s="125">
        <f t="shared" si="255"/>
        <v>7.6488413627234353E-2</v>
      </c>
      <c r="DG24" s="125">
        <f t="shared" si="255"/>
        <v>7.5724307265992857E-2</v>
      </c>
      <c r="DH24" s="125">
        <f t="shared" si="255"/>
        <v>7.496020090475139E-2</v>
      </c>
      <c r="DI24" s="125">
        <f t="shared" si="255"/>
        <v>7.4196094543509908E-2</v>
      </c>
      <c r="DJ24" s="126">
        <f t="shared" si="255"/>
        <v>7.3431988182268426E-2</v>
      </c>
      <c r="DK24" s="125">
        <f t="shared" ref="DK24:DN24" si="256">DK25+DK27</f>
        <v>7.3677973819469139E-2</v>
      </c>
      <c r="DL24" s="125">
        <f t="shared" si="256"/>
        <v>7.3923959456669852E-2</v>
      </c>
      <c r="DM24" s="125">
        <f t="shared" si="256"/>
        <v>7.4169945093870551E-2</v>
      </c>
      <c r="DN24" s="125">
        <f t="shared" si="256"/>
        <v>7.4415930731071264E-2</v>
      </c>
      <c r="DO24" s="126">
        <f>DO25</f>
        <v>7.4661916368271963E-2</v>
      </c>
      <c r="LC24" s="126">
        <f>LC25+LC27</f>
        <v>8426.3785396174571</v>
      </c>
      <c r="LI24" s="125">
        <f>LI25+LI27</f>
        <v>7484.5105214209561</v>
      </c>
      <c r="LJ24" s="125">
        <f t="shared" ref="LJ24:MI24" si="257">LJ25+LJ27</f>
        <v>6542.6602267482494</v>
      </c>
      <c r="LK24" s="126">
        <f t="shared" si="257"/>
        <v>5600.8099320755409</v>
      </c>
      <c r="LL24" s="125">
        <f t="shared" si="257"/>
        <v>5358.063528859022</v>
      </c>
      <c r="LM24" s="125">
        <f t="shared" si="257"/>
        <v>5115.3171256425048</v>
      </c>
      <c r="LN24" s="125">
        <f t="shared" si="257"/>
        <v>4872.5707224259859</v>
      </c>
      <c r="LO24" s="125">
        <f t="shared" si="257"/>
        <v>4629.8243192094687</v>
      </c>
      <c r="LP24" s="126">
        <f t="shared" si="257"/>
        <v>4387.0779159929507</v>
      </c>
      <c r="LQ24" s="125">
        <f t="shared" si="257"/>
        <v>4169.1687287261338</v>
      </c>
      <c r="LR24" s="125">
        <f t="shared" si="257"/>
        <v>3951.2595414593179</v>
      </c>
      <c r="LS24" s="125">
        <f t="shared" si="257"/>
        <v>3733.3503541925011</v>
      </c>
      <c r="LT24" s="125">
        <f t="shared" si="257"/>
        <v>3515.4411669256847</v>
      </c>
      <c r="LU24" s="126">
        <f t="shared" si="257"/>
        <v>3297.5319796588683</v>
      </c>
      <c r="LV24" s="125">
        <f t="shared" si="257"/>
        <v>3194.6480810893063</v>
      </c>
      <c r="LW24" s="125">
        <f t="shared" si="257"/>
        <v>3091.7641825197443</v>
      </c>
      <c r="LX24" s="125">
        <f t="shared" si="257"/>
        <v>2988.8802839501823</v>
      </c>
      <c r="LY24" s="125">
        <f t="shared" si="257"/>
        <v>2885.9963853806203</v>
      </c>
      <c r="LZ24" s="126">
        <f t="shared" si="257"/>
        <v>2783.1124868110578</v>
      </c>
      <c r="MA24" s="125">
        <f t="shared" si="257"/>
        <v>2604.497960898836</v>
      </c>
      <c r="MB24" s="125">
        <f t="shared" si="257"/>
        <v>2425.8834349866147</v>
      </c>
      <c r="MC24" s="125">
        <f t="shared" si="257"/>
        <v>2247.2689090743934</v>
      </c>
      <c r="MD24" s="125">
        <f t="shared" si="257"/>
        <v>2068.6543831621716</v>
      </c>
      <c r="ME24" s="126">
        <f t="shared" si="257"/>
        <v>1890.0398572499503</v>
      </c>
      <c r="MF24" s="125">
        <f t="shared" si="257"/>
        <v>1634.5731648694332</v>
      </c>
      <c r="MG24" s="125">
        <f t="shared" si="257"/>
        <v>1379.1064724889161</v>
      </c>
      <c r="MH24" s="125">
        <f t="shared" si="257"/>
        <v>1123.639780108399</v>
      </c>
      <c r="MI24" s="125">
        <f t="shared" si="257"/>
        <v>868.17308772788192</v>
      </c>
      <c r="MJ24" s="126">
        <f>MJ25+MJ27</f>
        <v>612.70639534736472</v>
      </c>
      <c r="MK24" s="125">
        <f t="shared" ref="MK24:MN24" si="258">MK25+MK27</f>
        <v>582.69342930152516</v>
      </c>
      <c r="ML24" s="125">
        <f t="shared" si="258"/>
        <v>552.68046325568571</v>
      </c>
      <c r="MM24" s="125">
        <f t="shared" si="258"/>
        <v>522.66749720984615</v>
      </c>
      <c r="MN24" s="125">
        <f t="shared" si="258"/>
        <v>492.65453116400676</v>
      </c>
      <c r="MO24" s="126">
        <f>MO25</f>
        <v>462.64156511816719</v>
      </c>
      <c r="MP24" s="126">
        <f>MP25+MP27</f>
        <v>8287.069157721955</v>
      </c>
      <c r="MV24" s="125">
        <f t="shared" ref="MV24:MW24" si="259">MV25+MV27</f>
        <v>7304.423121759055</v>
      </c>
      <c r="MW24" s="125">
        <f t="shared" si="259"/>
        <v>6321.7948093199457</v>
      </c>
      <c r="MX24" s="126">
        <f>MX25+MX27</f>
        <v>5339.1664968808391</v>
      </c>
      <c r="MY24" s="125">
        <f t="shared" ref="MY24:NV24" si="260">MY25+MY27</f>
        <v>5103.1849900353063</v>
      </c>
      <c r="MZ24" s="125">
        <f t="shared" si="260"/>
        <v>4867.2034831897736</v>
      </c>
      <c r="NA24" s="125">
        <f t="shared" si="260"/>
        <v>4631.2219763442408</v>
      </c>
      <c r="NB24" s="125">
        <f t="shared" si="260"/>
        <v>4395.240469498709</v>
      </c>
      <c r="NC24" s="126">
        <f t="shared" si="260"/>
        <v>4159.2589626531753</v>
      </c>
      <c r="ND24" s="125">
        <f t="shared" si="260"/>
        <v>3943.7076871665213</v>
      </c>
      <c r="NE24" s="125">
        <f t="shared" si="260"/>
        <v>3728.1564116798663</v>
      </c>
      <c r="NF24" s="125">
        <f t="shared" si="260"/>
        <v>3512.6051361932114</v>
      </c>
      <c r="NG24" s="125">
        <f t="shared" si="260"/>
        <v>3297.0538607065569</v>
      </c>
      <c r="NH24" s="126">
        <f t="shared" si="260"/>
        <v>3081.5025852199014</v>
      </c>
      <c r="NI24" s="125">
        <f t="shared" si="260"/>
        <v>2986.9514727820288</v>
      </c>
      <c r="NJ24" s="125">
        <f t="shared" si="260"/>
        <v>2892.4003603441561</v>
      </c>
      <c r="NK24" s="125">
        <f t="shared" si="260"/>
        <v>2797.8492479062834</v>
      </c>
      <c r="NL24" s="125">
        <f t="shared" si="260"/>
        <v>2703.2981354684107</v>
      </c>
      <c r="NM24" s="126">
        <f t="shared" si="260"/>
        <v>2608.7470230305371</v>
      </c>
      <c r="NN24" s="125">
        <f t="shared" si="260"/>
        <v>2451.5786156662443</v>
      </c>
      <c r="NO24" s="125">
        <f t="shared" si="260"/>
        <v>2294.4102083019507</v>
      </c>
      <c r="NP24" s="125">
        <f t="shared" si="260"/>
        <v>2137.2418009376574</v>
      </c>
      <c r="NQ24" s="125">
        <f t="shared" si="260"/>
        <v>1980.073393573364</v>
      </c>
      <c r="NR24" s="126">
        <f t="shared" si="260"/>
        <v>1822.9049862090703</v>
      </c>
      <c r="NS24" s="125">
        <f t="shared" si="260"/>
        <v>1568.7200505854344</v>
      </c>
      <c r="NT24" s="125">
        <f t="shared" si="260"/>
        <v>1314.5351149617982</v>
      </c>
      <c r="NU24" s="125">
        <f t="shared" si="260"/>
        <v>1060.350179338162</v>
      </c>
      <c r="NV24" s="125">
        <f t="shared" si="260"/>
        <v>806.16524371452601</v>
      </c>
      <c r="NW24" s="126">
        <f>NW25+NW27</f>
        <v>551.98030809088971</v>
      </c>
      <c r="NX24" s="125">
        <f t="shared" ref="NX24:OA24" si="261">NX25+NX27</f>
        <v>522.70439928108794</v>
      </c>
      <c r="NY24" s="125">
        <f t="shared" si="261"/>
        <v>493.42849047128618</v>
      </c>
      <c r="NZ24" s="125">
        <f t="shared" si="261"/>
        <v>464.15258166148448</v>
      </c>
      <c r="OA24" s="125">
        <f t="shared" si="261"/>
        <v>434.87667285168266</v>
      </c>
      <c r="OB24" s="126">
        <f>OB25</f>
        <v>405.60076404188084</v>
      </c>
      <c r="OC24" s="126">
        <f>OC25+OC27</f>
        <v>139.3093818955017</v>
      </c>
      <c r="OI24" s="125">
        <f>OI25+OI27</f>
        <v>180.08739966190092</v>
      </c>
      <c r="OJ24" s="125">
        <f t="shared" ref="OJ24:PJ24" si="262">OJ25+OJ27</f>
        <v>220.86541742830124</v>
      </c>
      <c r="OK24" s="126">
        <f t="shared" si="262"/>
        <v>261.64343519470162</v>
      </c>
      <c r="OL24" s="125">
        <f t="shared" si="262"/>
        <v>254.87853882371616</v>
      </c>
      <c r="OM24" s="125">
        <f t="shared" si="262"/>
        <v>248.1136424527308</v>
      </c>
      <c r="ON24" s="125">
        <f t="shared" si="262"/>
        <v>241.34874608174539</v>
      </c>
      <c r="OO24" s="125">
        <f t="shared" si="262"/>
        <v>234.58384971076003</v>
      </c>
      <c r="OP24" s="126">
        <f t="shared" si="262"/>
        <v>227.81895333977474</v>
      </c>
      <c r="OQ24" s="125">
        <f t="shared" si="262"/>
        <v>225.46104155961316</v>
      </c>
      <c r="OR24" s="125">
        <f t="shared" si="262"/>
        <v>223.10312977945165</v>
      </c>
      <c r="OS24" s="125">
        <f t="shared" si="262"/>
        <v>220.74521799929013</v>
      </c>
      <c r="OT24" s="125">
        <f t="shared" si="262"/>
        <v>218.38730621912859</v>
      </c>
      <c r="OU24" s="126">
        <f t="shared" si="262"/>
        <v>216.02939443896696</v>
      </c>
      <c r="OV24" s="125">
        <f t="shared" si="262"/>
        <v>207.69660830727773</v>
      </c>
      <c r="OW24" s="125">
        <f t="shared" si="262"/>
        <v>199.36382217558838</v>
      </c>
      <c r="OX24" s="125">
        <f t="shared" si="262"/>
        <v>191.03103604389906</v>
      </c>
      <c r="OY24" s="125">
        <f t="shared" si="262"/>
        <v>182.69824991220972</v>
      </c>
      <c r="OZ24" s="126">
        <f t="shared" si="262"/>
        <v>174.36546378052049</v>
      </c>
      <c r="PA24" s="125">
        <f t="shared" si="262"/>
        <v>152.91934523259232</v>
      </c>
      <c r="PB24" s="125">
        <f t="shared" si="262"/>
        <v>131.47322668466421</v>
      </c>
      <c r="PC24" s="125">
        <f t="shared" si="262"/>
        <v>110.02710813673608</v>
      </c>
      <c r="PD24" s="125">
        <f t="shared" si="262"/>
        <v>88.580989588807967</v>
      </c>
      <c r="PE24" s="126">
        <f t="shared" si="262"/>
        <v>67.134871040879858</v>
      </c>
      <c r="PF24" s="125">
        <f t="shared" si="262"/>
        <v>65.853114283998877</v>
      </c>
      <c r="PG24" s="125">
        <f t="shared" si="262"/>
        <v>64.571357527117911</v>
      </c>
      <c r="PH24" s="125">
        <f t="shared" si="262"/>
        <v>63.28960077023693</v>
      </c>
      <c r="PI24" s="125">
        <f t="shared" si="262"/>
        <v>62.007844013355957</v>
      </c>
      <c r="PJ24" s="126">
        <f t="shared" si="262"/>
        <v>60.726087256474969</v>
      </c>
      <c r="PK24" s="125">
        <f t="shared" ref="PK24:PN24" si="263">PK25+PK27</f>
        <v>59.989030020437241</v>
      </c>
      <c r="PL24" s="125">
        <f t="shared" si="263"/>
        <v>59.251972784399513</v>
      </c>
      <c r="PM24" s="125">
        <f t="shared" si="263"/>
        <v>58.514915548361778</v>
      </c>
      <c r="PN24" s="125">
        <f t="shared" si="263"/>
        <v>57.777858312324049</v>
      </c>
      <c r="PO24" s="126">
        <f>PO25</f>
        <v>57.0408010762863</v>
      </c>
    </row>
    <row r="25" spans="1:431" outlineLevel="1" x14ac:dyDescent="0.3">
      <c r="A25" s="30" t="s">
        <v>376</v>
      </c>
      <c r="B25" s="24" t="s">
        <v>377</v>
      </c>
      <c r="C25" s="126">
        <v>6818.6852190326445</v>
      </c>
      <c r="I25" s="125">
        <v>5665.5110369703352</v>
      </c>
      <c r="J25" s="125">
        <v>4512.336854908026</v>
      </c>
      <c r="K25" s="126">
        <v>3359.162672845715</v>
      </c>
      <c r="L25" s="125">
        <v>3117.8767777818648</v>
      </c>
      <c r="M25" s="125">
        <v>2876.5908827180156</v>
      </c>
      <c r="N25" s="125">
        <v>2635.3049876541654</v>
      </c>
      <c r="O25" s="125">
        <v>2394.0190925903162</v>
      </c>
      <c r="P25" s="126">
        <v>2152.7331975264665</v>
      </c>
      <c r="Q25" s="125">
        <v>2023.8420566787304</v>
      </c>
      <c r="R25" s="125">
        <v>1894.9509158309943</v>
      </c>
      <c r="S25" s="125">
        <v>1766.0597749832582</v>
      </c>
      <c r="T25" s="125">
        <v>1637.1686341355221</v>
      </c>
      <c r="U25" s="126">
        <v>1508.2774932877865</v>
      </c>
      <c r="V25" s="125">
        <v>1493.6286393384121</v>
      </c>
      <c r="W25" s="125">
        <v>1478.9797853890377</v>
      </c>
      <c r="X25" s="125">
        <v>1464.3309314396633</v>
      </c>
      <c r="Y25" s="125">
        <v>1449.682077490289</v>
      </c>
      <c r="Z25" s="126">
        <v>1435.0332235409146</v>
      </c>
      <c r="AA25" s="125">
        <v>1367.3659717174683</v>
      </c>
      <c r="AB25" s="125">
        <v>1299.6987198940221</v>
      </c>
      <c r="AC25" s="125">
        <v>1232.0314680705758</v>
      </c>
      <c r="AD25" s="125">
        <v>1164.3642162471294</v>
      </c>
      <c r="AE25" s="139">
        <v>1096.6969644236833</v>
      </c>
      <c r="AF25" s="125">
        <v>980.40790268228284</v>
      </c>
      <c r="AG25" s="125">
        <v>864.11884094088236</v>
      </c>
      <c r="AH25" s="125">
        <v>747.82977919948189</v>
      </c>
      <c r="AI25" s="125">
        <v>631.5407174580813</v>
      </c>
      <c r="AJ25" s="139">
        <v>515.2516557166806</v>
      </c>
      <c r="AK25" s="26">
        <v>497.7001107401768</v>
      </c>
      <c r="AL25" s="26">
        <v>480.14856576367299</v>
      </c>
      <c r="AM25" s="26">
        <v>462.59702078716913</v>
      </c>
      <c r="AN25" s="26">
        <v>445.04547581066527</v>
      </c>
      <c r="AO25" s="25">
        <v>427.4939308341614</v>
      </c>
      <c r="AP25" s="139">
        <v>0.58633223805418</v>
      </c>
      <c r="AV25" s="125">
        <v>0.59311856334156032</v>
      </c>
      <c r="AW25" s="125">
        <v>0.60021625813811619</v>
      </c>
      <c r="AX25" s="126">
        <v>0.60731395293467216</v>
      </c>
      <c r="AY25" s="125">
        <v>0.59799781979342193</v>
      </c>
      <c r="AZ25" s="125">
        <v>0.58868168665217158</v>
      </c>
      <c r="BA25" s="125">
        <v>0.57936555351092123</v>
      </c>
      <c r="BB25" s="125">
        <v>0.57004942036967099</v>
      </c>
      <c r="BC25" s="126">
        <v>0.56073328722842075</v>
      </c>
      <c r="BD25" s="125">
        <v>0.56201859405853249</v>
      </c>
      <c r="BE25" s="125">
        <v>0.56330390088864424</v>
      </c>
      <c r="BF25" s="125">
        <v>0.56458920771875598</v>
      </c>
      <c r="BG25" s="125">
        <v>0.56587451454886772</v>
      </c>
      <c r="BH25" s="126">
        <v>0.56715982137897947</v>
      </c>
      <c r="BI25" s="125">
        <v>0.57051031377354433</v>
      </c>
      <c r="BJ25" s="125">
        <v>0.57386080616810919</v>
      </c>
      <c r="BK25" s="125">
        <v>0.57721129856267406</v>
      </c>
      <c r="BL25" s="125">
        <v>0.58056179095723892</v>
      </c>
      <c r="BM25" s="126">
        <v>0.58391228335180378</v>
      </c>
      <c r="BN25" s="125">
        <v>0.57716412914740345</v>
      </c>
      <c r="BO25" s="125">
        <v>0.57041597494300322</v>
      </c>
      <c r="BP25" s="125">
        <v>0.563667820738603</v>
      </c>
      <c r="BQ25" s="125">
        <v>0.55691966653420266</v>
      </c>
      <c r="BR25" s="126">
        <v>0.55017151232980255</v>
      </c>
      <c r="BS25" s="125">
        <v>0.5477964872709904</v>
      </c>
      <c r="BT25" s="125">
        <v>0.54542146221217813</v>
      </c>
      <c r="BU25" s="125">
        <v>0.54304643715336598</v>
      </c>
      <c r="BV25" s="125">
        <v>0.54067141209455372</v>
      </c>
      <c r="BW25" s="126">
        <v>0.53829638703574134</v>
      </c>
      <c r="BX25" s="26">
        <v>0.54036729853154819</v>
      </c>
      <c r="BY25" s="26">
        <v>0.54243821002735493</v>
      </c>
      <c r="BZ25" s="26">
        <v>0.54450912152316167</v>
      </c>
      <c r="CA25" s="26">
        <v>0.54658003301896851</v>
      </c>
      <c r="CB25" s="25">
        <v>0.54865094451477514</v>
      </c>
      <c r="CC25" s="126">
        <v>0.10302823981049999</v>
      </c>
      <c r="CI25" s="125">
        <v>0.10332039520699636</v>
      </c>
      <c r="CJ25" s="125">
        <v>0.10364653240551794</v>
      </c>
      <c r="CK25" s="126">
        <v>0.1039726696040395</v>
      </c>
      <c r="CL25" s="125">
        <v>9.9445664227762631E-2</v>
      </c>
      <c r="CM25" s="125">
        <v>9.4918658851485774E-2</v>
      </c>
      <c r="CN25" s="125">
        <v>9.0391653475208916E-2</v>
      </c>
      <c r="CO25" s="125">
        <v>8.5864648098932045E-2</v>
      </c>
      <c r="CP25" s="126">
        <v>8.1337642722655146E-2</v>
      </c>
      <c r="CQ25" s="125">
        <v>8.0493435518666515E-2</v>
      </c>
      <c r="CR25" s="125">
        <v>7.9649228314677883E-2</v>
      </c>
      <c r="CS25" s="125">
        <v>7.8805021110689238E-2</v>
      </c>
      <c r="CT25" s="125">
        <v>7.7960813906700593E-2</v>
      </c>
      <c r="CU25" s="126">
        <v>7.7116606702711948E-2</v>
      </c>
      <c r="CV25" s="125">
        <v>7.7569716761005991E-2</v>
      </c>
      <c r="CW25" s="125">
        <v>7.8022826819300048E-2</v>
      </c>
      <c r="CX25" s="125">
        <v>7.8475936877594091E-2</v>
      </c>
      <c r="CY25" s="125">
        <v>7.8929046935888147E-2</v>
      </c>
      <c r="CZ25" s="126">
        <v>7.938215699418219E-2</v>
      </c>
      <c r="DA25" s="125">
        <v>7.8419337848888035E-2</v>
      </c>
      <c r="DB25" s="125">
        <v>7.745651870359388E-2</v>
      </c>
      <c r="DC25" s="125">
        <v>7.6493699558299738E-2</v>
      </c>
      <c r="DD25" s="125">
        <v>7.5530880413005583E-2</v>
      </c>
      <c r="DE25" s="126">
        <v>7.4568061267711427E-2</v>
      </c>
      <c r="DF25" s="125">
        <v>7.4296246876972935E-2</v>
      </c>
      <c r="DG25" s="125">
        <v>7.4024432486234429E-2</v>
      </c>
      <c r="DH25" s="125">
        <v>7.3752618095495937E-2</v>
      </c>
      <c r="DI25" s="125">
        <v>7.348080370475743E-2</v>
      </c>
      <c r="DJ25" s="126">
        <v>7.3208989314018924E-2</v>
      </c>
      <c r="DK25" s="125">
        <v>7.3499574724869537E-2</v>
      </c>
      <c r="DL25" s="125">
        <v>7.3790160135720151E-2</v>
      </c>
      <c r="DM25" s="125">
        <v>7.408074554657075E-2</v>
      </c>
      <c r="DN25" s="125">
        <v>7.4371330957421364E-2</v>
      </c>
      <c r="DO25" s="25">
        <v>7.4661916368271963E-2</v>
      </c>
      <c r="LC25" s="126">
        <v>6862.4050052479442</v>
      </c>
      <c r="LI25" s="125">
        <v>5709.4982614737537</v>
      </c>
      <c r="LJ25" s="125">
        <v>4556.6092412233556</v>
      </c>
      <c r="LK25" s="126">
        <v>3403.7202209729562</v>
      </c>
      <c r="LL25" s="125">
        <v>3160.9738177564377</v>
      </c>
      <c r="LM25" s="125">
        <v>2918.2274145399201</v>
      </c>
      <c r="LN25" s="125">
        <v>2675.4810113234016</v>
      </c>
      <c r="LO25" s="125">
        <v>2432.734608106884</v>
      </c>
      <c r="LP25" s="126">
        <v>2189.988204890366</v>
      </c>
      <c r="LQ25" s="125">
        <v>2060.9093377248159</v>
      </c>
      <c r="LR25" s="125">
        <v>1931.8304705592659</v>
      </c>
      <c r="LS25" s="125">
        <v>1802.7516033937159</v>
      </c>
      <c r="LT25" s="125">
        <v>1673.6727362281661</v>
      </c>
      <c r="LU25" s="126">
        <v>1544.5938690626165</v>
      </c>
      <c r="LV25" s="125">
        <v>1530.1589030657378</v>
      </c>
      <c r="LW25" s="125">
        <v>1515.7239370688592</v>
      </c>
      <c r="LX25" s="125">
        <v>1501.2889710719808</v>
      </c>
      <c r="LY25" s="125">
        <v>1486.8540050751021</v>
      </c>
      <c r="LZ25" s="126">
        <v>1472.4190390782235</v>
      </c>
      <c r="MA25" s="125">
        <v>1404.3076918635509</v>
      </c>
      <c r="MB25" s="125">
        <v>1336.1963446488787</v>
      </c>
      <c r="MC25" s="125">
        <v>1268.0849974342061</v>
      </c>
      <c r="MD25" s="125">
        <v>1199.9736502195337</v>
      </c>
      <c r="ME25" s="126">
        <v>1131.8623030048614</v>
      </c>
      <c r="MF25" s="125">
        <v>1015.4347097482685</v>
      </c>
      <c r="MG25" s="125">
        <v>899.00711649167556</v>
      </c>
      <c r="MH25" s="125">
        <v>782.57952323508255</v>
      </c>
      <c r="MI25" s="125">
        <v>666.15192997848953</v>
      </c>
      <c r="MJ25" s="126">
        <v>549.72433672189641</v>
      </c>
      <c r="MK25" s="125">
        <v>532.30778240115058</v>
      </c>
      <c r="ML25" s="125">
        <v>514.89122808040474</v>
      </c>
      <c r="MM25" s="125">
        <v>497.47467375965886</v>
      </c>
      <c r="MN25" s="125">
        <v>480.05811943891308</v>
      </c>
      <c r="MO25" s="25">
        <v>462.64156511816719</v>
      </c>
      <c r="MP25" s="126">
        <v>6725.6461287089896</v>
      </c>
      <c r="MV25" s="125">
        <v>5532.5244156899207</v>
      </c>
      <c r="MW25" s="125">
        <v>4339.4204261946434</v>
      </c>
      <c r="MX25" s="126">
        <v>3146.3164366993678</v>
      </c>
      <c r="MY25" s="125">
        <v>2910.3349298538351</v>
      </c>
      <c r="MZ25" s="125">
        <v>2674.3534230083023</v>
      </c>
      <c r="NA25" s="125">
        <v>2438.37191616277</v>
      </c>
      <c r="NB25" s="125">
        <v>2202.3904093172373</v>
      </c>
      <c r="NC25" s="126">
        <v>1966.4089024717046</v>
      </c>
      <c r="ND25" s="125">
        <v>1839.5165341728896</v>
      </c>
      <c r="NE25" s="125">
        <v>1712.6241658740746</v>
      </c>
      <c r="NF25" s="125">
        <v>1585.7317975752594</v>
      </c>
      <c r="NG25" s="125">
        <v>1458.8394292764444</v>
      </c>
      <c r="NH25" s="126">
        <v>1331.947060977629</v>
      </c>
      <c r="NI25" s="125">
        <v>1325.6742041498387</v>
      </c>
      <c r="NJ25" s="125">
        <v>1319.4013473220482</v>
      </c>
      <c r="NK25" s="125">
        <v>1313.1284904942577</v>
      </c>
      <c r="NL25" s="125">
        <v>1306.8556336664672</v>
      </c>
      <c r="NM25" s="126">
        <v>1300.5827768386766</v>
      </c>
      <c r="NN25" s="125">
        <v>1253.704313864301</v>
      </c>
      <c r="NO25" s="125">
        <v>1206.8258508899253</v>
      </c>
      <c r="NP25" s="125">
        <v>1159.9473879155496</v>
      </c>
      <c r="NQ25" s="125">
        <v>1113.0689249411739</v>
      </c>
      <c r="NR25" s="126">
        <v>1066.190461966798</v>
      </c>
      <c r="NS25" s="125">
        <v>950.77632634316194</v>
      </c>
      <c r="NT25" s="125">
        <v>835.36219071952587</v>
      </c>
      <c r="NU25" s="125">
        <v>719.9480550958898</v>
      </c>
      <c r="NV25" s="125">
        <v>604.53391947225373</v>
      </c>
      <c r="NW25" s="126">
        <v>489.11978384861743</v>
      </c>
      <c r="NX25" s="125">
        <v>472.41597988727011</v>
      </c>
      <c r="NY25" s="125">
        <v>455.71217592592279</v>
      </c>
      <c r="NZ25" s="125">
        <v>439.00837196457553</v>
      </c>
      <c r="OA25" s="125">
        <v>422.30456800322821</v>
      </c>
      <c r="OB25" s="25">
        <v>405.60076404188084</v>
      </c>
      <c r="OC25" s="126">
        <v>136.75887653895461</v>
      </c>
      <c r="OI25" s="125">
        <v>176.97384578383245</v>
      </c>
      <c r="OJ25" s="125">
        <v>217.18881502871028</v>
      </c>
      <c r="OK25" s="126">
        <v>257.40378427358814</v>
      </c>
      <c r="OL25" s="125">
        <v>250.63888790260273</v>
      </c>
      <c r="OM25" s="125">
        <v>243.87399153161738</v>
      </c>
      <c r="ON25" s="125">
        <v>237.10909516063197</v>
      </c>
      <c r="OO25" s="125">
        <v>230.34419878964661</v>
      </c>
      <c r="OP25" s="126">
        <v>223.57930241866126</v>
      </c>
      <c r="OQ25" s="125">
        <v>221.39280355192653</v>
      </c>
      <c r="OR25" s="125">
        <v>219.20630468519181</v>
      </c>
      <c r="OS25" s="125">
        <v>217.01980581845709</v>
      </c>
      <c r="OT25" s="125">
        <v>214.83330695172236</v>
      </c>
      <c r="OU25" s="126">
        <v>212.64680808498758</v>
      </c>
      <c r="OV25" s="125">
        <v>204.48469891589946</v>
      </c>
      <c r="OW25" s="125">
        <v>196.32258974681127</v>
      </c>
      <c r="OX25" s="125">
        <v>188.16048057772315</v>
      </c>
      <c r="OY25" s="125">
        <v>179.99837140863497</v>
      </c>
      <c r="OZ25" s="126">
        <v>171.83626223954684</v>
      </c>
      <c r="PA25" s="125">
        <v>150.60337799925014</v>
      </c>
      <c r="PB25" s="125">
        <v>129.37049375895342</v>
      </c>
      <c r="PC25" s="125">
        <v>108.13760951865669</v>
      </c>
      <c r="PD25" s="125">
        <v>86.904725278359976</v>
      </c>
      <c r="PE25" s="126">
        <v>65.671841038063263</v>
      </c>
      <c r="PF25" s="125">
        <v>64.658383405106406</v>
      </c>
      <c r="PG25" s="125">
        <v>63.644925772149563</v>
      </c>
      <c r="PH25" s="125">
        <v>62.631468139192705</v>
      </c>
      <c r="PI25" s="125">
        <v>61.618010506235855</v>
      </c>
      <c r="PJ25" s="126">
        <v>60.60455287327899</v>
      </c>
      <c r="PK25" s="125">
        <v>59.891802513880457</v>
      </c>
      <c r="PL25" s="125">
        <v>59.179052154481923</v>
      </c>
      <c r="PM25" s="125">
        <v>58.466301795083389</v>
      </c>
      <c r="PN25" s="125">
        <v>57.753551435684855</v>
      </c>
      <c r="PO25" s="25">
        <v>57.0408010762863</v>
      </c>
    </row>
    <row r="26" spans="1:431" outlineLevel="1" x14ac:dyDescent="0.3">
      <c r="A26" s="30" t="s">
        <v>378</v>
      </c>
      <c r="B26" s="24" t="s">
        <v>379</v>
      </c>
      <c r="C26" s="126" t="s">
        <v>380</v>
      </c>
      <c r="I26" s="125" t="s">
        <v>381</v>
      </c>
      <c r="J26" s="125" t="s">
        <v>382</v>
      </c>
      <c r="K26" s="126" t="s">
        <v>383</v>
      </c>
      <c r="L26" s="125" t="s">
        <v>384</v>
      </c>
      <c r="M26" s="125" t="s">
        <v>385</v>
      </c>
      <c r="N26" s="125" t="s">
        <v>386</v>
      </c>
      <c r="O26" s="125" t="s">
        <v>387</v>
      </c>
      <c r="P26" s="126" t="s">
        <v>388</v>
      </c>
      <c r="Q26" s="125" t="s">
        <v>389</v>
      </c>
      <c r="R26" s="125" t="s">
        <v>390</v>
      </c>
      <c r="S26" s="125" t="s">
        <v>391</v>
      </c>
      <c r="T26" s="125" t="s">
        <v>392</v>
      </c>
      <c r="U26" s="126" t="s">
        <v>393</v>
      </c>
      <c r="V26" s="125" t="s">
        <v>394</v>
      </c>
      <c r="W26" s="125" t="s">
        <v>395</v>
      </c>
      <c r="X26" s="125" t="s">
        <v>396</v>
      </c>
      <c r="Y26" s="125" t="s">
        <v>397</v>
      </c>
      <c r="Z26" s="126" t="s">
        <v>398</v>
      </c>
      <c r="AA26" s="125" t="s">
        <v>399</v>
      </c>
      <c r="AB26" s="125" t="s">
        <v>400</v>
      </c>
      <c r="AC26" s="125" t="s">
        <v>401</v>
      </c>
      <c r="AD26" s="125" t="s">
        <v>402</v>
      </c>
      <c r="AE26" s="126" t="s">
        <v>403</v>
      </c>
      <c r="AF26" s="125" t="s">
        <v>404</v>
      </c>
      <c r="AG26" s="125" t="s">
        <v>405</v>
      </c>
      <c r="AH26" s="125" t="s">
        <v>406</v>
      </c>
      <c r="AI26" s="125" t="s">
        <v>407</v>
      </c>
      <c r="AJ26" s="126" t="s">
        <v>408</v>
      </c>
      <c r="AK26" s="125" t="s">
        <v>409</v>
      </c>
      <c r="AL26" s="125" t="s">
        <v>410</v>
      </c>
      <c r="AM26" s="125" t="s">
        <v>411</v>
      </c>
      <c r="AN26" s="125" t="s">
        <v>412</v>
      </c>
      <c r="AO26" s="25" t="s">
        <v>413</v>
      </c>
      <c r="AP26" s="126" t="s">
        <v>414</v>
      </c>
      <c r="AV26" s="125" t="s">
        <v>415</v>
      </c>
      <c r="AW26" s="125" t="s">
        <v>416</v>
      </c>
      <c r="AX26" s="126" t="s">
        <v>417</v>
      </c>
      <c r="AY26" s="125" t="s">
        <v>418</v>
      </c>
      <c r="AZ26" s="125" t="s">
        <v>419</v>
      </c>
      <c r="BA26" s="125" t="s">
        <v>420</v>
      </c>
      <c r="BB26" s="125" t="s">
        <v>421</v>
      </c>
      <c r="BC26" s="126" t="s">
        <v>422</v>
      </c>
      <c r="BD26" s="125" t="s">
        <v>423</v>
      </c>
      <c r="BE26" s="125" t="s">
        <v>424</v>
      </c>
      <c r="BF26" s="125" t="s">
        <v>425</v>
      </c>
      <c r="BG26" s="125" t="s">
        <v>426</v>
      </c>
      <c r="BH26" s="126" t="s">
        <v>427</v>
      </c>
      <c r="BI26" s="125" t="s">
        <v>428</v>
      </c>
      <c r="BJ26" s="125" t="s">
        <v>429</v>
      </c>
      <c r="BK26" s="125" t="s">
        <v>430</v>
      </c>
      <c r="BL26" s="125" t="s">
        <v>431</v>
      </c>
      <c r="BM26" s="126" t="s">
        <v>432</v>
      </c>
      <c r="BN26" s="125" t="s">
        <v>433</v>
      </c>
      <c r="BO26" s="125" t="s">
        <v>434</v>
      </c>
      <c r="BP26" s="125" t="s">
        <v>435</v>
      </c>
      <c r="BQ26" s="125" t="s">
        <v>436</v>
      </c>
      <c r="BR26" s="126" t="s">
        <v>437</v>
      </c>
      <c r="BS26" s="125" t="s">
        <v>438</v>
      </c>
      <c r="BT26" s="125" t="s">
        <v>439</v>
      </c>
      <c r="BU26" s="125" t="s">
        <v>440</v>
      </c>
      <c r="BV26" s="125" t="s">
        <v>441</v>
      </c>
      <c r="BW26" s="126" t="s">
        <v>442</v>
      </c>
      <c r="BX26" s="26" t="s">
        <v>443</v>
      </c>
      <c r="BY26" s="26" t="s">
        <v>444</v>
      </c>
      <c r="BZ26" s="26" t="s">
        <v>445</v>
      </c>
      <c r="CA26" s="26" t="s">
        <v>446</v>
      </c>
      <c r="CB26" s="126" t="s">
        <v>447</v>
      </c>
      <c r="CC26" s="126" t="s">
        <v>448</v>
      </c>
      <c r="CI26" s="125" t="s">
        <v>449</v>
      </c>
      <c r="CJ26" s="125" t="s">
        <v>450</v>
      </c>
      <c r="CK26" s="126" t="s">
        <v>451</v>
      </c>
      <c r="CL26" s="125" t="s">
        <v>452</v>
      </c>
      <c r="CM26" s="125" t="s">
        <v>453</v>
      </c>
      <c r="CN26" s="125" t="s">
        <v>454</v>
      </c>
      <c r="CO26" s="125" t="s">
        <v>455</v>
      </c>
      <c r="CP26" s="126" t="s">
        <v>456</v>
      </c>
      <c r="CQ26" s="125" t="s">
        <v>457</v>
      </c>
      <c r="CR26" s="125" t="s">
        <v>458</v>
      </c>
      <c r="CS26" s="125" t="s">
        <v>459</v>
      </c>
      <c r="CT26" s="125" t="s">
        <v>460</v>
      </c>
      <c r="CU26" s="126" t="s">
        <v>461</v>
      </c>
      <c r="CV26" s="125" t="s">
        <v>462</v>
      </c>
      <c r="CW26" s="125" t="s">
        <v>463</v>
      </c>
      <c r="CX26" s="125" t="s">
        <v>464</v>
      </c>
      <c r="CY26" s="125" t="s">
        <v>465</v>
      </c>
      <c r="CZ26" s="126" t="s">
        <v>466</v>
      </c>
      <c r="DA26" s="125" t="s">
        <v>467</v>
      </c>
      <c r="DB26" s="125" t="s">
        <v>468</v>
      </c>
      <c r="DC26" s="125" t="s">
        <v>469</v>
      </c>
      <c r="DD26" s="125" t="s">
        <v>470</v>
      </c>
      <c r="DE26" s="126" t="s">
        <v>471</v>
      </c>
      <c r="DF26" s="125" t="s">
        <v>472</v>
      </c>
      <c r="DG26" s="125" t="s">
        <v>473</v>
      </c>
      <c r="DH26" s="125" t="s">
        <v>474</v>
      </c>
      <c r="DI26" s="125" t="s">
        <v>475</v>
      </c>
      <c r="DJ26" s="126" t="s">
        <v>476</v>
      </c>
      <c r="DK26" s="125" t="s">
        <v>477</v>
      </c>
      <c r="DL26" s="125" t="s">
        <v>478</v>
      </c>
      <c r="DM26" s="125" t="s">
        <v>479</v>
      </c>
      <c r="DN26" s="125" t="s">
        <v>480</v>
      </c>
      <c r="DO26" s="126" t="s">
        <v>481</v>
      </c>
      <c r="LC26" s="126" t="s">
        <v>482</v>
      </c>
      <c r="LI26" s="125" t="s">
        <v>483</v>
      </c>
      <c r="LJ26" s="125" t="s">
        <v>484</v>
      </c>
      <c r="LK26" s="126" t="s">
        <v>485</v>
      </c>
      <c r="LL26" s="125" t="s">
        <v>486</v>
      </c>
      <c r="LM26" s="125" t="s">
        <v>487</v>
      </c>
      <c r="LN26" s="125" t="s">
        <v>488</v>
      </c>
      <c r="LO26" s="125" t="s">
        <v>489</v>
      </c>
      <c r="LP26" s="126" t="s">
        <v>490</v>
      </c>
      <c r="LQ26" s="125" t="s">
        <v>491</v>
      </c>
      <c r="LR26" s="125" t="s">
        <v>492</v>
      </c>
      <c r="LS26" s="125" t="s">
        <v>493</v>
      </c>
      <c r="LT26" s="125" t="s">
        <v>494</v>
      </c>
      <c r="LU26" s="126" t="s">
        <v>495</v>
      </c>
      <c r="LV26" s="125" t="s">
        <v>496</v>
      </c>
      <c r="LW26" s="125" t="s">
        <v>497</v>
      </c>
      <c r="LX26" s="125" t="s">
        <v>498</v>
      </c>
      <c r="LY26" s="125" t="s">
        <v>499</v>
      </c>
      <c r="LZ26" s="126" t="s">
        <v>500</v>
      </c>
      <c r="MA26" s="125" t="s">
        <v>501</v>
      </c>
      <c r="MB26" s="125" t="s">
        <v>502</v>
      </c>
      <c r="MC26" s="125" t="s">
        <v>503</v>
      </c>
      <c r="MD26" s="125" t="s">
        <v>504</v>
      </c>
      <c r="ME26" s="126" t="s">
        <v>505</v>
      </c>
      <c r="MF26" s="125" t="s">
        <v>506</v>
      </c>
      <c r="MG26" s="125" t="s">
        <v>507</v>
      </c>
      <c r="MH26" s="125" t="s">
        <v>508</v>
      </c>
      <c r="MI26" s="125" t="s">
        <v>509</v>
      </c>
      <c r="MJ26" s="126" t="s">
        <v>510</v>
      </c>
      <c r="MK26" s="125" t="s">
        <v>511</v>
      </c>
      <c r="ML26" s="125" t="s">
        <v>512</v>
      </c>
      <c r="MM26" s="125" t="s">
        <v>513</v>
      </c>
      <c r="MN26" s="125" t="s">
        <v>514</v>
      </c>
      <c r="MO26" s="126" t="s">
        <v>515</v>
      </c>
      <c r="MP26" s="126" t="s">
        <v>516</v>
      </c>
      <c r="MV26" s="125" t="s">
        <v>517</v>
      </c>
      <c r="MW26" s="125" t="s">
        <v>518</v>
      </c>
      <c r="MX26" s="126" t="s">
        <v>519</v>
      </c>
      <c r="MY26" s="125" t="s">
        <v>520</v>
      </c>
      <c r="MZ26" s="125" t="s">
        <v>521</v>
      </c>
      <c r="NA26" s="125" t="s">
        <v>522</v>
      </c>
      <c r="NB26" s="125" t="s">
        <v>523</v>
      </c>
      <c r="NC26" s="126" t="s">
        <v>524</v>
      </c>
      <c r="ND26" s="125" t="s">
        <v>525</v>
      </c>
      <c r="NE26" s="125" t="s">
        <v>526</v>
      </c>
      <c r="NF26" s="125" t="s">
        <v>527</v>
      </c>
      <c r="NG26" s="125" t="s">
        <v>528</v>
      </c>
      <c r="NH26" s="126" t="s">
        <v>529</v>
      </c>
      <c r="NI26" s="125" t="s">
        <v>530</v>
      </c>
      <c r="NJ26" s="125" t="s">
        <v>531</v>
      </c>
      <c r="NK26" s="125" t="s">
        <v>532</v>
      </c>
      <c r="NL26" s="125" t="s">
        <v>533</v>
      </c>
      <c r="NM26" s="126" t="s">
        <v>534</v>
      </c>
      <c r="NN26" s="125" t="s">
        <v>535</v>
      </c>
      <c r="NO26" s="125" t="s">
        <v>536</v>
      </c>
      <c r="NP26" s="125" t="s">
        <v>537</v>
      </c>
      <c r="NQ26" s="125" t="s">
        <v>538</v>
      </c>
      <c r="NR26" s="126" t="s">
        <v>539</v>
      </c>
      <c r="NS26" s="125" t="s">
        <v>540</v>
      </c>
      <c r="NT26" s="125" t="s">
        <v>541</v>
      </c>
      <c r="NU26" s="125" t="s">
        <v>542</v>
      </c>
      <c r="NV26" s="125" t="s">
        <v>543</v>
      </c>
      <c r="NW26" s="126" t="s">
        <v>544</v>
      </c>
      <c r="NX26" s="125" t="s">
        <v>545</v>
      </c>
      <c r="NY26" s="125" t="s">
        <v>546</v>
      </c>
      <c r="NZ26" s="125" t="s">
        <v>547</v>
      </c>
      <c r="OA26" s="125" t="s">
        <v>548</v>
      </c>
      <c r="OB26" s="126" t="s">
        <v>549</v>
      </c>
      <c r="OC26" s="126" t="s">
        <v>550</v>
      </c>
      <c r="OI26" s="125" t="s">
        <v>551</v>
      </c>
      <c r="OJ26" s="125" t="s">
        <v>552</v>
      </c>
      <c r="OK26" s="126" t="s">
        <v>553</v>
      </c>
      <c r="OL26" s="125" t="s">
        <v>554</v>
      </c>
      <c r="OM26" s="125" t="s">
        <v>555</v>
      </c>
      <c r="ON26" s="125" t="s">
        <v>556</v>
      </c>
      <c r="OO26" s="125" t="s">
        <v>557</v>
      </c>
      <c r="OP26" s="126" t="s">
        <v>558</v>
      </c>
      <c r="OQ26" s="125" t="s">
        <v>559</v>
      </c>
      <c r="OR26" s="125" t="s">
        <v>560</v>
      </c>
      <c r="OS26" s="125" t="s">
        <v>561</v>
      </c>
      <c r="OT26" s="125" t="s">
        <v>562</v>
      </c>
      <c r="OU26" s="126" t="s">
        <v>563</v>
      </c>
      <c r="OV26" s="125" t="s">
        <v>564</v>
      </c>
      <c r="OW26" s="125" t="s">
        <v>565</v>
      </c>
      <c r="OX26" s="125" t="s">
        <v>566</v>
      </c>
      <c r="OY26" s="125" t="s">
        <v>567</v>
      </c>
      <c r="OZ26" s="126" t="s">
        <v>568</v>
      </c>
      <c r="PA26" s="125" t="s">
        <v>569</v>
      </c>
      <c r="PB26" s="125" t="s">
        <v>570</v>
      </c>
      <c r="PC26" s="125" t="s">
        <v>571</v>
      </c>
      <c r="PD26" s="125" t="s">
        <v>572</v>
      </c>
      <c r="PE26" s="126" t="s">
        <v>573</v>
      </c>
      <c r="PF26" s="125" t="s">
        <v>574</v>
      </c>
      <c r="PG26" s="125" t="s">
        <v>575</v>
      </c>
      <c r="PH26" s="125" t="s">
        <v>576</v>
      </c>
      <c r="PI26" s="125" t="s">
        <v>577</v>
      </c>
      <c r="PJ26" s="126" t="s">
        <v>578</v>
      </c>
      <c r="PK26" s="125" t="s">
        <v>579</v>
      </c>
      <c r="PL26" s="125" t="s">
        <v>580</v>
      </c>
      <c r="PM26" s="125" t="s">
        <v>581</v>
      </c>
      <c r="PN26" s="125" t="s">
        <v>582</v>
      </c>
      <c r="PO26" s="126" t="s">
        <v>583</v>
      </c>
    </row>
    <row r="27" spans="1:431" ht="25.2" customHeight="1" outlineLevel="1" x14ac:dyDescent="0.3">
      <c r="A27" s="30" t="s">
        <v>584</v>
      </c>
      <c r="B27" s="24" t="s">
        <v>585</v>
      </c>
      <c r="C27" s="126">
        <v>1560.9555866716642</v>
      </c>
      <c r="I27" s="125">
        <v>1771.5870778415997</v>
      </c>
      <c r="J27" s="125">
        <v>1982.2185690115357</v>
      </c>
      <c r="K27" s="126">
        <v>2192.8500601814712</v>
      </c>
      <c r="L27" s="125">
        <v>2192.8500601814712</v>
      </c>
      <c r="M27" s="125">
        <v>2192.8500601814712</v>
      </c>
      <c r="N27" s="125">
        <v>2192.8500601814712</v>
      </c>
      <c r="O27" s="125">
        <v>2192.8500601814712</v>
      </c>
      <c r="P27" s="126">
        <v>2192.8500601814712</v>
      </c>
      <c r="Q27" s="125">
        <v>2104.1911529936315</v>
      </c>
      <c r="R27" s="125">
        <v>2015.5322458057919</v>
      </c>
      <c r="S27" s="125">
        <v>1926.8733386179522</v>
      </c>
      <c r="T27" s="125">
        <v>1838.2144314301124</v>
      </c>
      <c r="U27" s="126">
        <v>1749.5555242422724</v>
      </c>
      <c r="V27" s="125">
        <v>1661.27726863219</v>
      </c>
      <c r="W27" s="125">
        <v>1572.9990130221076</v>
      </c>
      <c r="X27" s="125">
        <v>1484.7207574120255</v>
      </c>
      <c r="Y27" s="125">
        <v>1396.4425018019433</v>
      </c>
      <c r="Z27" s="126">
        <v>1308.1642461918607</v>
      </c>
      <c r="AA27" s="125">
        <v>1197.8743018019431</v>
      </c>
      <c r="AB27" s="125">
        <v>1087.5843574120254</v>
      </c>
      <c r="AC27" s="125">
        <v>977.29441302210773</v>
      </c>
      <c r="AD27" s="125">
        <v>867.00446863219008</v>
      </c>
      <c r="AE27" s="126">
        <v>756.71452424227232</v>
      </c>
      <c r="AF27" s="125">
        <v>617.94372424227231</v>
      </c>
      <c r="AG27" s="125">
        <v>479.1729242422723</v>
      </c>
      <c r="AH27" s="125">
        <v>340.40212424227229</v>
      </c>
      <c r="AI27" s="125">
        <v>201.63132424227231</v>
      </c>
      <c r="AJ27" s="126">
        <v>62.860524242272298</v>
      </c>
      <c r="AK27" s="26">
        <v>50.28841939381784</v>
      </c>
      <c r="AL27" s="26">
        <v>37.716314545363382</v>
      </c>
      <c r="AM27" s="26">
        <v>25.144209696908923</v>
      </c>
      <c r="AN27" s="26">
        <v>12.572104848454464</v>
      </c>
      <c r="AO27" s="25" t="s">
        <v>586</v>
      </c>
      <c r="AP27" s="126">
        <v>5.537518711647E-2</v>
      </c>
      <c r="AV27" s="125">
        <v>6.2847378084456632E-2</v>
      </c>
      <c r="AW27" s="125">
        <v>7.031956905244327E-2</v>
      </c>
      <c r="AX27" s="126">
        <v>7.7791760020429909E-2</v>
      </c>
      <c r="AY27" s="125">
        <v>7.7791760020429909E-2</v>
      </c>
      <c r="AZ27" s="125">
        <v>7.7791760020429909E-2</v>
      </c>
      <c r="BA27" s="125">
        <v>7.7791760020429909E-2</v>
      </c>
      <c r="BB27" s="125">
        <v>7.7791760020429909E-2</v>
      </c>
      <c r="BC27" s="126">
        <v>7.7791760020429909E-2</v>
      </c>
      <c r="BD27" s="125">
        <v>7.4646568948378567E-2</v>
      </c>
      <c r="BE27" s="125">
        <v>7.1501377876327238E-2</v>
      </c>
      <c r="BF27" s="125">
        <v>6.8356186804275909E-2</v>
      </c>
      <c r="BG27" s="125">
        <v>6.521099573222458E-2</v>
      </c>
      <c r="BH27" s="126">
        <v>6.2065804660173231E-2</v>
      </c>
      <c r="BI27" s="125">
        <v>5.8934117272995752E-2</v>
      </c>
      <c r="BJ27" s="125">
        <v>5.5802429885818274E-2</v>
      </c>
      <c r="BK27" s="125">
        <v>5.2670742498640795E-2</v>
      </c>
      <c r="BL27" s="125">
        <v>4.9539055111463316E-2</v>
      </c>
      <c r="BM27" s="126">
        <v>4.6407367724285824E-2</v>
      </c>
      <c r="BN27" s="125">
        <v>4.2494811620957439E-2</v>
      </c>
      <c r="BO27" s="125">
        <v>3.8582255517629054E-2</v>
      </c>
      <c r="BP27" s="125">
        <v>3.4669699414300668E-2</v>
      </c>
      <c r="BQ27" s="125">
        <v>3.075714331097228E-2</v>
      </c>
      <c r="BR27" s="126">
        <v>2.6844587207643884E-2</v>
      </c>
      <c r="BS27" s="125">
        <v>2.1921667502614116E-2</v>
      </c>
      <c r="BT27" s="125">
        <v>1.6998747797584347E-2</v>
      </c>
      <c r="BU27" s="125">
        <v>1.2075828092554581E-2</v>
      </c>
      <c r="BV27" s="125">
        <v>7.1529083875248138E-3</v>
      </c>
      <c r="BW27" s="126">
        <v>2.229988682495047E-3</v>
      </c>
      <c r="BX27" s="26">
        <v>1.7839909459960376E-3</v>
      </c>
      <c r="BY27" s="26">
        <v>1.3379932094970282E-3</v>
      </c>
      <c r="BZ27" s="26">
        <v>8.9199547299801882E-4</v>
      </c>
      <c r="CA27" s="26">
        <v>4.4599773649900941E-4</v>
      </c>
      <c r="CB27" s="25" t="s">
        <v>587</v>
      </c>
      <c r="CC27" s="126">
        <v>5.5375187116500002E-3</v>
      </c>
      <c r="CI27" s="125">
        <v>6.284737808445664E-3</v>
      </c>
      <c r="CJ27" s="125">
        <v>7.0319569052443281E-3</v>
      </c>
      <c r="CK27" s="126">
        <v>7.7791760020429921E-3</v>
      </c>
      <c r="CL27" s="125">
        <v>7.7791760020429921E-3</v>
      </c>
      <c r="CM27" s="125">
        <v>7.7791760020429921E-3</v>
      </c>
      <c r="CN27" s="125">
        <v>7.7791760020429921E-3</v>
      </c>
      <c r="CO27" s="125">
        <v>7.7791760020429921E-3</v>
      </c>
      <c r="CP27" s="126">
        <v>7.7791760020429921E-3</v>
      </c>
      <c r="CQ27" s="125">
        <v>7.4646568948378584E-3</v>
      </c>
      <c r="CR27" s="125">
        <v>7.1501377876327247E-3</v>
      </c>
      <c r="CS27" s="125">
        <v>6.8356186804275909E-3</v>
      </c>
      <c r="CT27" s="125">
        <v>6.5210995732224572E-3</v>
      </c>
      <c r="CU27" s="126">
        <v>6.2065804660173234E-3</v>
      </c>
      <c r="CV27" s="125">
        <v>5.893411727299575E-3</v>
      </c>
      <c r="CW27" s="125">
        <v>5.5802429885818267E-3</v>
      </c>
      <c r="CX27" s="125">
        <v>5.2670742498640783E-3</v>
      </c>
      <c r="CY27" s="125">
        <v>4.9539055111463299E-3</v>
      </c>
      <c r="CZ27" s="126">
        <v>4.6407367724285824E-3</v>
      </c>
      <c r="DA27" s="125">
        <v>4.2494811620957433E-3</v>
      </c>
      <c r="DB27" s="125">
        <v>3.8582255517629047E-3</v>
      </c>
      <c r="DC27" s="125">
        <v>3.4669699414300661E-3</v>
      </c>
      <c r="DD27" s="125">
        <v>3.0757143310972276E-3</v>
      </c>
      <c r="DE27" s="126">
        <v>2.6844587207643885E-3</v>
      </c>
      <c r="DF27" s="125">
        <v>2.1921667502614118E-3</v>
      </c>
      <c r="DG27" s="125">
        <v>1.699874779758435E-3</v>
      </c>
      <c r="DH27" s="125">
        <v>1.2075828092554582E-3</v>
      </c>
      <c r="DI27" s="125">
        <v>7.1529083875248147E-4</v>
      </c>
      <c r="DJ27" s="126">
        <v>2.229988682495047E-4</v>
      </c>
      <c r="DK27" s="125">
        <v>1.7839909459960377E-4</v>
      </c>
      <c r="DL27" s="125">
        <v>1.3379932094970283E-4</v>
      </c>
      <c r="DM27" s="125">
        <v>8.9199547299801898E-5</v>
      </c>
      <c r="DN27" s="125">
        <v>4.4599773649900956E-5</v>
      </c>
      <c r="DO27" s="25" t="s">
        <v>588</v>
      </c>
      <c r="LC27" s="126">
        <v>1563.9735343695127</v>
      </c>
      <c r="LI27" s="125">
        <v>1775.0122599472027</v>
      </c>
      <c r="LJ27" s="125">
        <v>1986.0509855248938</v>
      </c>
      <c r="LK27" s="126">
        <v>2197.0897111025847</v>
      </c>
      <c r="LL27" s="125">
        <v>2197.0897111025847</v>
      </c>
      <c r="LM27" s="125">
        <v>2197.0897111025847</v>
      </c>
      <c r="LN27" s="125">
        <v>2197.0897111025847</v>
      </c>
      <c r="LO27" s="125">
        <v>2197.0897111025847</v>
      </c>
      <c r="LP27" s="126">
        <v>2197.0897111025847</v>
      </c>
      <c r="LQ27" s="125">
        <v>2108.2593910013179</v>
      </c>
      <c r="LR27" s="125">
        <v>2019.4290709000518</v>
      </c>
      <c r="LS27" s="125">
        <v>1930.5987507987852</v>
      </c>
      <c r="LT27" s="125">
        <v>1841.7684306975186</v>
      </c>
      <c r="LU27" s="126">
        <v>1752.9381105962518</v>
      </c>
      <c r="LV27" s="125">
        <v>1664.4891780235685</v>
      </c>
      <c r="LW27" s="125">
        <v>1576.0402454508849</v>
      </c>
      <c r="LX27" s="125">
        <v>1487.5913128782013</v>
      </c>
      <c r="LY27" s="125">
        <v>1399.1423803055181</v>
      </c>
      <c r="LZ27" s="126">
        <v>1310.6934477328343</v>
      </c>
      <c r="MA27" s="125">
        <v>1200.1902690352854</v>
      </c>
      <c r="MB27" s="125">
        <v>1089.6870903377362</v>
      </c>
      <c r="MC27" s="125">
        <v>979.18391164018715</v>
      </c>
      <c r="MD27" s="125">
        <v>868.68073294263797</v>
      </c>
      <c r="ME27" s="126">
        <v>758.17755424508891</v>
      </c>
      <c r="MF27" s="125">
        <v>619.13845512116472</v>
      </c>
      <c r="MG27" s="125">
        <v>480.09935599724065</v>
      </c>
      <c r="MH27" s="125">
        <v>341.06025687331652</v>
      </c>
      <c r="MI27" s="125">
        <v>202.02115774939242</v>
      </c>
      <c r="MJ27" s="126">
        <v>62.982058625468277</v>
      </c>
      <c r="MK27" s="125">
        <v>50.385646900374624</v>
      </c>
      <c r="ML27" s="125">
        <v>37.789235175280972</v>
      </c>
      <c r="MM27" s="125">
        <v>25.192823450187316</v>
      </c>
      <c r="MN27" s="125">
        <v>12.59641172509366</v>
      </c>
      <c r="MO27" s="25" t="s">
        <v>589</v>
      </c>
      <c r="MP27" s="126">
        <v>1561.4230290129656</v>
      </c>
      <c r="MV27" s="125">
        <v>1771.8987060691341</v>
      </c>
      <c r="MW27" s="125">
        <v>1982.3743831253025</v>
      </c>
      <c r="MX27" s="126">
        <v>2192.8500601814712</v>
      </c>
      <c r="MY27" s="125">
        <v>2192.8500601814712</v>
      </c>
      <c r="MZ27" s="125">
        <v>2192.8500601814712</v>
      </c>
      <c r="NA27" s="125">
        <v>2192.8500601814712</v>
      </c>
      <c r="NB27" s="125">
        <v>2192.8500601814712</v>
      </c>
      <c r="NC27" s="126">
        <v>2192.8500601814712</v>
      </c>
      <c r="ND27" s="125">
        <v>2104.1911529936315</v>
      </c>
      <c r="NE27" s="125">
        <v>2015.5322458057919</v>
      </c>
      <c r="NF27" s="125">
        <v>1926.8733386179522</v>
      </c>
      <c r="NG27" s="125">
        <v>1838.2144314301124</v>
      </c>
      <c r="NH27" s="126">
        <v>1749.5555242422724</v>
      </c>
      <c r="NI27" s="125">
        <v>1661.27726863219</v>
      </c>
      <c r="NJ27" s="125">
        <v>1572.9990130221076</v>
      </c>
      <c r="NK27" s="125">
        <v>1484.7207574120255</v>
      </c>
      <c r="NL27" s="125">
        <v>1396.4425018019433</v>
      </c>
      <c r="NM27" s="126">
        <v>1308.1642461918607</v>
      </c>
      <c r="NN27" s="125">
        <v>1197.8743018019431</v>
      </c>
      <c r="NO27" s="125">
        <v>1087.5843574120254</v>
      </c>
      <c r="NP27" s="125">
        <v>977.29441302210773</v>
      </c>
      <c r="NQ27" s="125">
        <v>867.00446863219008</v>
      </c>
      <c r="NR27" s="126">
        <v>756.71452424227232</v>
      </c>
      <c r="NS27" s="125">
        <v>617.94372424227231</v>
      </c>
      <c r="NT27" s="125">
        <v>479.1729242422723</v>
      </c>
      <c r="NU27" s="125">
        <v>340.40212424227229</v>
      </c>
      <c r="NV27" s="125">
        <v>201.63132424227231</v>
      </c>
      <c r="NW27" s="126">
        <v>62.860524242272298</v>
      </c>
      <c r="NX27" s="125">
        <v>50.28841939381784</v>
      </c>
      <c r="NY27" s="125">
        <v>37.716314545363382</v>
      </c>
      <c r="NZ27" s="125">
        <v>25.144209696908923</v>
      </c>
      <c r="OA27" s="125">
        <v>12.572104848454464</v>
      </c>
      <c r="OB27" s="25" t="s">
        <v>590</v>
      </c>
      <c r="OC27" s="126">
        <v>2.5505053565470917</v>
      </c>
      <c r="OI27" s="125">
        <v>3.1135538780684633</v>
      </c>
      <c r="OJ27" s="125">
        <v>3.6766023995909718</v>
      </c>
      <c r="OK27" s="126">
        <v>4.2396509211134799</v>
      </c>
      <c r="OL27" s="125">
        <v>4.2396509211134301</v>
      </c>
      <c r="OM27" s="125">
        <v>4.2396509211134301</v>
      </c>
      <c r="ON27" s="125">
        <v>4.2396509211134301</v>
      </c>
      <c r="OO27" s="125">
        <v>4.2396509211134301</v>
      </c>
      <c r="OP27" s="126">
        <v>4.2396509211134799</v>
      </c>
      <c r="OQ27" s="125">
        <v>4.0682380076866318</v>
      </c>
      <c r="OR27" s="125">
        <v>3.8968250942598344</v>
      </c>
      <c r="OS27" s="125">
        <v>3.7254121808330369</v>
      </c>
      <c r="OT27" s="125">
        <v>3.5539992674062395</v>
      </c>
      <c r="OU27" s="126">
        <v>3.3825863539793772</v>
      </c>
      <c r="OV27" s="125">
        <v>3.2119093913782684</v>
      </c>
      <c r="OW27" s="125">
        <v>3.0412324287770955</v>
      </c>
      <c r="OX27" s="125">
        <v>2.8705554661759232</v>
      </c>
      <c r="OY27" s="125">
        <v>2.6998785035747499</v>
      </c>
      <c r="OZ27" s="126">
        <v>2.529201540973645</v>
      </c>
      <c r="PA27" s="125">
        <v>2.3159672333421804</v>
      </c>
      <c r="PB27" s="125">
        <v>2.1027329257107832</v>
      </c>
      <c r="PC27" s="125">
        <v>1.8894986180793862</v>
      </c>
      <c r="PD27" s="125">
        <v>1.6762643104479891</v>
      </c>
      <c r="PE27" s="126">
        <v>1.4630300028165948</v>
      </c>
      <c r="PF27" s="125">
        <v>1.1947308788924693</v>
      </c>
      <c r="PG27" s="125">
        <v>0.92643175496834695</v>
      </c>
      <c r="PH27" s="125">
        <v>0.65813263104422459</v>
      </c>
      <c r="PI27" s="125">
        <v>0.38983350712010234</v>
      </c>
      <c r="PJ27" s="126">
        <v>0.12153438319597853</v>
      </c>
      <c r="PK27" s="125">
        <v>9.7227506556784055E-2</v>
      </c>
      <c r="PL27" s="125">
        <v>7.2920629917588048E-2</v>
      </c>
      <c r="PM27" s="125">
        <v>4.8613753278392027E-2</v>
      </c>
      <c r="PN27" s="125">
        <v>2.4306876639196017E-2</v>
      </c>
      <c r="PO27" s="25" t="s">
        <v>591</v>
      </c>
    </row>
    <row r="28" spans="1:431" outlineLevel="1" x14ac:dyDescent="0.3">
      <c r="A28" s="30" t="s">
        <v>592</v>
      </c>
      <c r="B28" s="24" t="s">
        <v>593</v>
      </c>
      <c r="C28" s="126">
        <v>264.35556745217957</v>
      </c>
      <c r="I28" s="125">
        <v>262.45359794414964</v>
      </c>
      <c r="J28" s="125">
        <v>260.5516284361197</v>
      </c>
      <c r="K28" s="126">
        <v>258.64965892808982</v>
      </c>
      <c r="L28" s="125">
        <v>263.22915441452818</v>
      </c>
      <c r="M28" s="125">
        <v>267.80864990096654</v>
      </c>
      <c r="N28" s="125">
        <v>272.3881453874049</v>
      </c>
      <c r="O28" s="125">
        <v>276.96764087384327</v>
      </c>
      <c r="P28" s="126">
        <v>281.54713636028157</v>
      </c>
      <c r="Q28" s="125">
        <v>287.25464836365853</v>
      </c>
      <c r="R28" s="125">
        <v>292.96216036703549</v>
      </c>
      <c r="S28" s="125">
        <v>298.66967237041246</v>
      </c>
      <c r="T28" s="125">
        <v>304.37718437378942</v>
      </c>
      <c r="U28" s="126">
        <v>310.08469637716649</v>
      </c>
      <c r="V28" s="125">
        <v>315.9079947137169</v>
      </c>
      <c r="W28" s="125">
        <v>321.73129305026731</v>
      </c>
      <c r="X28" s="125">
        <v>327.55459138681772</v>
      </c>
      <c r="Y28" s="125">
        <v>333.37788972336813</v>
      </c>
      <c r="Z28" s="126">
        <v>339.20118805991854</v>
      </c>
      <c r="AA28" s="125">
        <v>345.13918851134378</v>
      </c>
      <c r="AB28" s="125">
        <v>351.07718896276901</v>
      </c>
      <c r="AC28" s="125">
        <v>357.01518941419425</v>
      </c>
      <c r="AD28" s="125">
        <v>362.95318986561949</v>
      </c>
      <c r="AE28" s="126">
        <v>368.89119031704473</v>
      </c>
      <c r="AF28" s="125">
        <v>374.72452490592951</v>
      </c>
      <c r="AG28" s="125">
        <v>380.55785949481429</v>
      </c>
      <c r="AH28" s="125">
        <v>386.39119408369908</v>
      </c>
      <c r="AI28" s="125">
        <v>392.22452867258386</v>
      </c>
      <c r="AJ28" s="126">
        <v>398.05786326146875</v>
      </c>
      <c r="AK28" s="26">
        <v>403.84961144197763</v>
      </c>
      <c r="AL28" s="26">
        <v>409.6413596224865</v>
      </c>
      <c r="AM28" s="26">
        <v>415.43310780299538</v>
      </c>
      <c r="AN28" s="26">
        <v>421.22485598350426</v>
      </c>
      <c r="AO28" s="25">
        <v>427.01660416401313</v>
      </c>
      <c r="AP28" s="126">
        <v>3.417654737531E-2</v>
      </c>
      <c r="AV28" s="125">
        <v>2.4602545607807474E-2</v>
      </c>
      <c r="AW28" s="125">
        <v>1.5028543840304947E-2</v>
      </c>
      <c r="AX28" s="126">
        <v>5.4545420728024209E-3</v>
      </c>
      <c r="AY28" s="125">
        <v>5.5559520262791337E-3</v>
      </c>
      <c r="AZ28" s="125">
        <v>5.6573619797558464E-3</v>
      </c>
      <c r="BA28" s="125">
        <v>5.7587719332325591E-3</v>
      </c>
      <c r="BB28" s="125">
        <v>5.8601818867092719E-3</v>
      </c>
      <c r="BC28" s="126">
        <v>5.9615918401859837E-3</v>
      </c>
      <c r="BD28" s="125">
        <v>6.0864559016770318E-3</v>
      </c>
      <c r="BE28" s="125">
        <v>6.2113199631680799E-3</v>
      </c>
      <c r="BF28" s="125">
        <v>6.336184024659128E-3</v>
      </c>
      <c r="BG28" s="125">
        <v>6.461048086150176E-3</v>
      </c>
      <c r="BH28" s="126">
        <v>6.5859121476412258E-3</v>
      </c>
      <c r="BI28" s="125">
        <v>6.7133270633243413E-3</v>
      </c>
      <c r="BJ28" s="125">
        <v>6.8407419790074567E-3</v>
      </c>
      <c r="BK28" s="125">
        <v>6.9681568946905722E-3</v>
      </c>
      <c r="BL28" s="125">
        <v>7.0955718103736876E-3</v>
      </c>
      <c r="BM28" s="126">
        <v>7.2229867260568039E-3</v>
      </c>
      <c r="BN28" s="125">
        <v>7.3529255071099727E-3</v>
      </c>
      <c r="BO28" s="125">
        <v>7.4828642881631414E-3</v>
      </c>
      <c r="BP28" s="125">
        <v>7.6128030692163102E-3</v>
      </c>
      <c r="BQ28" s="125">
        <v>7.742741850269479E-3</v>
      </c>
      <c r="BR28" s="126">
        <v>7.8726806313226486E-3</v>
      </c>
      <c r="BS28" s="125">
        <v>8.0003399288712546E-3</v>
      </c>
      <c r="BT28" s="125">
        <v>8.1279992264198606E-3</v>
      </c>
      <c r="BU28" s="125">
        <v>8.2556585239684666E-3</v>
      </c>
      <c r="BV28" s="125">
        <v>8.3833178215170726E-3</v>
      </c>
      <c r="BW28" s="126">
        <v>8.5109771190656769E-3</v>
      </c>
      <c r="BX28" s="26">
        <v>8.6377348119791517E-3</v>
      </c>
      <c r="BY28" s="26">
        <v>8.7644925048926264E-3</v>
      </c>
      <c r="BZ28" s="26">
        <v>8.8912501978061012E-3</v>
      </c>
      <c r="CA28" s="26">
        <v>9.018007890719576E-3</v>
      </c>
      <c r="CB28" s="25">
        <v>9.1447655836330525E-3</v>
      </c>
      <c r="CC28" s="126">
        <v>5.2343219206599997E-3</v>
      </c>
      <c r="CI28" s="125">
        <v>4.0039975602542471E-3</v>
      </c>
      <c r="CJ28" s="125">
        <v>2.7736731998484945E-3</v>
      </c>
      <c r="CK28" s="126">
        <v>1.543348839442742E-3</v>
      </c>
      <c r="CL28" s="125">
        <v>1.5715225337803373E-3</v>
      </c>
      <c r="CM28" s="125">
        <v>1.5996962281179326E-3</v>
      </c>
      <c r="CN28" s="125">
        <v>1.6278699224555279E-3</v>
      </c>
      <c r="CO28" s="125">
        <v>1.6560436167931231E-3</v>
      </c>
      <c r="CP28" s="126">
        <v>1.6842173111307182E-3</v>
      </c>
      <c r="CQ28" s="125">
        <v>1.7190632175008559E-3</v>
      </c>
      <c r="CR28" s="125">
        <v>1.7539091238709937E-3</v>
      </c>
      <c r="CS28" s="125">
        <v>1.7887550302411314E-3</v>
      </c>
      <c r="CT28" s="125">
        <v>1.8236009366112691E-3</v>
      </c>
      <c r="CU28" s="126">
        <v>1.858446842981407E-3</v>
      </c>
      <c r="CV28" s="125">
        <v>1.8940027749008415E-3</v>
      </c>
      <c r="CW28" s="125">
        <v>1.929558706820276E-3</v>
      </c>
      <c r="CX28" s="125">
        <v>1.9651146387397104E-3</v>
      </c>
      <c r="CY28" s="125">
        <v>2.0006705706591449E-3</v>
      </c>
      <c r="CZ28" s="126">
        <v>2.0362265025785789E-3</v>
      </c>
      <c r="DA28" s="125">
        <v>2.0724852671733709E-3</v>
      </c>
      <c r="DB28" s="125">
        <v>2.1087440317681628E-3</v>
      </c>
      <c r="DC28" s="125">
        <v>2.1450027963629548E-3</v>
      </c>
      <c r="DD28" s="125">
        <v>2.1812615609577467E-3</v>
      </c>
      <c r="DE28" s="126">
        <v>2.2175203255525391E-3</v>
      </c>
      <c r="DF28" s="125">
        <v>2.253141884515579E-3</v>
      </c>
      <c r="DG28" s="125">
        <v>2.2887634434786189E-3</v>
      </c>
      <c r="DH28" s="125">
        <v>2.3243850024416588E-3</v>
      </c>
      <c r="DI28" s="125">
        <v>2.3600065614046988E-3</v>
      </c>
      <c r="DJ28" s="126">
        <v>2.3956281203677378E-3</v>
      </c>
      <c r="DK28" s="125">
        <v>2.4309972190970901E-3</v>
      </c>
      <c r="DL28" s="125">
        <v>2.4663663178264425E-3</v>
      </c>
      <c r="DM28" s="125">
        <v>2.5017354165557948E-3</v>
      </c>
      <c r="DN28" s="125">
        <v>2.5371045152851471E-3</v>
      </c>
      <c r="DO28" s="25">
        <v>2.5724736140144994E-3</v>
      </c>
      <c r="LC28" s="126">
        <v>266.69960608766314</v>
      </c>
      <c r="LI28" s="125">
        <v>264.20352857463564</v>
      </c>
      <c r="LJ28" s="125">
        <v>261.70745106160814</v>
      </c>
      <c r="LK28" s="126">
        <v>259.21137354858058</v>
      </c>
      <c r="LL28" s="125">
        <v>263.80117454271578</v>
      </c>
      <c r="LM28" s="125">
        <v>268.39097553685093</v>
      </c>
      <c r="LN28" s="125">
        <v>272.98077653098613</v>
      </c>
      <c r="LO28" s="125">
        <v>277.57057752512128</v>
      </c>
      <c r="LP28" s="126">
        <v>282.16037851925643</v>
      </c>
      <c r="LQ28" s="125">
        <v>287.88062088154322</v>
      </c>
      <c r="LR28" s="125">
        <v>293.60086324383002</v>
      </c>
      <c r="LS28" s="125">
        <v>299.32110560611682</v>
      </c>
      <c r="LT28" s="125">
        <v>305.04134796840361</v>
      </c>
      <c r="LU28" s="126">
        <v>310.76159033069052</v>
      </c>
      <c r="LV28" s="125">
        <v>316.59787860683866</v>
      </c>
      <c r="LW28" s="125">
        <v>322.43416688298686</v>
      </c>
      <c r="LX28" s="125">
        <v>328.27045515913505</v>
      </c>
      <c r="LY28" s="125">
        <v>334.10674343528325</v>
      </c>
      <c r="LZ28" s="126">
        <v>339.94303171143144</v>
      </c>
      <c r="MA28" s="125">
        <v>345.89427902134383</v>
      </c>
      <c r="MB28" s="125">
        <v>351.84552633125617</v>
      </c>
      <c r="MC28" s="125">
        <v>357.7967736411685</v>
      </c>
      <c r="MD28" s="125">
        <v>363.74802095108083</v>
      </c>
      <c r="ME28" s="126">
        <v>369.69926826099316</v>
      </c>
      <c r="MF28" s="125">
        <v>375.54561702333456</v>
      </c>
      <c r="MG28" s="125">
        <v>381.39196578567589</v>
      </c>
      <c r="MH28" s="125">
        <v>387.23831454801723</v>
      </c>
      <c r="MI28" s="125">
        <v>393.08466331035862</v>
      </c>
      <c r="MJ28" s="126">
        <v>398.93101207270001</v>
      </c>
      <c r="MK28" s="125">
        <v>404.73568227977381</v>
      </c>
      <c r="ML28" s="125">
        <v>410.5403524868475</v>
      </c>
      <c r="MM28" s="125">
        <v>416.34502269392124</v>
      </c>
      <c r="MN28" s="125">
        <v>422.14969290099492</v>
      </c>
      <c r="MO28" s="25">
        <v>427.95436310806872</v>
      </c>
      <c r="MP28" s="126">
        <v>86.222371197205206</v>
      </c>
      <c r="MV28" s="125">
        <v>76.449222452863395</v>
      </c>
      <c r="MW28" s="125">
        <v>66.676073708521585</v>
      </c>
      <c r="MX28" s="126">
        <v>56.902924964179761</v>
      </c>
      <c r="MY28" s="125">
        <v>57.910413971196199</v>
      </c>
      <c r="MZ28" s="125">
        <v>58.917902978212638</v>
      </c>
      <c r="NA28" s="125">
        <v>59.925391985229076</v>
      </c>
      <c r="NB28" s="125">
        <v>60.932880992245515</v>
      </c>
      <c r="NC28" s="126">
        <v>61.940369999261947</v>
      </c>
      <c r="ND28" s="125">
        <v>63.196022640004884</v>
      </c>
      <c r="NE28" s="125">
        <v>64.451675280747821</v>
      </c>
      <c r="NF28" s="125">
        <v>65.707327921490759</v>
      </c>
      <c r="NG28" s="125">
        <v>66.962980562233696</v>
      </c>
      <c r="NH28" s="126">
        <v>68.218633202976633</v>
      </c>
      <c r="NI28" s="125">
        <v>69.499758837017723</v>
      </c>
      <c r="NJ28" s="125">
        <v>70.780884471058812</v>
      </c>
      <c r="NK28" s="125">
        <v>72.062010105099901</v>
      </c>
      <c r="NL28" s="125">
        <v>73.34313573914099</v>
      </c>
      <c r="NM28" s="126">
        <v>74.62426137318208</v>
      </c>
      <c r="NN28" s="125">
        <v>75.930621472495631</v>
      </c>
      <c r="NO28" s="125">
        <v>77.236981571809181</v>
      </c>
      <c r="NP28" s="125">
        <v>78.543341671122732</v>
      </c>
      <c r="NQ28" s="125">
        <v>79.849701770436283</v>
      </c>
      <c r="NR28" s="126">
        <v>81.156061869749848</v>
      </c>
      <c r="NS28" s="125">
        <v>82.439395479304508</v>
      </c>
      <c r="NT28" s="125">
        <v>83.722729088859168</v>
      </c>
      <c r="NU28" s="125">
        <v>85.006062698413828</v>
      </c>
      <c r="NV28" s="125">
        <v>86.289396307968488</v>
      </c>
      <c r="NW28" s="126">
        <v>87.57272991752312</v>
      </c>
      <c r="NX28" s="125">
        <v>88.846914517235078</v>
      </c>
      <c r="NY28" s="125">
        <v>90.121099116947036</v>
      </c>
      <c r="NZ28" s="125">
        <v>91.395283716658994</v>
      </c>
      <c r="OA28" s="125">
        <v>92.669468316370953</v>
      </c>
      <c r="OB28" s="25">
        <v>93.943652916082883</v>
      </c>
      <c r="OC28" s="126">
        <v>180.47723489045794</v>
      </c>
      <c r="OI28" s="125">
        <v>187.75430612177223</v>
      </c>
      <c r="OJ28" s="125">
        <v>195.03137735308653</v>
      </c>
      <c r="OK28" s="126">
        <v>202.30844858440082</v>
      </c>
      <c r="OL28" s="125">
        <v>205.89076057151956</v>
      </c>
      <c r="OM28" s="125">
        <v>209.47307255863831</v>
      </c>
      <c r="ON28" s="125">
        <v>213.05538454575705</v>
      </c>
      <c r="OO28" s="125">
        <v>216.63769653287579</v>
      </c>
      <c r="OP28" s="126">
        <v>220.22000851999448</v>
      </c>
      <c r="OQ28" s="125">
        <v>224.68459824153837</v>
      </c>
      <c r="OR28" s="125">
        <v>229.14918796308226</v>
      </c>
      <c r="OS28" s="125">
        <v>233.61377768462614</v>
      </c>
      <c r="OT28" s="125">
        <v>238.07836740617003</v>
      </c>
      <c r="OU28" s="126">
        <v>242.54295712771389</v>
      </c>
      <c r="OV28" s="125">
        <v>247.09811976982098</v>
      </c>
      <c r="OW28" s="125">
        <v>251.65328241192807</v>
      </c>
      <c r="OX28" s="125">
        <v>256.20844505403517</v>
      </c>
      <c r="OY28" s="125">
        <v>260.76360769614223</v>
      </c>
      <c r="OZ28" s="126">
        <v>265.31877033824935</v>
      </c>
      <c r="PA28" s="125">
        <v>269.96365754884812</v>
      </c>
      <c r="PB28" s="125">
        <v>274.60854475944689</v>
      </c>
      <c r="PC28" s="125">
        <v>279.25343197004565</v>
      </c>
      <c r="PD28" s="125">
        <v>283.89831918064442</v>
      </c>
      <c r="PE28" s="126">
        <v>288.5432063912433</v>
      </c>
      <c r="PF28" s="125">
        <v>293.10622154403001</v>
      </c>
      <c r="PG28" s="125">
        <v>297.66923669681671</v>
      </c>
      <c r="PH28" s="125">
        <v>302.23225184960341</v>
      </c>
      <c r="PI28" s="125">
        <v>306.79526700239012</v>
      </c>
      <c r="PJ28" s="126">
        <v>311.35828215517688</v>
      </c>
      <c r="PK28" s="125">
        <v>315.88876776253869</v>
      </c>
      <c r="PL28" s="125">
        <v>320.4192533699005</v>
      </c>
      <c r="PM28" s="125">
        <v>324.94973897726231</v>
      </c>
      <c r="PN28" s="125">
        <v>329.48022458462412</v>
      </c>
      <c r="PO28" s="25">
        <v>334.01071019198582</v>
      </c>
    </row>
    <row r="29" spans="1:431" outlineLevel="1" x14ac:dyDescent="0.3">
      <c r="A29" s="30" t="s">
        <v>594</v>
      </c>
      <c r="B29" s="24" t="s">
        <v>595</v>
      </c>
      <c r="C29" s="126">
        <f>C30+C31+C32+C33+C34</f>
        <v>2613.5578785704511</v>
      </c>
      <c r="I29" s="125">
        <f>I30+I31+I32+I33+I34</f>
        <v>2488.8249555313701</v>
      </c>
      <c r="J29" s="125">
        <f t="shared" ref="J29" si="264">J30+J31+J32+J33+J34</f>
        <v>2462.1560920736842</v>
      </c>
      <c r="K29" s="126">
        <f>K30+K31+K32+K33+K34</f>
        <v>2396.1137749704321</v>
      </c>
      <c r="L29" s="125">
        <f t="shared" ref="L29:AJ29" si="265">L30+L31+L32+L33+L34</f>
        <v>2360.9311472367381</v>
      </c>
      <c r="M29" s="125">
        <f t="shared" si="265"/>
        <v>2317.8029272562221</v>
      </c>
      <c r="N29" s="125">
        <f t="shared" si="265"/>
        <v>2287.6964464979173</v>
      </c>
      <c r="O29" s="125">
        <f t="shared" si="265"/>
        <v>2259.8960467653969</v>
      </c>
      <c r="P29" s="126">
        <f t="shared" si="265"/>
        <v>2198.2954240677709</v>
      </c>
      <c r="Q29" s="125">
        <f t="shared" si="265"/>
        <v>2148.251782308615</v>
      </c>
      <c r="R29" s="125">
        <f t="shared" si="265"/>
        <v>2092.9048525794597</v>
      </c>
      <c r="S29" s="125">
        <f t="shared" si="265"/>
        <v>2030.6083105111327</v>
      </c>
      <c r="T29" s="125">
        <f t="shared" si="265"/>
        <v>1962.4989635483635</v>
      </c>
      <c r="U29" s="126">
        <f t="shared" si="265"/>
        <v>1888.7204436203222</v>
      </c>
      <c r="V29" s="125">
        <f t="shared" si="265"/>
        <v>1818.8415222119108</v>
      </c>
      <c r="W29" s="125">
        <f t="shared" si="265"/>
        <v>1756.3130970651155</v>
      </c>
      <c r="X29" s="125">
        <f t="shared" si="265"/>
        <v>1697.2409804194101</v>
      </c>
      <c r="Y29" s="125">
        <f t="shared" si="265"/>
        <v>1636.9584790413212</v>
      </c>
      <c r="Z29" s="126">
        <f t="shared" si="265"/>
        <v>1578.0189097253678</v>
      </c>
      <c r="AA29" s="125">
        <f t="shared" si="265"/>
        <v>1522.0472074921531</v>
      </c>
      <c r="AB29" s="125">
        <f t="shared" si="265"/>
        <v>1469.8771699262986</v>
      </c>
      <c r="AC29" s="125">
        <f t="shared" si="265"/>
        <v>1418.204341022556</v>
      </c>
      <c r="AD29" s="125">
        <f t="shared" si="265"/>
        <v>1366.9452525976174</v>
      </c>
      <c r="AE29" s="126">
        <f t="shared" si="265"/>
        <v>1316.0234878266767</v>
      </c>
      <c r="AF29" s="125">
        <f t="shared" si="265"/>
        <v>1265.3690768317315</v>
      </c>
      <c r="AG29" s="125">
        <f t="shared" si="265"/>
        <v>1214.9179429056912</v>
      </c>
      <c r="AH29" s="125">
        <f t="shared" si="265"/>
        <v>1164.6113951964492</v>
      </c>
      <c r="AI29" s="125">
        <f t="shared" si="265"/>
        <v>1114.3956640151055</v>
      </c>
      <c r="AJ29" s="126">
        <f t="shared" si="265"/>
        <v>1064.2214752451821</v>
      </c>
      <c r="AK29" s="125">
        <f t="shared" ref="AK29:AP29" si="266">AK30+AK31+AK32+AK33+AK34</f>
        <v>1013.9480777741619</v>
      </c>
      <c r="AL29" s="125">
        <f t="shared" si="266"/>
        <v>963.65206979379968</v>
      </c>
      <c r="AM29" s="125">
        <f t="shared" si="266"/>
        <v>913.27301979387653</v>
      </c>
      <c r="AN29" s="125">
        <f t="shared" si="266"/>
        <v>883.21351877352583</v>
      </c>
      <c r="AO29" s="25">
        <f t="shared" si="266"/>
        <v>883.36518633035075</v>
      </c>
      <c r="AP29" s="126">
        <f t="shared" si="266"/>
        <v>0.12157912956704001</v>
      </c>
      <c r="AV29" s="125">
        <f>SUM(AV30:AV34)</f>
        <v>0.10818321467323935</v>
      </c>
      <c r="AW29" s="125">
        <f t="shared" ref="AW29:BV29" si="267">SUM(AW30:AW34)</f>
        <v>0.10937279063743979</v>
      </c>
      <c r="AX29" s="126">
        <f t="shared" si="267"/>
        <v>0.10725891653534395</v>
      </c>
      <c r="AY29" s="125">
        <f t="shared" si="267"/>
        <v>0.10606617297588931</v>
      </c>
      <c r="AZ29" s="125">
        <f t="shared" si="267"/>
        <v>0.10389553310233558</v>
      </c>
      <c r="BA29" s="125">
        <f>SUM(BA30:BA34)</f>
        <v>0.10315366757760944</v>
      </c>
      <c r="BB29" s="125">
        <f t="shared" si="267"/>
        <v>0.102618086370577</v>
      </c>
      <c r="BC29" s="126">
        <f t="shared" si="267"/>
        <v>0.10000451744394841</v>
      </c>
      <c r="BD29" s="125">
        <f t="shared" si="267"/>
        <v>9.7861851710069225E-2</v>
      </c>
      <c r="BE29" s="125">
        <f t="shared" si="267"/>
        <v>9.4919698438579614E-2</v>
      </c>
      <c r="BF29" s="125">
        <f t="shared" si="267"/>
        <v>9.1614861509214524E-2</v>
      </c>
      <c r="BG29" s="125">
        <f t="shared" si="267"/>
        <v>8.8138392115834699E-2</v>
      </c>
      <c r="BH29" s="126">
        <f t="shared" si="267"/>
        <v>8.4519328919684014E-2</v>
      </c>
      <c r="BI29" s="125">
        <f t="shared" si="267"/>
        <v>8.0244521715438458E-2</v>
      </c>
      <c r="BJ29" s="125">
        <f t="shared" si="267"/>
        <v>7.5477323801200091E-2</v>
      </c>
      <c r="BK29" s="125">
        <f t="shared" si="267"/>
        <v>7.1177632116958628E-2</v>
      </c>
      <c r="BL29" s="125">
        <f t="shared" si="267"/>
        <v>6.6585105580217713E-2</v>
      </c>
      <c r="BM29" s="126">
        <f t="shared" si="267"/>
        <v>6.2136534504508414E-2</v>
      </c>
      <c r="BN29" s="125">
        <f t="shared" si="267"/>
        <v>5.7204733463894833E-2</v>
      </c>
      <c r="BO29" s="125">
        <f t="shared" si="267"/>
        <v>5.2834278006358489E-2</v>
      </c>
      <c r="BP29" s="125">
        <f t="shared" si="267"/>
        <v>4.8487060919122811E-2</v>
      </c>
      <c r="BQ29" s="125">
        <f t="shared" si="267"/>
        <v>4.4158693558487554E-2</v>
      </c>
      <c r="BR29" s="126">
        <f>SUM(BR30:BR34)</f>
        <v>3.984517794197074E-2</v>
      </c>
      <c r="BS29" s="125">
        <f t="shared" si="267"/>
        <v>3.7316049558675533E-2</v>
      </c>
      <c r="BT29" s="125">
        <f t="shared" si="267"/>
        <v>3.4794812360350501E-2</v>
      </c>
      <c r="BU29" s="125">
        <f t="shared" si="267"/>
        <v>3.2278442807374998E-2</v>
      </c>
      <c r="BV29" s="125">
        <f t="shared" si="267"/>
        <v>2.9764185599451751E-2</v>
      </c>
      <c r="BW29" s="126">
        <f>SUM(BW30:BW34)</f>
        <v>2.7249529440414845E-2</v>
      </c>
      <c r="BX29" s="26">
        <f t="shared" ref="BX29:CC29" si="268">SUM(BX30:BX34)</f>
        <v>2.4725518884128859E-2</v>
      </c>
      <c r="BY29" s="26">
        <f t="shared" si="268"/>
        <v>2.2201955759711116E-2</v>
      </c>
      <c r="BZ29" s="26">
        <f t="shared" si="268"/>
        <v>1.9671712220854707E-2</v>
      </c>
      <c r="CA29" s="26">
        <f t="shared" si="268"/>
        <v>1.8381043778013872E-2</v>
      </c>
      <c r="CB29" s="126">
        <f t="shared" si="268"/>
        <v>1.8365712808631772E-2</v>
      </c>
      <c r="CC29" s="126">
        <f t="shared" si="268"/>
        <v>0.10427130778242001</v>
      </c>
      <c r="CI29" s="125">
        <f t="shared" ref="CI29:DJ29" si="269">SUM(CI30:CI34)</f>
        <v>8.3650082487321836E-2</v>
      </c>
      <c r="CJ29" s="125">
        <f t="shared" si="269"/>
        <v>8.34900636915369E-2</v>
      </c>
      <c r="CK29" s="126">
        <f t="shared" si="269"/>
        <v>8.2539567325725788E-2</v>
      </c>
      <c r="CL29" s="125">
        <f t="shared" si="269"/>
        <v>7.8834518828720251E-2</v>
      </c>
      <c r="CM29" s="125">
        <f t="shared" si="269"/>
        <v>7.4962171057227661E-2</v>
      </c>
      <c r="CN29" s="125">
        <f t="shared" si="269"/>
        <v>7.1368192613821727E-2</v>
      </c>
      <c r="CO29" s="125">
        <f t="shared" si="269"/>
        <v>6.7833390189504267E-2</v>
      </c>
      <c r="CP29" s="126">
        <f t="shared" si="269"/>
        <v>6.3434458803097518E-2</v>
      </c>
      <c r="CQ29" s="125">
        <f t="shared" si="269"/>
        <v>6.1611253134835897E-2</v>
      </c>
      <c r="CR29" s="125">
        <f t="shared" si="269"/>
        <v>6.0090756086930139E-2</v>
      </c>
      <c r="CS29" s="125">
        <f t="shared" si="269"/>
        <v>5.8383776236833863E-2</v>
      </c>
      <c r="CT29" s="125">
        <f t="shared" si="269"/>
        <v>5.6508473154341654E-2</v>
      </c>
      <c r="CU29" s="126">
        <f t="shared" si="269"/>
        <v>5.4466733659813138E-2</v>
      </c>
      <c r="CV29" s="125">
        <f t="shared" si="269"/>
        <v>5.1888036992261674E-2</v>
      </c>
      <c r="CW29" s="125">
        <f t="shared" si="269"/>
        <v>5.0068775288061113E-2</v>
      </c>
      <c r="CX29" s="125">
        <f t="shared" si="269"/>
        <v>4.8313408106443224E-2</v>
      </c>
      <c r="CY29" s="125">
        <f t="shared" si="269"/>
        <v>4.6545464235984761E-2</v>
      </c>
      <c r="CZ29" s="126">
        <f t="shared" si="269"/>
        <v>4.4805080798685393E-2</v>
      </c>
      <c r="DA29" s="125">
        <f t="shared" si="269"/>
        <v>4.337928497790456E-2</v>
      </c>
      <c r="DB29" s="125">
        <f t="shared" si="269"/>
        <v>4.2020206171120164E-2</v>
      </c>
      <c r="DC29" s="125">
        <f t="shared" si="269"/>
        <v>4.0673659096218652E-2</v>
      </c>
      <c r="DD29" s="125">
        <f t="shared" si="269"/>
        <v>3.9337508321403133E-2</v>
      </c>
      <c r="DE29" s="126">
        <f t="shared" si="269"/>
        <v>3.8009795213065183E-2</v>
      </c>
      <c r="DF29" s="125">
        <f t="shared" si="269"/>
        <v>3.6688723095304222E-2</v>
      </c>
      <c r="DG29" s="125">
        <f t="shared" si="269"/>
        <v>3.5372643625207964E-2</v>
      </c>
      <c r="DH29" s="125">
        <f t="shared" si="269"/>
        <v>3.4060044285931984E-2</v>
      </c>
      <c r="DI29" s="125">
        <f t="shared" si="269"/>
        <v>3.2749536907405591E-2</v>
      </c>
      <c r="DJ29" s="126">
        <f t="shared" si="269"/>
        <v>3.1439847131667933E-2</v>
      </c>
      <c r="DK29" s="125">
        <f t="shared" ref="DK29:DO29" si="270">SUM(DK30:DK34)</f>
        <v>3.0125919775568E-2</v>
      </c>
      <c r="DL29" s="125">
        <f t="shared" si="270"/>
        <v>2.8810564874941252E-2</v>
      </c>
      <c r="DM29" s="125">
        <f t="shared" si="270"/>
        <v>2.7492794636765013E-2</v>
      </c>
      <c r="DN29" s="125">
        <f t="shared" si="270"/>
        <v>2.5801117888924009E-2</v>
      </c>
      <c r="DO29" s="126">
        <f t="shared" si="270"/>
        <v>2.5826699028783907E-2</v>
      </c>
      <c r="LC29" s="126">
        <f>SUM(LC30:LC34)</f>
        <v>2644.5939907606694</v>
      </c>
      <c r="LI29" s="125">
        <f>SUM(LI30:LI34)</f>
        <v>2514.021357401361</v>
      </c>
      <c r="LJ29" s="125">
        <f t="shared" ref="LJ29:MJ29" si="271">SUM(LJ30:LJ34)</f>
        <v>2487.34339708979</v>
      </c>
      <c r="LK29" s="126">
        <f t="shared" si="271"/>
        <v>2420.9900099747397</v>
      </c>
      <c r="LL29" s="125">
        <f t="shared" si="271"/>
        <v>2384.7921475696739</v>
      </c>
      <c r="LM29" s="125">
        <f t="shared" si="271"/>
        <v>2340.5769775132521</v>
      </c>
      <c r="LN29" s="125">
        <f t="shared" si="271"/>
        <v>2309.4973202327537</v>
      </c>
      <c r="LO29" s="125">
        <f t="shared" si="271"/>
        <v>2280.7452015839917</v>
      </c>
      <c r="LP29" s="126">
        <f t="shared" si="271"/>
        <v>2217.9056821390222</v>
      </c>
      <c r="LQ29" s="125">
        <f t="shared" si="271"/>
        <v>2167.3188962372287</v>
      </c>
      <c r="LR29" s="125">
        <f t="shared" si="271"/>
        <v>2111.4866544987767</v>
      </c>
      <c r="LS29" s="125">
        <f t="shared" si="271"/>
        <v>2048.6452273361519</v>
      </c>
      <c r="LT29" s="125">
        <f t="shared" si="271"/>
        <v>1979.9415839135072</v>
      </c>
      <c r="LU29" s="126">
        <f>SUM(LU30:LU34)</f>
        <v>1905.5206692499237</v>
      </c>
      <c r="LV29" s="125">
        <f t="shared" si="271"/>
        <v>1834.8386986228925</v>
      </c>
      <c r="LW29" s="125">
        <f t="shared" si="271"/>
        <v>1771.6946875828853</v>
      </c>
      <c r="LX29" s="125">
        <f t="shared" si="271"/>
        <v>1712.0370072668925</v>
      </c>
      <c r="LY29" s="125">
        <f t="shared" si="271"/>
        <v>1651.1574100201035</v>
      </c>
      <c r="LZ29" s="126">
        <f t="shared" si="271"/>
        <v>1591.6320791031458</v>
      </c>
      <c r="MA29" s="125">
        <f t="shared" si="271"/>
        <v>1535.1444505482871</v>
      </c>
      <c r="MB29" s="125">
        <f t="shared" si="271"/>
        <v>1482.4918843458236</v>
      </c>
      <c r="MC29" s="125">
        <f t="shared" si="271"/>
        <v>1430.3404983887895</v>
      </c>
      <c r="MD29" s="125">
        <f t="shared" si="271"/>
        <v>1378.6061357224269</v>
      </c>
      <c r="ME29" s="126">
        <f t="shared" si="271"/>
        <v>1327.2117485405145</v>
      </c>
      <c r="MF29" s="125">
        <f t="shared" si="271"/>
        <v>1276.1364378396299</v>
      </c>
      <c r="MG29" s="125">
        <f t="shared" si="271"/>
        <v>1225.2659482124611</v>
      </c>
      <c r="MH29" s="125">
        <f t="shared" si="271"/>
        <v>1174.5411033308276</v>
      </c>
      <c r="MI29" s="125">
        <f t="shared" si="271"/>
        <v>1123.9076884923527</v>
      </c>
      <c r="MJ29" s="126">
        <f t="shared" si="271"/>
        <v>1073.3160215594057</v>
      </c>
      <c r="MK29" s="125">
        <f t="shared" ref="MK29:MO29" si="272">SUM(MK30:MK34)</f>
        <v>1022.6237610434429</v>
      </c>
      <c r="ML29" s="125">
        <f t="shared" si="272"/>
        <v>971.90852424693094</v>
      </c>
      <c r="MM29" s="125">
        <f t="shared" si="272"/>
        <v>921.10941831480307</v>
      </c>
      <c r="MN29" s="125">
        <f t="shared" si="272"/>
        <v>890.56548423987488</v>
      </c>
      <c r="MO29" s="126">
        <f t="shared" si="272"/>
        <v>890.72350153162017</v>
      </c>
      <c r="MP29" s="126" t="s">
        <v>596</v>
      </c>
      <c r="MV29" s="125" t="s">
        <v>597</v>
      </c>
      <c r="MW29" s="125" t="s">
        <v>598</v>
      </c>
      <c r="MX29" s="126" t="s">
        <v>599</v>
      </c>
      <c r="MY29" s="125" t="s">
        <v>600</v>
      </c>
      <c r="MZ29" s="125" t="s">
        <v>601</v>
      </c>
      <c r="NA29" s="125" t="s">
        <v>602</v>
      </c>
      <c r="NB29" s="125" t="s">
        <v>603</v>
      </c>
      <c r="NC29" s="126" t="s">
        <v>604</v>
      </c>
      <c r="ND29" s="125" t="s">
        <v>605</v>
      </c>
      <c r="NE29" s="125" t="s">
        <v>606</v>
      </c>
      <c r="NF29" s="125" t="s">
        <v>607</v>
      </c>
      <c r="NG29" s="125" t="s">
        <v>608</v>
      </c>
      <c r="NH29" s="126" t="s">
        <v>609</v>
      </c>
      <c r="NI29" s="125" t="s">
        <v>610</v>
      </c>
      <c r="NJ29" s="125" t="s">
        <v>611</v>
      </c>
      <c r="NK29" s="125" t="s">
        <v>612</v>
      </c>
      <c r="NL29" s="125" t="s">
        <v>613</v>
      </c>
      <c r="NM29" s="126" t="s">
        <v>614</v>
      </c>
      <c r="NN29" s="125" t="s">
        <v>615</v>
      </c>
      <c r="NO29" s="125" t="s">
        <v>616</v>
      </c>
      <c r="NP29" s="125" t="s">
        <v>617</v>
      </c>
      <c r="NQ29" s="125" t="s">
        <v>618</v>
      </c>
      <c r="NR29" s="126" t="s">
        <v>619</v>
      </c>
      <c r="NS29" s="125" t="s">
        <v>620</v>
      </c>
      <c r="NT29" s="125" t="s">
        <v>621</v>
      </c>
      <c r="NU29" s="125" t="s">
        <v>622</v>
      </c>
      <c r="NV29" s="125" t="s">
        <v>623</v>
      </c>
      <c r="NW29" s="126" t="s">
        <v>624</v>
      </c>
      <c r="NX29" s="125" t="s">
        <v>625</v>
      </c>
      <c r="NY29" s="125" t="s">
        <v>626</v>
      </c>
      <c r="NZ29" s="125" t="s">
        <v>627</v>
      </c>
      <c r="OA29" s="125" t="s">
        <v>628</v>
      </c>
      <c r="OB29" s="126" t="s">
        <v>629</v>
      </c>
      <c r="OC29" s="126">
        <f>SUM(OC30:OC34)</f>
        <v>2639.7723803586691</v>
      </c>
      <c r="OI29" s="125">
        <f>SUM(OI30:OI34)</f>
        <v>2509.2175433068969</v>
      </c>
      <c r="OJ29" s="125">
        <f t="shared" ref="OJ29:PJ29" si="273">SUM(OJ30:OJ34)</f>
        <v>2482.4819372261923</v>
      </c>
      <c r="OK29" s="126">
        <f t="shared" si="273"/>
        <v>2416.0702125927787</v>
      </c>
      <c r="OL29" s="125">
        <f t="shared" si="273"/>
        <v>2379.8133126191296</v>
      </c>
      <c r="OM29" s="125">
        <f t="shared" si="273"/>
        <v>2335.5383965433016</v>
      </c>
      <c r="ON29" s="125">
        <f t="shared" si="273"/>
        <v>2304.3982762911633</v>
      </c>
      <c r="OO29" s="125">
        <f t="shared" si="273"/>
        <v>2275.5849691151025</v>
      </c>
      <c r="OP29" s="126">
        <f t="shared" si="273"/>
        <v>2212.6835268805066</v>
      </c>
      <c r="OQ29" s="125">
        <f t="shared" si="273"/>
        <v>2162.0340751156104</v>
      </c>
      <c r="OR29" s="125">
        <f t="shared" si="273"/>
        <v>2106.1384155236988</v>
      </c>
      <c r="OS29" s="125">
        <f t="shared" si="273"/>
        <v>2043.2328094933735</v>
      </c>
      <c r="OT29" s="125">
        <f t="shared" si="273"/>
        <v>1974.4642170566156</v>
      </c>
      <c r="OU29" s="126">
        <f t="shared" si="273"/>
        <v>1899.9775739907493</v>
      </c>
      <c r="OV29" s="125">
        <f t="shared" si="273"/>
        <v>1829.2290862206078</v>
      </c>
      <c r="OW29" s="125">
        <f t="shared" si="273"/>
        <v>1766.0177598317732</v>
      </c>
      <c r="OX29" s="125">
        <f t="shared" si="273"/>
        <v>1706.2919563827672</v>
      </c>
      <c r="OY29" s="125">
        <f t="shared" si="273"/>
        <v>1645.3434185253686</v>
      </c>
      <c r="OZ29" s="126">
        <f t="shared" si="273"/>
        <v>1585.7483197104741</v>
      </c>
      <c r="PA29" s="125">
        <f t="shared" si="273"/>
        <v>1529.1900860429034</v>
      </c>
      <c r="PB29" s="125">
        <f t="shared" si="273"/>
        <v>1476.4660674663751</v>
      </c>
      <c r="PC29" s="125">
        <f t="shared" si="273"/>
        <v>1424.2423717067877</v>
      </c>
      <c r="PD29" s="125">
        <f t="shared" si="273"/>
        <v>1372.4348315202412</v>
      </c>
      <c r="PE29" s="126">
        <f t="shared" si="273"/>
        <v>1320.9663886879023</v>
      </c>
      <c r="PF29" s="125">
        <f t="shared" si="273"/>
        <v>1269.8161336687867</v>
      </c>
      <c r="PG29" s="125">
        <f t="shared" si="273"/>
        <v>1218.8698003915677</v>
      </c>
      <c r="PH29" s="125">
        <f t="shared" si="273"/>
        <v>1168.0682017360834</v>
      </c>
      <c r="PI29" s="125">
        <f t="shared" si="273"/>
        <v>1117.3571120784716</v>
      </c>
      <c r="PJ29" s="126">
        <f t="shared" si="273"/>
        <v>1066.6868382285579</v>
      </c>
      <c r="PK29" s="125">
        <f t="shared" ref="PK29:PO29" si="274">SUM(PK30:PK34)</f>
        <v>1015.915027512625</v>
      </c>
      <c r="PL29" s="125">
        <f t="shared" si="274"/>
        <v>965.11928591374317</v>
      </c>
      <c r="PM29" s="125">
        <f t="shared" si="274"/>
        <v>914.23870912161703</v>
      </c>
      <c r="PN29" s="125">
        <f t="shared" si="274"/>
        <v>883.61232653637069</v>
      </c>
      <c r="PO29" s="126">
        <f t="shared" si="274"/>
        <v>883.68690593567396</v>
      </c>
    </row>
    <row r="30" spans="1:431" outlineLevel="1" x14ac:dyDescent="0.3">
      <c r="A30" s="30" t="s">
        <v>630</v>
      </c>
      <c r="B30" s="24" t="s">
        <v>631</v>
      </c>
      <c r="C30" s="126">
        <v>4.8216104020000001</v>
      </c>
      <c r="I30" s="125">
        <v>4.803814094464002</v>
      </c>
      <c r="J30" s="125">
        <v>4.8614598635975703</v>
      </c>
      <c r="K30" s="126">
        <v>4.9197973819607403</v>
      </c>
      <c r="L30" s="125">
        <v>4.9788349505442682</v>
      </c>
      <c r="M30" s="125">
        <v>5.0385809699508011</v>
      </c>
      <c r="N30" s="125">
        <v>5.0990439415902111</v>
      </c>
      <c r="O30" s="125">
        <v>5.1602324688892933</v>
      </c>
      <c r="P30" s="126">
        <v>5.222155258515965</v>
      </c>
      <c r="Q30" s="125">
        <v>5.2848211216181564</v>
      </c>
      <c r="R30" s="125">
        <v>5.3482389750775736</v>
      </c>
      <c r="S30" s="125">
        <v>5.4124178427785044</v>
      </c>
      <c r="T30" s="125">
        <v>5.4773668568918463</v>
      </c>
      <c r="U30" s="126">
        <v>5.5430952591745477</v>
      </c>
      <c r="V30" s="125">
        <v>5.6096124022846423</v>
      </c>
      <c r="W30" s="125">
        <v>5.6769277511120571</v>
      </c>
      <c r="X30" s="125">
        <v>5.7450508841254022</v>
      </c>
      <c r="Y30" s="125">
        <v>5.8139914947349087</v>
      </c>
      <c r="Z30" s="126">
        <v>5.8837593926717275</v>
      </c>
      <c r="AA30" s="125">
        <v>5.9543645053837873</v>
      </c>
      <c r="AB30" s="125">
        <v>6.0258168794483939</v>
      </c>
      <c r="AC30" s="125">
        <v>6.0981266820017739</v>
      </c>
      <c r="AD30" s="125">
        <v>6.1713042021857945</v>
      </c>
      <c r="AE30" s="126">
        <v>6.2453598526120251</v>
      </c>
      <c r="AF30" s="125">
        <v>6.3203041708433689</v>
      </c>
      <c r="AG30" s="125">
        <v>6.3961478208934883</v>
      </c>
      <c r="AH30" s="125">
        <v>6.4729015947442106</v>
      </c>
      <c r="AI30" s="125">
        <v>6.5505764138811422</v>
      </c>
      <c r="AJ30" s="126">
        <v>6.6291833308477175</v>
      </c>
      <c r="AK30" s="26">
        <v>6.7087335308178879</v>
      </c>
      <c r="AL30" s="26">
        <v>6.7892383331877033</v>
      </c>
      <c r="AM30" s="26">
        <v>6.870709193185955</v>
      </c>
      <c r="AN30" s="26">
        <v>6.9531577035041883</v>
      </c>
      <c r="AO30" s="25">
        <v>7.0365955959462374</v>
      </c>
      <c r="AP30" s="126">
        <v>1.0715389300000001E-4</v>
      </c>
      <c r="AV30" s="125">
        <v>1.0843973971600008E-4</v>
      </c>
      <c r="AW30" s="125">
        <v>1.0974101659259208E-4</v>
      </c>
      <c r="AX30" s="126">
        <v>1.1105790879170318E-4</v>
      </c>
      <c r="AY30" s="125">
        <v>1.1239060369720362E-4</v>
      </c>
      <c r="AZ30" s="125">
        <v>1.1373929094157006E-4</v>
      </c>
      <c r="BA30" s="125">
        <v>1.1510416243286891E-4</v>
      </c>
      <c r="BB30" s="125">
        <v>1.1648541238206335E-4</v>
      </c>
      <c r="BC30" s="126">
        <v>1.178832373306481E-4</v>
      </c>
      <c r="BD30" s="125">
        <v>1.1929783617861587E-4</v>
      </c>
      <c r="BE30" s="125">
        <v>1.2072941021275926E-4</v>
      </c>
      <c r="BF30" s="125">
        <v>1.2217816313531236E-4</v>
      </c>
      <c r="BG30" s="125">
        <v>1.236443010929361E-4</v>
      </c>
      <c r="BH30" s="126">
        <v>1.2512803270605134E-4</v>
      </c>
      <c r="BI30" s="125">
        <v>1.2662956909852396E-4</v>
      </c>
      <c r="BJ30" s="125">
        <v>1.2814912392770624E-4</v>
      </c>
      <c r="BK30" s="125">
        <v>1.296869134148387E-4</v>
      </c>
      <c r="BL30" s="125">
        <v>1.312431563758168E-4</v>
      </c>
      <c r="BM30" s="126">
        <v>1.3281807425232661E-4</v>
      </c>
      <c r="BN30" s="125">
        <v>1.344118911433545E-4</v>
      </c>
      <c r="BO30" s="125">
        <v>1.3602483383707477E-4</v>
      </c>
      <c r="BP30" s="125">
        <v>1.3765713184311966E-4</v>
      </c>
      <c r="BQ30" s="125">
        <v>1.3930901742523707E-4</v>
      </c>
      <c r="BR30" s="126">
        <v>1.4098072563433991E-4</v>
      </c>
      <c r="BS30" s="125">
        <v>1.42672494341952E-4</v>
      </c>
      <c r="BT30" s="125">
        <v>1.4438456427405541E-4</v>
      </c>
      <c r="BU30" s="125">
        <v>1.4611717904534411E-4</v>
      </c>
      <c r="BV30" s="125">
        <v>1.4787058519388823E-4</v>
      </c>
      <c r="BW30" s="126">
        <v>1.4964503221621489E-4</v>
      </c>
      <c r="BX30" s="26">
        <v>1.5144077260280945E-4</v>
      </c>
      <c r="BY30" s="26">
        <v>1.5325806187404322E-4</v>
      </c>
      <c r="BZ30" s="26">
        <v>1.550971586165317E-4</v>
      </c>
      <c r="CA30" s="26">
        <v>1.5695832451993009E-4</v>
      </c>
      <c r="CB30" s="126">
        <v>1.5884182441416926E-4</v>
      </c>
      <c r="CC30" s="126">
        <v>1.356243392E-4</v>
      </c>
      <c r="CI30" s="125">
        <v>1.3725183127040003E-4</v>
      </c>
      <c r="CJ30" s="125">
        <v>1.3889885324564483E-4</v>
      </c>
      <c r="CK30" s="126">
        <v>1.4056563948459258E-4</v>
      </c>
      <c r="CL30" s="125">
        <v>1.4225242715840768E-4</v>
      </c>
      <c r="CM30" s="125">
        <v>1.4395945628430858E-4</v>
      </c>
      <c r="CN30" s="125">
        <v>1.4568696975972029E-4</v>
      </c>
      <c r="CO30" s="125">
        <v>1.4743521339683692E-4</v>
      </c>
      <c r="CP30" s="126">
        <v>1.4920443595759896E-4</v>
      </c>
      <c r="CQ30" s="125">
        <v>1.5099488918909014E-4</v>
      </c>
      <c r="CR30" s="125">
        <v>1.5280682785935923E-4</v>
      </c>
      <c r="CS30" s="125">
        <v>1.5464050979367152E-4</v>
      </c>
      <c r="CT30" s="125">
        <v>1.5649619591119558E-4</v>
      </c>
      <c r="CU30" s="126">
        <v>1.5837415026212991E-4</v>
      </c>
      <c r="CV30" s="125">
        <v>1.6027464006527548E-4</v>
      </c>
      <c r="CW30" s="125">
        <v>1.6219793574605878E-4</v>
      </c>
      <c r="CX30" s="125">
        <v>1.6414431097501147E-4</v>
      </c>
      <c r="CY30" s="125">
        <v>1.6611404270671165E-4</v>
      </c>
      <c r="CZ30" s="126">
        <v>1.6810741121919218E-4</v>
      </c>
      <c r="DA30" s="125">
        <v>1.7012470015382249E-4</v>
      </c>
      <c r="DB30" s="125">
        <v>1.7216619655566835E-4</v>
      </c>
      <c r="DC30" s="125">
        <v>1.7423219091433636E-4</v>
      </c>
      <c r="DD30" s="125">
        <v>1.763229772053084E-4</v>
      </c>
      <c r="DE30" s="126">
        <v>1.7843885293177209E-4</v>
      </c>
      <c r="DF30" s="125">
        <v>1.8058011916695336E-4</v>
      </c>
      <c r="DG30" s="125">
        <v>1.8274708059695677E-4</v>
      </c>
      <c r="DH30" s="125">
        <v>1.8494004556412029E-4</v>
      </c>
      <c r="DI30" s="125">
        <v>1.8715932611088973E-4</v>
      </c>
      <c r="DJ30" s="126">
        <v>1.8940523802422044E-4</v>
      </c>
      <c r="DK30" s="125">
        <v>1.9167810088051106E-4</v>
      </c>
      <c r="DL30" s="125">
        <v>1.9397823809107724E-4</v>
      </c>
      <c r="DM30" s="125">
        <v>1.9630597694817012E-4</v>
      </c>
      <c r="DN30" s="125">
        <v>1.9866164867154819E-4</v>
      </c>
      <c r="DO30" s="25">
        <v>2.0104558845560674E-4</v>
      </c>
      <c r="LC30" s="126">
        <v>4.8605511608920002</v>
      </c>
      <c r="LI30" s="125">
        <v>4.84322214246271</v>
      </c>
      <c r="LJ30" s="125">
        <v>4.9013408081722591</v>
      </c>
      <c r="LK30" s="126">
        <v>4.9601568978703252</v>
      </c>
      <c r="LL30" s="125">
        <v>5.0196787806447682</v>
      </c>
      <c r="LM30" s="125">
        <v>5.0799149260125072</v>
      </c>
      <c r="LN30" s="125">
        <v>5.140873905124657</v>
      </c>
      <c r="LO30" s="125">
        <v>5.2025643919861535</v>
      </c>
      <c r="LP30" s="126">
        <v>5.2649951646899869</v>
      </c>
      <c r="LQ30" s="125">
        <v>5.3281751066662668</v>
      </c>
      <c r="LR30" s="125">
        <v>5.3921132079462613</v>
      </c>
      <c r="LS30" s="125">
        <v>5.4568185664416164</v>
      </c>
      <c r="LT30" s="125">
        <v>5.5223003892389153</v>
      </c>
      <c r="LU30" s="126">
        <v>5.5885679939097814</v>
      </c>
      <c r="LV30" s="125">
        <v>5.6556308098366985</v>
      </c>
      <c r="LW30" s="125">
        <v>5.7234983795547389</v>
      </c>
      <c r="LX30" s="125">
        <v>5.7921803601093957</v>
      </c>
      <c r="LY30" s="125">
        <v>5.8616865244307101</v>
      </c>
      <c r="LZ30" s="126">
        <v>5.9320267627238783</v>
      </c>
      <c r="MA30" s="125">
        <v>6.0032110838765647</v>
      </c>
      <c r="MB30" s="125">
        <v>6.0752496168830836</v>
      </c>
      <c r="MC30" s="125">
        <v>6.1481526122856804</v>
      </c>
      <c r="MD30" s="125">
        <v>6.2219304436331084</v>
      </c>
      <c r="ME30" s="126">
        <v>6.2965936089567069</v>
      </c>
      <c r="MF30" s="125">
        <v>6.372152732264186</v>
      </c>
      <c r="MG30" s="125">
        <v>6.4486185650513557</v>
      </c>
      <c r="MH30" s="125">
        <v>6.5260019878319717</v>
      </c>
      <c r="MI30" s="125">
        <v>6.6043140116859567</v>
      </c>
      <c r="MJ30" s="126">
        <v>6.68356577982619</v>
      </c>
      <c r="MK30" s="125">
        <v>6.7637685691841023</v>
      </c>
      <c r="ML30" s="125">
        <v>6.8449337920143121</v>
      </c>
      <c r="MM30" s="125">
        <v>6.9270729975184828</v>
      </c>
      <c r="MN30" s="125">
        <v>7.0101978734887069</v>
      </c>
      <c r="MO30" s="25">
        <v>7.09432024797057</v>
      </c>
      <c r="OC30" s="140">
        <v>3.8940758892000001E-2</v>
      </c>
      <c r="OI30" s="140">
        <v>3.940804799870401E-2</v>
      </c>
      <c r="OJ30" s="140">
        <v>3.9880944574688458E-2</v>
      </c>
      <c r="OK30" s="126">
        <v>4.0359515909584719E-2</v>
      </c>
      <c r="OL30" s="140">
        <v>4.0843830100499731E-2</v>
      </c>
      <c r="OM30" s="140">
        <v>4.1333956061705736E-2</v>
      </c>
      <c r="ON30" s="140">
        <v>4.1829963534446207E-2</v>
      </c>
      <c r="OO30" s="140">
        <v>4.2331923096859556E-2</v>
      </c>
      <c r="OP30" s="141">
        <v>4.283990617402187E-2</v>
      </c>
      <c r="OQ30" s="140">
        <v>4.3353985048110132E-2</v>
      </c>
      <c r="OR30" s="140">
        <v>4.3874232868687454E-2</v>
      </c>
      <c r="OS30" s="140">
        <v>4.4400723663111701E-2</v>
      </c>
      <c r="OT30" s="140">
        <v>4.4933532347069038E-2</v>
      </c>
      <c r="OU30" s="141">
        <v>4.5472734735233861E-2</v>
      </c>
      <c r="OV30" s="140">
        <v>4.6018407552056675E-2</v>
      </c>
      <c r="OW30" s="140">
        <v>4.6570628442681353E-2</v>
      </c>
      <c r="OX30" s="140">
        <v>4.7129475983993523E-2</v>
      </c>
      <c r="OY30" s="140">
        <v>4.7695029695801458E-2</v>
      </c>
      <c r="OZ30" s="141">
        <v>4.8267370052151072E-2</v>
      </c>
      <c r="PA30" s="140">
        <v>4.8846578492776883E-2</v>
      </c>
      <c r="PB30" s="140">
        <v>4.9432737434690205E-2</v>
      </c>
      <c r="PC30" s="140">
        <v>5.0025930283906485E-2</v>
      </c>
      <c r="PD30" s="140">
        <v>5.0626241447313362E-2</v>
      </c>
      <c r="PE30" s="141">
        <v>5.1233756344681122E-2</v>
      </c>
      <c r="PF30" s="140">
        <v>5.1848561420817299E-2</v>
      </c>
      <c r="PG30" s="140">
        <v>5.2470744157867094E-2</v>
      </c>
      <c r="PH30" s="140">
        <v>5.3100393087761516E-2</v>
      </c>
      <c r="PI30" s="140">
        <v>5.373759780481465E-2</v>
      </c>
      <c r="PJ30" s="141">
        <v>5.4382448978472435E-2</v>
      </c>
      <c r="PK30" s="31">
        <v>5.5035038366214095E-2</v>
      </c>
      <c r="PL30" s="31">
        <v>5.5695458826608681E-2</v>
      </c>
      <c r="PM30" s="31">
        <v>5.6363804332527967E-2</v>
      </c>
      <c r="PN30" s="31">
        <v>5.7040169984518316E-2</v>
      </c>
      <c r="PO30" s="13">
        <v>5.7724652024332523E-2</v>
      </c>
    </row>
    <row r="31" spans="1:431" outlineLevel="1" x14ac:dyDescent="0.3">
      <c r="A31" s="30" t="s">
        <v>632</v>
      </c>
      <c r="B31" s="24" t="s">
        <v>633</v>
      </c>
      <c r="C31" s="126">
        <v>2348.0630588336062</v>
      </c>
      <c r="I31" s="125">
        <v>2223.6149495698241</v>
      </c>
      <c r="J31" s="125">
        <v>2202.6777223372296</v>
      </c>
      <c r="K31" s="126">
        <v>2142.3663497098391</v>
      </c>
      <c r="L31" s="125">
        <v>2114.638091604937</v>
      </c>
      <c r="M31" s="125">
        <v>2087.0098391286706</v>
      </c>
      <c r="N31" s="125">
        <v>2064.3563025961021</v>
      </c>
      <c r="O31" s="125">
        <v>2044.0081215336577</v>
      </c>
      <c r="P31" s="126">
        <v>1989.8589832437804</v>
      </c>
      <c r="Q31" s="125">
        <v>1939.7526756215227</v>
      </c>
      <c r="R31" s="125">
        <v>1884.3423280389079</v>
      </c>
      <c r="S31" s="125">
        <v>1821.9816071028797</v>
      </c>
      <c r="T31" s="125">
        <v>1753.8073111259971</v>
      </c>
      <c r="U31" s="126">
        <v>1679.9630627956731</v>
      </c>
      <c r="V31" s="125">
        <v>1610.0176242441516</v>
      </c>
      <c r="W31" s="125">
        <v>1547.4218837485289</v>
      </c>
      <c r="X31" s="125">
        <v>1488.2816439698101</v>
      </c>
      <c r="Y31" s="125">
        <v>1427.9302019811118</v>
      </c>
      <c r="Z31" s="126">
        <v>1368.9208647672217</v>
      </c>
      <c r="AA31" s="125">
        <v>1312.8785574212948</v>
      </c>
      <c r="AB31" s="125">
        <v>1260.6370674813757</v>
      </c>
      <c r="AC31" s="125">
        <v>1208.8919287750798</v>
      </c>
      <c r="AD31" s="125">
        <v>1157.559662829957</v>
      </c>
      <c r="AE31" s="126">
        <v>1106.5638424085903</v>
      </c>
      <c r="AF31" s="125">
        <v>1055.8344870954136</v>
      </c>
      <c r="AG31" s="125">
        <v>1005.3075095193233</v>
      </c>
      <c r="AH31" s="125">
        <v>954.92420803623031</v>
      </c>
      <c r="AI31" s="125">
        <v>904.63080203574987</v>
      </c>
      <c r="AJ31" s="126">
        <v>854.3780063488598</v>
      </c>
      <c r="AK31" s="26">
        <v>804.02505867786931</v>
      </c>
      <c r="AL31" s="26">
        <v>753.64854589513732</v>
      </c>
      <c r="AM31" s="26">
        <v>703.1880250352159</v>
      </c>
      <c r="AN31" s="26">
        <v>673.04607550454693</v>
      </c>
      <c r="AO31" s="25">
        <v>673.11430516892983</v>
      </c>
      <c r="AP31" s="126">
        <v>0.11464205821164</v>
      </c>
      <c r="AV31" s="125">
        <v>0.10089073814174565</v>
      </c>
      <c r="AW31" s="125">
        <v>0.10203803067068984</v>
      </c>
      <c r="AX31" s="126">
        <v>9.9881857518015219E-2</v>
      </c>
      <c r="AY31" s="125">
        <v>9.9114047707725084E-2</v>
      </c>
      <c r="AZ31" s="125">
        <v>9.8138325590997E-2</v>
      </c>
      <c r="BA31" s="125">
        <v>9.7821361638849566E-2</v>
      </c>
      <c r="BB31" s="125">
        <v>9.7710665625937929E-2</v>
      </c>
      <c r="BC31" s="126">
        <v>9.552196531843074E-2</v>
      </c>
      <c r="BD31" s="125">
        <v>9.3377884985703596E-2</v>
      </c>
      <c r="BE31" s="125">
        <v>9.0434300140179849E-2</v>
      </c>
      <c r="BF31" s="125">
        <v>8.71280144578922E-2</v>
      </c>
      <c r="BG31" s="125">
        <v>8.3650078926554752E-2</v>
      </c>
      <c r="BH31" s="126">
        <v>8.0029531998790954E-2</v>
      </c>
      <c r="BI31" s="125">
        <v>7.5753223258152924E-2</v>
      </c>
      <c r="BJ31" s="125">
        <v>7.098450578908537E-2</v>
      </c>
      <c r="BK31" s="125">
        <v>6.6683276315356782E-2</v>
      </c>
      <c r="BL31" s="125">
        <v>6.2089193535654882E-2</v>
      </c>
      <c r="BM31" s="126">
        <v>5.7639047542069069E-2</v>
      </c>
      <c r="BN31" s="125">
        <v>5.2705652684564459E-2</v>
      </c>
      <c r="BO31" s="125">
        <v>4.8333584284334395E-2</v>
      </c>
      <c r="BP31" s="125">
        <v>4.3984734899092673E-2</v>
      </c>
      <c r="BQ31" s="125">
        <v>3.9654715652875296E-2</v>
      </c>
      <c r="BR31" s="126">
        <v>3.5339528328149378E-2</v>
      </c>
      <c r="BS31" s="125">
        <v>3.2808708176146562E-2</v>
      </c>
      <c r="BT31" s="125">
        <v>3.0285758907889426E-2</v>
      </c>
      <c r="BU31" s="125">
        <v>2.7767656740142629E-2</v>
      </c>
      <c r="BV31" s="125">
        <v>2.5251646126070844E-2</v>
      </c>
      <c r="BW31" s="126">
        <v>2.273521552001161E-2</v>
      </c>
      <c r="BX31" s="26">
        <v>2.0209409223339029E-2</v>
      </c>
      <c r="BY31" s="26">
        <v>1.7684028809650053E-2</v>
      </c>
      <c r="BZ31" s="26">
        <v>1.5151946174051155E-2</v>
      </c>
      <c r="CA31" s="26">
        <v>1.385941656530692E-2</v>
      </c>
      <c r="CB31" s="126">
        <v>1.3842202096030584E-2</v>
      </c>
      <c r="CC31" s="126">
        <v>7.9632962166840002E-2</v>
      </c>
      <c r="CI31" s="125">
        <v>5.6208319912408718E-2</v>
      </c>
      <c r="CJ31" s="125">
        <v>5.5402870191384831E-2</v>
      </c>
      <c r="CK31" s="126">
        <v>5.3806923136071071E-2</v>
      </c>
      <c r="CL31" s="125">
        <v>5.3037831297271708E-2</v>
      </c>
      <c r="CM31" s="125">
        <v>5.2321419942533219E-2</v>
      </c>
      <c r="CN31" s="125">
        <v>5.166335743153188E-2</v>
      </c>
      <c r="CO31" s="125">
        <v>5.1064450209457303E-2</v>
      </c>
      <c r="CP31" s="126">
        <v>4.9601393046369797E-2</v>
      </c>
      <c r="CQ31" s="125">
        <v>4.7776396924876681E-2</v>
      </c>
      <c r="CR31" s="125">
        <v>4.6254087938300659E-2</v>
      </c>
      <c r="CS31" s="125">
        <v>4.4545274406270069E-2</v>
      </c>
      <c r="CT31" s="125">
        <v>4.2668115637660334E-2</v>
      </c>
      <c r="CU31" s="126">
        <v>4.0624498188780882E-2</v>
      </c>
      <c r="CV31" s="125">
        <v>3.8043901031426276E-2</v>
      </c>
      <c r="CW31" s="125">
        <v>3.6222716031544928E-2</v>
      </c>
      <c r="CX31" s="125">
        <v>3.4465402474698086E-2</v>
      </c>
      <c r="CY31" s="125">
        <v>3.2695488872507922E-2</v>
      </c>
      <c r="CZ31" s="126">
        <v>3.0953112066696074E-2</v>
      </c>
      <c r="DA31" s="125">
        <v>2.9525298956980611E-2</v>
      </c>
      <c r="DB31" s="125">
        <v>2.8164178653794371E-2</v>
      </c>
      <c r="DC31" s="125">
        <v>2.6815565584534191E-2</v>
      </c>
      <c r="DD31" s="125">
        <v>2.5477324023427696E-2</v>
      </c>
      <c r="DE31" s="126">
        <v>2.4147495039363285E-2</v>
      </c>
      <c r="DF31" s="125">
        <v>2.2824281655367144E-2</v>
      </c>
      <c r="DG31" s="125">
        <v>2.150603522384088E-2</v>
      </c>
      <c r="DH31" s="125">
        <v>2.0191242919597736E-2</v>
      </c>
      <c r="DI31" s="125">
        <v>1.8878516260524579E-2</v>
      </c>
      <c r="DJ31" s="126">
        <v>1.7566580572873591E-2</v>
      </c>
      <c r="DK31" s="125">
        <v>1.625038035391739E-2</v>
      </c>
      <c r="DL31" s="125">
        <v>1.4932725316080076E-2</v>
      </c>
      <c r="DM31" s="125">
        <v>1.3612627339046744E-2</v>
      </c>
      <c r="DN31" s="125">
        <v>1.1918594919482361E-2</v>
      </c>
      <c r="DO31" s="25">
        <v>1.1941792119558202E-2</v>
      </c>
      <c r="LC31" s="126">
        <v>2372.3757714377448</v>
      </c>
      <c r="LI31" s="125">
        <v>2241.3350950145814</v>
      </c>
      <c r="LJ31" s="125">
        <v>2220.216547796726</v>
      </c>
      <c r="LK31" s="126">
        <v>2159.4218763514027</v>
      </c>
      <c r="LL31" s="125">
        <v>2131.4683102345302</v>
      </c>
      <c r="LM31" s="125">
        <v>2103.6228885299897</v>
      </c>
      <c r="LN31" s="125">
        <v>2080.786090441346</v>
      </c>
      <c r="LO31" s="125">
        <v>2060.2760994766904</v>
      </c>
      <c r="LP31" s="126">
        <v>2005.6779674299846</v>
      </c>
      <c r="LQ31" s="125">
        <v>1955.0280015862147</v>
      </c>
      <c r="LR31" s="125">
        <v>1899.1318217464825</v>
      </c>
      <c r="LS31" s="125">
        <v>1836.2256892253624</v>
      </c>
      <c r="LT31" s="125">
        <v>1767.4565639799205</v>
      </c>
      <c r="LU31" s="126">
        <v>1692.9693817116661</v>
      </c>
      <c r="LV31" s="125">
        <v>1622.2203482687078</v>
      </c>
      <c r="LW31" s="125">
        <v>1559.0084696589827</v>
      </c>
      <c r="LX31" s="125">
        <v>1499.2821073624352</v>
      </c>
      <c r="LY31" s="125">
        <v>1438.3330039513248</v>
      </c>
      <c r="LZ31" s="126">
        <v>1378.737332796074</v>
      </c>
      <c r="MA31" s="125">
        <v>1322.1785199200626</v>
      </c>
      <c r="MB31" s="125">
        <v>1269.4539151845925</v>
      </c>
      <c r="MC31" s="125">
        <v>1217.2296262321559</v>
      </c>
      <c r="MD31" s="125">
        <v>1165.4214857344459</v>
      </c>
      <c r="ME31" s="126">
        <v>1113.9524353872098</v>
      </c>
      <c r="MF31" s="125">
        <v>1062.8015655630179</v>
      </c>
      <c r="MG31" s="125">
        <v>1011.854610103062</v>
      </c>
      <c r="MH31" s="125">
        <v>961.05238179864773</v>
      </c>
      <c r="MI31" s="125">
        <v>910.34065493631886</v>
      </c>
      <c r="MJ31" s="126">
        <v>859.66973623523165</v>
      </c>
      <c r="MK31" s="125">
        <v>808.89727292991086</v>
      </c>
      <c r="ML31" s="125">
        <v>758.10087091056869</v>
      </c>
      <c r="MM31" s="125">
        <v>707.21962577293664</v>
      </c>
      <c r="MN31" s="125">
        <v>676.59256682203829</v>
      </c>
      <c r="MO31" s="126">
        <v>676.66646173930167</v>
      </c>
      <c r="MP31" s="126" t="s">
        <v>634</v>
      </c>
      <c r="MV31" s="125" t="s">
        <v>635</v>
      </c>
      <c r="MW31" s="125" t="s">
        <v>636</v>
      </c>
      <c r="MX31" s="126" t="s">
        <v>637</v>
      </c>
      <c r="MY31" s="125" t="s">
        <v>638</v>
      </c>
      <c r="MZ31" s="125" t="s">
        <v>639</v>
      </c>
      <c r="NA31" s="125" t="s">
        <v>640</v>
      </c>
      <c r="NB31" s="125" t="s">
        <v>641</v>
      </c>
      <c r="NC31" s="126" t="s">
        <v>642</v>
      </c>
      <c r="ND31" s="125" t="s">
        <v>643</v>
      </c>
      <c r="NE31" s="125" t="s">
        <v>644</v>
      </c>
      <c r="NF31" s="125" t="s">
        <v>645</v>
      </c>
      <c r="NG31" s="125" t="s">
        <v>646</v>
      </c>
      <c r="NH31" s="126" t="s">
        <v>647</v>
      </c>
      <c r="NI31" s="125" t="s">
        <v>648</v>
      </c>
      <c r="NJ31" s="125" t="s">
        <v>649</v>
      </c>
      <c r="NK31" s="125" t="s">
        <v>650</v>
      </c>
      <c r="NL31" s="125" t="s">
        <v>651</v>
      </c>
      <c r="NM31" s="126" t="s">
        <v>652</v>
      </c>
      <c r="NN31" s="125" t="s">
        <v>653</v>
      </c>
      <c r="NO31" s="125" t="s">
        <v>654</v>
      </c>
      <c r="NP31" s="125" t="s">
        <v>655</v>
      </c>
      <c r="NQ31" s="125" t="s">
        <v>656</v>
      </c>
      <c r="NR31" s="126" t="s">
        <v>657</v>
      </c>
      <c r="NS31" s="125" t="s">
        <v>658</v>
      </c>
      <c r="NT31" s="125" t="s">
        <v>659</v>
      </c>
      <c r="NU31" s="125" t="s">
        <v>660</v>
      </c>
      <c r="NV31" s="125" t="s">
        <v>661</v>
      </c>
      <c r="NW31" s="126" t="s">
        <v>662</v>
      </c>
      <c r="NX31" s="125" t="s">
        <v>663</v>
      </c>
      <c r="NY31" s="125" t="s">
        <v>664</v>
      </c>
      <c r="NZ31" s="125" t="s">
        <v>665</v>
      </c>
      <c r="OA31" s="125" t="s">
        <v>666</v>
      </c>
      <c r="OB31" s="126" t="s">
        <v>667</v>
      </c>
      <c r="OC31" s="126">
        <v>2372.3757714377448</v>
      </c>
      <c r="OI31" s="125">
        <v>2241.3350950145814</v>
      </c>
      <c r="OJ31" s="125">
        <v>2220.216547796726</v>
      </c>
      <c r="OK31" s="126">
        <v>2159.4218763514027</v>
      </c>
      <c r="OL31" s="125">
        <v>2131.4683102345302</v>
      </c>
      <c r="OM31" s="125">
        <v>2103.6228885299897</v>
      </c>
      <c r="ON31" s="125">
        <v>2080.786090441346</v>
      </c>
      <c r="OO31" s="125">
        <v>2060.2760994766904</v>
      </c>
      <c r="OP31" s="126">
        <v>2005.6779674299846</v>
      </c>
      <c r="OQ31" s="125">
        <v>1955.0280015862147</v>
      </c>
      <c r="OR31" s="125">
        <v>1899.1318217464825</v>
      </c>
      <c r="OS31" s="125">
        <v>1836.2256892253624</v>
      </c>
      <c r="OT31" s="125">
        <v>1767.4565639799205</v>
      </c>
      <c r="OU31" s="126">
        <v>1692.9693817116661</v>
      </c>
      <c r="OV31" s="125">
        <v>1622.2203482687078</v>
      </c>
      <c r="OW31" s="125">
        <v>1559.0084696589827</v>
      </c>
      <c r="OX31" s="125">
        <v>1499.2821073624352</v>
      </c>
      <c r="OY31" s="125">
        <v>1438.3330039513248</v>
      </c>
      <c r="OZ31" s="126">
        <v>1378.737332796074</v>
      </c>
      <c r="PA31" s="125">
        <v>1322.1785199200626</v>
      </c>
      <c r="PB31" s="125">
        <v>1269.4539151845925</v>
      </c>
      <c r="PC31" s="125">
        <v>1217.2296262321559</v>
      </c>
      <c r="PD31" s="125">
        <v>1165.4214857344459</v>
      </c>
      <c r="PE31" s="126">
        <v>1113.9524353872098</v>
      </c>
      <c r="PF31" s="125">
        <v>1062.8015655630179</v>
      </c>
      <c r="PG31" s="125">
        <v>1011.854610103062</v>
      </c>
      <c r="PH31" s="125">
        <v>961.05238179864773</v>
      </c>
      <c r="PI31" s="125">
        <v>910.34065493631886</v>
      </c>
      <c r="PJ31" s="126">
        <v>859.66973623523165</v>
      </c>
      <c r="PK31" s="125">
        <v>808.89727292991086</v>
      </c>
      <c r="PL31" s="125">
        <v>758.10087091056869</v>
      </c>
      <c r="PM31" s="125">
        <v>707.21962577293664</v>
      </c>
      <c r="PN31" s="125">
        <v>676.59256682203829</v>
      </c>
      <c r="PO31" s="25">
        <v>676.66646173930167</v>
      </c>
    </row>
    <row r="32" spans="1:431" outlineLevel="1" x14ac:dyDescent="0.3">
      <c r="A32" s="30" t="s">
        <v>668</v>
      </c>
      <c r="B32" s="24" t="s">
        <v>669</v>
      </c>
      <c r="C32" s="126">
        <v>38.677131545647001</v>
      </c>
      <c r="I32" s="125">
        <v>44.196512925737004</v>
      </c>
      <c r="J32" s="125">
        <v>44.196512925737004</v>
      </c>
      <c r="K32" s="126">
        <v>44.196512925737004</v>
      </c>
      <c r="L32" s="125">
        <v>36.68310572836171</v>
      </c>
      <c r="M32" s="125">
        <v>29.16969853098642</v>
      </c>
      <c r="N32" s="125">
        <v>21.656291333611129</v>
      </c>
      <c r="O32" s="125">
        <v>14.142884136235841</v>
      </c>
      <c r="P32" s="126">
        <v>6.6294769388605523</v>
      </c>
      <c r="Q32" s="125">
        <v>6.6294769388605523</v>
      </c>
      <c r="R32" s="125">
        <v>6.6294769388605523</v>
      </c>
      <c r="S32" s="125">
        <v>6.6294769388605523</v>
      </c>
      <c r="T32" s="125">
        <v>6.6294769388605523</v>
      </c>
      <c r="U32" s="126">
        <v>6.6294769388605523</v>
      </c>
      <c r="V32" s="125">
        <v>6.6294769388605523</v>
      </c>
      <c r="W32" s="125">
        <v>6.6294769388605523</v>
      </c>
      <c r="X32" s="125">
        <v>6.6294769388605523</v>
      </c>
      <c r="Y32" s="125">
        <v>6.6294769388605523</v>
      </c>
      <c r="Z32" s="126">
        <v>6.6294769388605523</v>
      </c>
      <c r="AA32" s="125">
        <v>6.6294769388605523</v>
      </c>
      <c r="AB32" s="125">
        <v>6.6294769388605523</v>
      </c>
      <c r="AC32" s="125">
        <v>6.6294769388605523</v>
      </c>
      <c r="AD32" s="125">
        <v>6.6294769388605523</v>
      </c>
      <c r="AE32" s="126">
        <v>6.6294769388605523</v>
      </c>
      <c r="AF32" s="125">
        <v>6.6294769388605523</v>
      </c>
      <c r="AG32" s="125">
        <v>6.6294769388605523</v>
      </c>
      <c r="AH32" s="125">
        <v>6.6294769388605523</v>
      </c>
      <c r="AI32" s="125">
        <v>6.6294769388605523</v>
      </c>
      <c r="AJ32" s="126">
        <v>6.6294769388605523</v>
      </c>
      <c r="AK32" s="26">
        <v>6.6294769388605523</v>
      </c>
      <c r="AL32" s="26">
        <v>6.6294769388605523</v>
      </c>
      <c r="AM32" s="26">
        <v>6.6294769388605523</v>
      </c>
      <c r="AN32" s="26">
        <v>6.6294769388605523</v>
      </c>
      <c r="AO32" s="25">
        <v>6.6294769388605523</v>
      </c>
      <c r="AP32" s="126">
        <v>2.1943125000000001E-3</v>
      </c>
      <c r="AV32" s="125">
        <v>2.5074496710000001E-3</v>
      </c>
      <c r="AW32" s="125">
        <v>2.5074496710000001E-3</v>
      </c>
      <c r="AX32" s="126">
        <v>2.5074496710000001E-3</v>
      </c>
      <c r="AY32" s="125">
        <v>2.0811832269299999E-3</v>
      </c>
      <c r="AZ32" s="125">
        <v>1.6549167828600001E-3</v>
      </c>
      <c r="BA32" s="125">
        <v>1.2286503387899999E-3</v>
      </c>
      <c r="BB32" s="125">
        <v>8.0238389472000007E-4</v>
      </c>
      <c r="BC32" s="126">
        <v>3.7611745065000015E-4</v>
      </c>
      <c r="BD32" s="125">
        <v>3.7611745065000015E-4</v>
      </c>
      <c r="BE32" s="125">
        <v>3.7611745065000015E-4</v>
      </c>
      <c r="BF32" s="125">
        <v>3.7611745065000015E-4</v>
      </c>
      <c r="BG32" s="125">
        <v>3.7611745065000015E-4</v>
      </c>
      <c r="BH32" s="126">
        <v>3.7611745065000015E-4</v>
      </c>
      <c r="BI32" s="125">
        <v>3.7611745065000015E-4</v>
      </c>
      <c r="BJ32" s="125">
        <v>3.7611745065000015E-4</v>
      </c>
      <c r="BK32" s="125">
        <v>3.7611745065000015E-4</v>
      </c>
      <c r="BL32" s="125">
        <v>3.7611745065000015E-4</v>
      </c>
      <c r="BM32" s="126">
        <v>3.7611745065000015E-4</v>
      </c>
      <c r="BN32" s="125">
        <v>3.7611745065000015E-4</v>
      </c>
      <c r="BO32" s="125">
        <v>3.7611745065000015E-4</v>
      </c>
      <c r="BP32" s="125">
        <v>3.7611745065000015E-4</v>
      </c>
      <c r="BQ32" s="125">
        <v>3.7611745065000015E-4</v>
      </c>
      <c r="BR32" s="126">
        <v>3.7611745065000015E-4</v>
      </c>
      <c r="BS32" s="125">
        <v>3.7611745065000015E-4</v>
      </c>
      <c r="BT32" s="125">
        <v>3.7611745065000015E-4</v>
      </c>
      <c r="BU32" s="125">
        <v>3.7611745065000015E-4</v>
      </c>
      <c r="BV32" s="125">
        <v>3.7611745065000015E-4</v>
      </c>
      <c r="BW32" s="126">
        <v>3.7611745065000015E-4</v>
      </c>
      <c r="BX32" s="26">
        <v>3.7611745065000015E-4</v>
      </c>
      <c r="BY32" s="26">
        <v>3.7611745065000015E-4</v>
      </c>
      <c r="BZ32" s="26">
        <v>3.7611745065000015E-4</v>
      </c>
      <c r="CA32" s="26">
        <v>3.7611745065000015E-4</v>
      </c>
      <c r="CB32" s="126">
        <v>3.7611745065000015E-4</v>
      </c>
      <c r="CC32" s="126">
        <v>1.512225E-2</v>
      </c>
      <c r="CI32" s="125">
        <v>1.7280255564000001E-2</v>
      </c>
      <c r="CJ32" s="125">
        <v>1.7280255564000001E-2</v>
      </c>
      <c r="CK32" s="126">
        <v>1.7280255564000001E-2</v>
      </c>
      <c r="CL32" s="125">
        <v>1.4342612118119999E-2</v>
      </c>
      <c r="CM32" s="125">
        <v>1.1404968672239999E-2</v>
      </c>
      <c r="CN32" s="125">
        <v>8.4673252263599997E-3</v>
      </c>
      <c r="CO32" s="125">
        <v>5.5296817804799999E-3</v>
      </c>
      <c r="CP32" s="126">
        <v>2.592038334600001E-3</v>
      </c>
      <c r="CQ32" s="125">
        <v>2.592038334600001E-3</v>
      </c>
      <c r="CR32" s="125">
        <v>2.592038334600001E-3</v>
      </c>
      <c r="CS32" s="125">
        <v>2.592038334600001E-3</v>
      </c>
      <c r="CT32" s="125">
        <v>2.592038334600001E-3</v>
      </c>
      <c r="CU32" s="126">
        <v>2.592038334600001E-3</v>
      </c>
      <c r="CV32" s="125">
        <v>2.592038334600001E-3</v>
      </c>
      <c r="CW32" s="125">
        <v>2.592038334600001E-3</v>
      </c>
      <c r="CX32" s="125">
        <v>2.592038334600001E-3</v>
      </c>
      <c r="CY32" s="125">
        <v>2.592038334600001E-3</v>
      </c>
      <c r="CZ32" s="126">
        <v>2.592038334600001E-3</v>
      </c>
      <c r="DA32" s="125">
        <v>2.592038334600001E-3</v>
      </c>
      <c r="DB32" s="125">
        <v>2.592038334600001E-3</v>
      </c>
      <c r="DC32" s="125">
        <v>2.592038334600001E-3</v>
      </c>
      <c r="DD32" s="125">
        <v>2.592038334600001E-3</v>
      </c>
      <c r="DE32" s="126">
        <v>2.592038334600001E-3</v>
      </c>
      <c r="DF32" s="125">
        <v>2.592038334600001E-3</v>
      </c>
      <c r="DG32" s="125">
        <v>2.592038334600001E-3</v>
      </c>
      <c r="DH32" s="125">
        <v>2.592038334600001E-3</v>
      </c>
      <c r="DI32" s="125">
        <v>2.592038334600001E-3</v>
      </c>
      <c r="DJ32" s="126">
        <v>2.592038334600001E-3</v>
      </c>
      <c r="DK32" s="125">
        <v>2.592038334600001E-3</v>
      </c>
      <c r="DL32" s="125">
        <v>2.592038334600001E-3</v>
      </c>
      <c r="DM32" s="125">
        <v>2.592038334600001E-3</v>
      </c>
      <c r="DN32" s="125">
        <v>2.592038334600001E-3</v>
      </c>
      <c r="DO32" s="25">
        <v>2.592038334600001E-3</v>
      </c>
      <c r="LC32" s="126">
        <v>42.745968545647003</v>
      </c>
      <c r="LI32" s="125">
        <v>48.845989240985006</v>
      </c>
      <c r="LJ32" s="125">
        <v>48.845989240985006</v>
      </c>
      <c r="LK32" s="126">
        <v>48.845989240985006</v>
      </c>
      <c r="LL32" s="125">
        <v>40.542171070017545</v>
      </c>
      <c r="LM32" s="125">
        <v>32.238352899050099</v>
      </c>
      <c r="LN32" s="125">
        <v>23.934534728082649</v>
      </c>
      <c r="LO32" s="125">
        <v>15.630716557115202</v>
      </c>
      <c r="LP32" s="126">
        <v>7.3268983861477528</v>
      </c>
      <c r="LQ32" s="125">
        <v>7.3268983861477528</v>
      </c>
      <c r="LR32" s="125">
        <v>7.3268983861477528</v>
      </c>
      <c r="LS32" s="125">
        <v>7.3268983861477528</v>
      </c>
      <c r="LT32" s="125">
        <v>7.3268983861477528</v>
      </c>
      <c r="LU32" s="126">
        <v>7.3268983861477528</v>
      </c>
      <c r="LV32" s="125">
        <v>7.3268983861477528</v>
      </c>
      <c r="LW32" s="125">
        <v>7.3268983861477528</v>
      </c>
      <c r="LX32" s="125">
        <v>7.3268983861477528</v>
      </c>
      <c r="LY32" s="125">
        <v>7.3268983861477528</v>
      </c>
      <c r="LZ32" s="126">
        <v>7.3268983861477528</v>
      </c>
      <c r="MA32" s="125">
        <v>7.3268983861477528</v>
      </c>
      <c r="MB32" s="125">
        <v>7.3268983861477528</v>
      </c>
      <c r="MC32" s="125">
        <v>7.3268983861477528</v>
      </c>
      <c r="MD32" s="125">
        <v>7.3268983861477528</v>
      </c>
      <c r="ME32" s="126">
        <v>7.3268983861477528</v>
      </c>
      <c r="MF32" s="125">
        <v>7.3268983861477528</v>
      </c>
      <c r="MG32" s="125">
        <v>7.3268983861477528</v>
      </c>
      <c r="MH32" s="125">
        <v>7.3268983861477528</v>
      </c>
      <c r="MI32" s="125">
        <v>7.3268983861477528</v>
      </c>
      <c r="MJ32" s="126">
        <v>7.3268983861477528</v>
      </c>
      <c r="MK32" s="125">
        <v>7.3268983861477501</v>
      </c>
      <c r="ML32" s="125">
        <v>7.3268983861477501</v>
      </c>
      <c r="MM32" s="125">
        <v>7.3268983861477501</v>
      </c>
      <c r="MN32" s="125">
        <v>7.3268983861477501</v>
      </c>
      <c r="MO32" s="126">
        <v>7.3268983861477501</v>
      </c>
      <c r="MP32" s="126" t="s">
        <v>670</v>
      </c>
      <c r="MV32" s="125" t="s">
        <v>671</v>
      </c>
      <c r="MW32" s="125" t="s">
        <v>672</v>
      </c>
      <c r="MX32" s="126" t="s">
        <v>673</v>
      </c>
      <c r="MY32" s="125" t="s">
        <v>674</v>
      </c>
      <c r="MZ32" s="125" t="s">
        <v>675</v>
      </c>
      <c r="NA32" s="125" t="s">
        <v>676</v>
      </c>
      <c r="NB32" s="125" t="s">
        <v>677</v>
      </c>
      <c r="NC32" s="126" t="s">
        <v>678</v>
      </c>
      <c r="ND32" s="125" t="s">
        <v>679</v>
      </c>
      <c r="NE32" s="125" t="s">
        <v>680</v>
      </c>
      <c r="NF32" s="125" t="s">
        <v>681</v>
      </c>
      <c r="NG32" s="125" t="s">
        <v>682</v>
      </c>
      <c r="NH32" s="126" t="s">
        <v>683</v>
      </c>
      <c r="NI32" s="125" t="s">
        <v>684</v>
      </c>
      <c r="NJ32" s="125" t="s">
        <v>685</v>
      </c>
      <c r="NK32" s="125" t="s">
        <v>686</v>
      </c>
      <c r="NL32" s="125" t="s">
        <v>687</v>
      </c>
      <c r="NM32" s="126" t="s">
        <v>688</v>
      </c>
      <c r="NN32" s="125" t="s">
        <v>689</v>
      </c>
      <c r="NO32" s="125" t="s">
        <v>690</v>
      </c>
      <c r="NP32" s="125" t="s">
        <v>691</v>
      </c>
      <c r="NQ32" s="125" t="s">
        <v>692</v>
      </c>
      <c r="NR32" s="126" t="s">
        <v>693</v>
      </c>
      <c r="NS32" s="125" t="s">
        <v>694</v>
      </c>
      <c r="NT32" s="125" t="s">
        <v>695</v>
      </c>
      <c r="NU32" s="125" t="s">
        <v>696</v>
      </c>
      <c r="NV32" s="125" t="s">
        <v>697</v>
      </c>
      <c r="NW32" s="126" t="s">
        <v>698</v>
      </c>
      <c r="NX32" s="125" t="s">
        <v>699</v>
      </c>
      <c r="NY32" s="125" t="s">
        <v>700</v>
      </c>
      <c r="NZ32" s="125" t="s">
        <v>701</v>
      </c>
      <c r="OA32" s="125" t="s">
        <v>702</v>
      </c>
      <c r="OB32" s="126" t="s">
        <v>703</v>
      </c>
      <c r="OC32" s="126">
        <v>42.745968545647003</v>
      </c>
      <c r="OI32" s="125">
        <v>48.845989240985006</v>
      </c>
      <c r="OJ32" s="125">
        <v>48.845989240985006</v>
      </c>
      <c r="OK32" s="126">
        <v>48.845989240985006</v>
      </c>
      <c r="OL32" s="125">
        <v>40.542171070017545</v>
      </c>
      <c r="OM32" s="125">
        <v>32.238352899050099</v>
      </c>
      <c r="ON32" s="125">
        <v>23.934534728082649</v>
      </c>
      <c r="OO32" s="125">
        <v>15.630716557115202</v>
      </c>
      <c r="OP32" s="126">
        <v>7.3268983861477528</v>
      </c>
      <c r="OQ32" s="125">
        <v>7.3268983861477528</v>
      </c>
      <c r="OR32" s="125">
        <v>7.3268983861477528</v>
      </c>
      <c r="OS32" s="125">
        <v>7.3268983861477528</v>
      </c>
      <c r="OT32" s="125">
        <v>7.3268983861477528</v>
      </c>
      <c r="OU32" s="126">
        <v>7.3268983861477528</v>
      </c>
      <c r="OV32" s="125">
        <v>7.3268983861477528</v>
      </c>
      <c r="OW32" s="125">
        <v>7.3268983861477528</v>
      </c>
      <c r="OX32" s="125">
        <v>7.3268983861477528</v>
      </c>
      <c r="OY32" s="125">
        <v>7.3268983861477528</v>
      </c>
      <c r="OZ32" s="126">
        <v>7.3268983861477528</v>
      </c>
      <c r="PA32" s="125">
        <v>7.3268983861477528</v>
      </c>
      <c r="PB32" s="125">
        <v>7.3268983861477528</v>
      </c>
      <c r="PC32" s="125">
        <v>7.3268983861477528</v>
      </c>
      <c r="PD32" s="125">
        <v>7.3268983861477528</v>
      </c>
      <c r="PE32" s="126">
        <v>7.3268983861477528</v>
      </c>
      <c r="PF32" s="125">
        <v>7.3268983861477528</v>
      </c>
      <c r="PG32" s="125">
        <v>7.3268983861477528</v>
      </c>
      <c r="PH32" s="125">
        <v>7.3268983861477528</v>
      </c>
      <c r="PI32" s="125">
        <v>7.3268983861477528</v>
      </c>
      <c r="PJ32" s="126">
        <v>7.3268983861477528</v>
      </c>
      <c r="PK32" s="125">
        <v>7.3268983861477501</v>
      </c>
      <c r="PL32" s="125">
        <v>7.3268983861477501</v>
      </c>
      <c r="PM32" s="125">
        <v>7.3268983861477501</v>
      </c>
      <c r="PN32" s="125">
        <v>7.3268983861477501</v>
      </c>
      <c r="PO32" s="25">
        <v>7.3268983861477501</v>
      </c>
    </row>
    <row r="33" spans="1:431" outlineLevel="1" x14ac:dyDescent="0.3">
      <c r="A33" s="30" t="s">
        <v>704</v>
      </c>
      <c r="B33" s="24" t="s">
        <v>705</v>
      </c>
      <c r="C33" s="126">
        <v>17.776009658379358</v>
      </c>
      <c r="I33" s="125">
        <v>17.776009658379362</v>
      </c>
      <c r="J33" s="125">
        <v>17.776009658379362</v>
      </c>
      <c r="K33" s="126">
        <v>17.776009658379362</v>
      </c>
      <c r="L33" s="125">
        <v>17.776009658379362</v>
      </c>
      <c r="M33" s="125">
        <v>9.7297033320981896</v>
      </c>
      <c r="N33" s="125">
        <v>9.7297033320981896</v>
      </c>
      <c r="O33" s="125">
        <v>9.7297033320981896</v>
      </c>
      <c r="P33" s="126">
        <v>9.7297033320981896</v>
      </c>
      <c r="Q33" s="125">
        <v>9.7297033320981896</v>
      </c>
      <c r="R33" s="125">
        <v>9.7297033320981896</v>
      </c>
      <c r="S33" s="125">
        <v>9.7297033320981896</v>
      </c>
      <c r="T33" s="125">
        <v>9.7297033320981896</v>
      </c>
      <c r="U33" s="126">
        <v>9.7297033320981896</v>
      </c>
      <c r="V33" s="125">
        <v>9.7297033320981896</v>
      </c>
      <c r="W33" s="125">
        <v>9.7297033320981896</v>
      </c>
      <c r="X33" s="125">
        <v>9.7297033320981896</v>
      </c>
      <c r="Y33" s="125">
        <v>9.7297033320981896</v>
      </c>
      <c r="Z33" s="126">
        <v>9.7297033320981896</v>
      </c>
      <c r="AA33" s="125">
        <v>9.7297033320981896</v>
      </c>
      <c r="AB33" s="125">
        <v>9.7297033320981896</v>
      </c>
      <c r="AC33" s="125">
        <v>9.7297033320981896</v>
      </c>
      <c r="AD33" s="125">
        <v>9.7297033320981896</v>
      </c>
      <c r="AE33" s="126">
        <v>9.7297033320981896</v>
      </c>
      <c r="AF33" s="125">
        <v>9.7297033320981896</v>
      </c>
      <c r="AG33" s="125">
        <v>9.7297033320981896</v>
      </c>
      <c r="AH33" s="125">
        <v>9.7297033320981896</v>
      </c>
      <c r="AI33" s="125">
        <v>9.7297033320981896</v>
      </c>
      <c r="AJ33" s="126">
        <v>9.7297033320981896</v>
      </c>
      <c r="AK33" s="26">
        <v>9.7297033320981896</v>
      </c>
      <c r="AL33" s="125">
        <v>9.7297033320981896</v>
      </c>
      <c r="AM33" s="125">
        <v>9.7297033320981896</v>
      </c>
      <c r="AN33" s="125">
        <v>9.7297033320981896</v>
      </c>
      <c r="AO33" s="25">
        <v>9.7297033320981896</v>
      </c>
      <c r="AP33" s="126">
        <v>1.7010945E-3</v>
      </c>
      <c r="AV33" s="125">
        <v>1.7010945E-3</v>
      </c>
      <c r="AW33" s="125">
        <v>1.7010945E-3</v>
      </c>
      <c r="AX33" s="126">
        <v>1.7010945E-3</v>
      </c>
      <c r="AY33" s="125">
        <v>1.7010945E-3</v>
      </c>
      <c r="AZ33" s="125">
        <v>9.3109449999999999E-4</v>
      </c>
      <c r="BA33" s="125">
        <v>9.3109449999999999E-4</v>
      </c>
      <c r="BB33" s="125">
        <v>9.3109449999999999E-4</v>
      </c>
      <c r="BC33" s="126">
        <v>9.3109449999999999E-4</v>
      </c>
      <c r="BD33" s="125">
        <v>9.3109449999999999E-4</v>
      </c>
      <c r="BE33" s="125">
        <v>9.3109449999999999E-4</v>
      </c>
      <c r="BF33" s="125">
        <v>9.3109449999999999E-4</v>
      </c>
      <c r="BG33" s="125">
        <v>9.3109449999999999E-4</v>
      </c>
      <c r="BH33" s="126">
        <v>9.3109449999999999E-4</v>
      </c>
      <c r="BI33" s="125">
        <v>9.3109449999999999E-4</v>
      </c>
      <c r="BJ33" s="125">
        <v>9.3109449999999999E-4</v>
      </c>
      <c r="BK33" s="125">
        <v>9.3109449999999999E-4</v>
      </c>
      <c r="BL33" s="125">
        <v>9.3109449999999999E-4</v>
      </c>
      <c r="BM33" s="126">
        <v>9.3109449999999999E-4</v>
      </c>
      <c r="BN33" s="125">
        <v>9.3109449999999999E-4</v>
      </c>
      <c r="BO33" s="125">
        <v>9.3109449999999999E-4</v>
      </c>
      <c r="BP33" s="125">
        <v>9.3109449999999999E-4</v>
      </c>
      <c r="BQ33" s="125">
        <v>9.3109449999999999E-4</v>
      </c>
      <c r="BR33" s="126">
        <v>9.3109449999999999E-4</v>
      </c>
      <c r="BS33" s="125">
        <v>9.3109449999999999E-4</v>
      </c>
      <c r="BT33" s="125">
        <v>9.3109449999999999E-4</v>
      </c>
      <c r="BU33" s="125">
        <v>9.3109449999999999E-4</v>
      </c>
      <c r="BV33" s="125">
        <v>9.3109449999999999E-4</v>
      </c>
      <c r="BW33" s="126">
        <v>9.3109449999999999E-4</v>
      </c>
      <c r="BX33" s="26">
        <v>9.3109449999999999E-4</v>
      </c>
      <c r="BY33" s="26">
        <v>9.3109449999999999E-4</v>
      </c>
      <c r="BZ33" s="26">
        <v>9.3109449999999999E-4</v>
      </c>
      <c r="CA33" s="26">
        <v>9.3109449999999999E-4</v>
      </c>
      <c r="CB33" s="126">
        <v>9.3109449999999999E-4</v>
      </c>
      <c r="CC33" s="126">
        <v>4.8602699999999999E-4</v>
      </c>
      <c r="CI33" s="125">
        <v>4.8602699999999999E-4</v>
      </c>
      <c r="CJ33" s="125">
        <v>4.8602699999999999E-4</v>
      </c>
      <c r="CK33" s="126">
        <v>4.8602699999999999E-4</v>
      </c>
      <c r="CL33" s="125">
        <v>4.8602699999999999E-4</v>
      </c>
      <c r="CM33" s="125">
        <v>2.6602699999999995E-4</v>
      </c>
      <c r="CN33" s="125">
        <v>2.6602699999999995E-4</v>
      </c>
      <c r="CO33" s="125">
        <v>2.6602699999999995E-4</v>
      </c>
      <c r="CP33" s="126">
        <v>2.6602699999999995E-4</v>
      </c>
      <c r="CQ33" s="125">
        <v>2.6602699999999995E-4</v>
      </c>
      <c r="CR33" s="125">
        <v>2.6602699999999995E-4</v>
      </c>
      <c r="CS33" s="125">
        <v>2.6602699999999995E-4</v>
      </c>
      <c r="CT33" s="125">
        <v>2.6602699999999995E-4</v>
      </c>
      <c r="CU33" s="126">
        <v>2.6602699999999995E-4</v>
      </c>
      <c r="CV33" s="125">
        <v>2.6602699999999995E-4</v>
      </c>
      <c r="CW33" s="125">
        <v>2.6602699999999995E-4</v>
      </c>
      <c r="CX33" s="125">
        <v>2.6602699999999995E-4</v>
      </c>
      <c r="CY33" s="125">
        <v>2.6602699999999995E-4</v>
      </c>
      <c r="CZ33" s="126">
        <v>2.6602699999999995E-4</v>
      </c>
      <c r="DA33" s="125">
        <v>2.6602699999999995E-4</v>
      </c>
      <c r="DB33" s="125">
        <v>2.6602699999999995E-4</v>
      </c>
      <c r="DC33" s="125">
        <v>2.6602699999999995E-4</v>
      </c>
      <c r="DD33" s="125">
        <v>2.6602699999999995E-4</v>
      </c>
      <c r="DE33" s="126">
        <v>2.6602699999999995E-4</v>
      </c>
      <c r="DF33" s="125">
        <v>2.6602699999999995E-4</v>
      </c>
      <c r="DG33" s="125">
        <v>2.6602699999999995E-4</v>
      </c>
      <c r="DH33" s="125">
        <v>2.6602699999999995E-4</v>
      </c>
      <c r="DI33" s="125">
        <v>2.6602699999999995E-4</v>
      </c>
      <c r="DJ33" s="126">
        <v>2.6602699999999995E-4</v>
      </c>
      <c r="DK33" s="125">
        <v>2.6602700000000001E-4</v>
      </c>
      <c r="DL33" s="125">
        <v>2.6602700000000001E-4</v>
      </c>
      <c r="DM33" s="125">
        <v>2.6602700000000001E-4</v>
      </c>
      <c r="DN33" s="125">
        <v>2.6602700000000001E-4</v>
      </c>
      <c r="DO33" s="25">
        <v>2.6602700000000001E-4</v>
      </c>
      <c r="LC33" s="126">
        <v>17.952437459379361</v>
      </c>
      <c r="LI33" s="125">
        <v>17.952437459379361</v>
      </c>
      <c r="LJ33" s="125">
        <v>17.952437459379361</v>
      </c>
      <c r="LK33" s="126">
        <v>17.952437459379361</v>
      </c>
      <c r="LL33" s="125">
        <v>17.952437459379361</v>
      </c>
      <c r="LM33" s="125">
        <v>9.8262711330981904</v>
      </c>
      <c r="LN33" s="125">
        <v>9.8262711330981904</v>
      </c>
      <c r="LO33" s="125">
        <v>9.8262711330981904</v>
      </c>
      <c r="LP33" s="126">
        <v>9.8262711330981904</v>
      </c>
      <c r="LQ33" s="125">
        <v>9.8262711330981904</v>
      </c>
      <c r="LR33" s="125">
        <v>9.8262711330981904</v>
      </c>
      <c r="LS33" s="125">
        <v>9.8262711330981904</v>
      </c>
      <c r="LT33" s="125">
        <v>9.8262711330981904</v>
      </c>
      <c r="LU33" s="126">
        <v>9.8262711330981904</v>
      </c>
      <c r="LV33" s="125">
        <v>9.8262711330981904</v>
      </c>
      <c r="LW33" s="125">
        <v>9.8262711330981904</v>
      </c>
      <c r="LX33" s="125">
        <v>9.8262711330981904</v>
      </c>
      <c r="LY33" s="125">
        <v>9.8262711330981904</v>
      </c>
      <c r="LZ33" s="126">
        <v>9.8262711330981904</v>
      </c>
      <c r="MA33" s="125">
        <v>9.8262711330981904</v>
      </c>
      <c r="MB33" s="125">
        <v>9.8262711330981904</v>
      </c>
      <c r="MC33" s="125">
        <v>9.8262711330981904</v>
      </c>
      <c r="MD33" s="125">
        <v>9.8262711330981904</v>
      </c>
      <c r="ME33" s="126">
        <v>9.8262711330981904</v>
      </c>
      <c r="MF33" s="125">
        <v>9.8262711330981904</v>
      </c>
      <c r="MG33" s="125">
        <v>9.8262711330981904</v>
      </c>
      <c r="MH33" s="125">
        <v>9.8262711330981904</v>
      </c>
      <c r="MI33" s="125">
        <v>9.8262711330981904</v>
      </c>
      <c r="MJ33" s="126">
        <v>9.8262711330981904</v>
      </c>
      <c r="MK33" s="125">
        <v>9.8262711330981904</v>
      </c>
      <c r="ML33" s="125">
        <v>9.8262711330981904</v>
      </c>
      <c r="MM33" s="125">
        <v>9.8262711330981904</v>
      </c>
      <c r="MN33" s="125">
        <v>9.8262711330981904</v>
      </c>
      <c r="MO33" s="126">
        <v>9.8262711330981904</v>
      </c>
      <c r="MP33" s="126" t="s">
        <v>706</v>
      </c>
      <c r="MV33" s="125" t="s">
        <v>707</v>
      </c>
      <c r="MW33" s="125" t="s">
        <v>708</v>
      </c>
      <c r="MX33" s="126" t="s">
        <v>709</v>
      </c>
      <c r="MY33" s="125" t="s">
        <v>710</v>
      </c>
      <c r="MZ33" s="125" t="s">
        <v>711</v>
      </c>
      <c r="NA33" s="125" t="s">
        <v>712</v>
      </c>
      <c r="NB33" s="125" t="s">
        <v>713</v>
      </c>
      <c r="NC33" s="126" t="s">
        <v>714</v>
      </c>
      <c r="ND33" s="125" t="s">
        <v>715</v>
      </c>
      <c r="NE33" s="125" t="s">
        <v>716</v>
      </c>
      <c r="NF33" s="125" t="s">
        <v>717</v>
      </c>
      <c r="NG33" s="125" t="s">
        <v>718</v>
      </c>
      <c r="NH33" s="126" t="s">
        <v>719</v>
      </c>
      <c r="NI33" s="125" t="s">
        <v>720</v>
      </c>
      <c r="NJ33" s="125" t="s">
        <v>721</v>
      </c>
      <c r="NK33" s="125" t="s">
        <v>722</v>
      </c>
      <c r="NL33" s="125" t="s">
        <v>723</v>
      </c>
      <c r="NM33" s="126" t="s">
        <v>724</v>
      </c>
      <c r="NN33" s="125" t="s">
        <v>725</v>
      </c>
      <c r="NO33" s="125" t="s">
        <v>726</v>
      </c>
      <c r="NP33" s="125" t="s">
        <v>727</v>
      </c>
      <c r="NQ33" s="125" t="s">
        <v>728</v>
      </c>
      <c r="NR33" s="126" t="s">
        <v>729</v>
      </c>
      <c r="NS33" s="125" t="s">
        <v>730</v>
      </c>
      <c r="NT33" s="125" t="s">
        <v>731</v>
      </c>
      <c r="NU33" s="125" t="s">
        <v>732</v>
      </c>
      <c r="NV33" s="125" t="s">
        <v>733</v>
      </c>
      <c r="NW33" s="126" t="s">
        <v>734</v>
      </c>
      <c r="NX33" s="125" t="s">
        <v>735</v>
      </c>
      <c r="NY33" s="125" t="s">
        <v>736</v>
      </c>
      <c r="NZ33" s="125" t="s">
        <v>737</v>
      </c>
      <c r="OA33" s="125" t="s">
        <v>738</v>
      </c>
      <c r="OB33" s="126" t="s">
        <v>739</v>
      </c>
      <c r="OC33" s="126">
        <v>17.952437459379361</v>
      </c>
      <c r="OI33" s="125">
        <v>17.952437459379361</v>
      </c>
      <c r="OJ33" s="125">
        <v>17.952437459379361</v>
      </c>
      <c r="OK33" s="126">
        <v>17.952437459379361</v>
      </c>
      <c r="OL33" s="125">
        <v>17.952437459379361</v>
      </c>
      <c r="OM33" s="125">
        <v>9.8262711330981904</v>
      </c>
      <c r="ON33" s="125">
        <v>9.8262711330981904</v>
      </c>
      <c r="OO33" s="125">
        <v>9.8262711330981904</v>
      </c>
      <c r="OP33" s="126">
        <v>9.8262711330981904</v>
      </c>
      <c r="OQ33" s="125">
        <v>9.8262711330981904</v>
      </c>
      <c r="OR33" s="125">
        <v>9.8262711330981904</v>
      </c>
      <c r="OS33" s="125">
        <v>9.8262711330981904</v>
      </c>
      <c r="OT33" s="125">
        <v>9.8262711330981904</v>
      </c>
      <c r="OU33" s="126">
        <v>9.8262711330981904</v>
      </c>
      <c r="OV33" s="125">
        <v>9.8262711330981904</v>
      </c>
      <c r="OW33" s="125">
        <v>9.8262711330981904</v>
      </c>
      <c r="OX33" s="125">
        <v>9.8262711330981904</v>
      </c>
      <c r="OY33" s="125">
        <v>9.8262711330981904</v>
      </c>
      <c r="OZ33" s="126">
        <v>9.8262711330981904</v>
      </c>
      <c r="PA33" s="125">
        <v>9.8262711330981904</v>
      </c>
      <c r="PB33" s="125">
        <v>9.8262711330981904</v>
      </c>
      <c r="PC33" s="125">
        <v>9.8262711330981904</v>
      </c>
      <c r="PD33" s="125">
        <v>9.8262711330981904</v>
      </c>
      <c r="PE33" s="126">
        <v>9.8262711330981904</v>
      </c>
      <c r="PF33" s="125">
        <v>9.8262711330981904</v>
      </c>
      <c r="PG33" s="125">
        <v>9.8262711330981904</v>
      </c>
      <c r="PH33" s="125">
        <v>9.8262711330981904</v>
      </c>
      <c r="PI33" s="125">
        <v>9.8262711330981904</v>
      </c>
      <c r="PJ33" s="126">
        <v>9.8262711330981904</v>
      </c>
      <c r="PK33" s="125">
        <v>9.8262711330981904</v>
      </c>
      <c r="PL33" s="125">
        <v>9.8262711330981904</v>
      </c>
      <c r="PM33" s="125">
        <v>9.8262711330981904</v>
      </c>
      <c r="PN33" s="125">
        <v>9.8262711330981904</v>
      </c>
      <c r="PO33" s="25">
        <v>9.8262711330981904</v>
      </c>
    </row>
    <row r="34" spans="1:431" outlineLevel="1" x14ac:dyDescent="0.3">
      <c r="A34" s="30" t="s">
        <v>740</v>
      </c>
      <c r="B34" s="24" t="s">
        <v>741</v>
      </c>
      <c r="C34" s="126">
        <v>204.22006813081839</v>
      </c>
      <c r="I34" s="125">
        <v>198.4336692829655</v>
      </c>
      <c r="J34" s="125">
        <v>192.64438728874066</v>
      </c>
      <c r="K34" s="126">
        <v>186.85510529451579</v>
      </c>
      <c r="L34" s="125">
        <v>186.85510529451579</v>
      </c>
      <c r="M34" s="125">
        <v>186.85510529451579</v>
      </c>
      <c r="N34" s="125">
        <v>186.85510529451579</v>
      </c>
      <c r="O34" s="125">
        <v>186.85510529451579</v>
      </c>
      <c r="P34" s="126">
        <v>186.85510529451579</v>
      </c>
      <c r="Q34" s="125">
        <v>186.85510529451579</v>
      </c>
      <c r="R34" s="125">
        <v>186.85510529451579</v>
      </c>
      <c r="S34" s="125">
        <v>186.85510529451579</v>
      </c>
      <c r="T34" s="125">
        <v>186.85510529451579</v>
      </c>
      <c r="U34" s="126">
        <v>186.85510529451579</v>
      </c>
      <c r="V34" s="125">
        <v>186.85510529451579</v>
      </c>
      <c r="W34" s="125">
        <v>186.85510529451579</v>
      </c>
      <c r="X34" s="125">
        <v>186.85510529451579</v>
      </c>
      <c r="Y34" s="125">
        <v>186.85510529451579</v>
      </c>
      <c r="Z34" s="126">
        <v>186.85510529451579</v>
      </c>
      <c r="AA34" s="125">
        <v>186.85510529451579</v>
      </c>
      <c r="AB34" s="125">
        <v>186.85510529451579</v>
      </c>
      <c r="AC34" s="125">
        <v>186.85510529451579</v>
      </c>
      <c r="AD34" s="125">
        <v>186.85510529451579</v>
      </c>
      <c r="AE34" s="126">
        <v>186.85510529451579</v>
      </c>
      <c r="AF34" s="125">
        <v>186.85510529451579</v>
      </c>
      <c r="AG34" s="125">
        <v>186.85510529451579</v>
      </c>
      <c r="AH34" s="125">
        <v>186.85510529451579</v>
      </c>
      <c r="AI34" s="125">
        <v>186.85510529451579</v>
      </c>
      <c r="AJ34" s="126">
        <v>186.85510529451579</v>
      </c>
      <c r="AK34" s="26">
        <v>186.85510529451599</v>
      </c>
      <c r="AL34" s="125">
        <v>186.85510529451599</v>
      </c>
      <c r="AM34" s="125">
        <v>186.85510529451599</v>
      </c>
      <c r="AN34" s="125">
        <v>186.85510529451599</v>
      </c>
      <c r="AO34" s="25">
        <v>186.85510529451599</v>
      </c>
      <c r="AP34" s="126">
        <v>2.9345104623999998E-3</v>
      </c>
      <c r="AV34" s="125">
        <v>2.9754926207776976E-3</v>
      </c>
      <c r="AW34" s="125">
        <v>3.0164747791573592E-3</v>
      </c>
      <c r="AX34" s="126">
        <v>3.0574569375370207E-3</v>
      </c>
      <c r="AY34" s="125">
        <v>3.0574569375370207E-3</v>
      </c>
      <c r="AZ34" s="125">
        <v>3.0574569375370207E-3</v>
      </c>
      <c r="BA34" s="125">
        <v>3.0574569375370207E-3</v>
      </c>
      <c r="BB34" s="125">
        <v>3.0574569375370207E-3</v>
      </c>
      <c r="BC34" s="126">
        <v>3.0574569375370207E-3</v>
      </c>
      <c r="BD34" s="125">
        <v>3.0574569375370207E-3</v>
      </c>
      <c r="BE34" s="125">
        <v>3.0574569375370207E-3</v>
      </c>
      <c r="BF34" s="125">
        <v>3.0574569375370207E-3</v>
      </c>
      <c r="BG34" s="125">
        <v>3.0574569375370207E-3</v>
      </c>
      <c r="BH34" s="126">
        <v>3.0574569375370207E-3</v>
      </c>
      <c r="BI34" s="125">
        <v>3.0574569375370207E-3</v>
      </c>
      <c r="BJ34" s="125">
        <v>3.0574569375370207E-3</v>
      </c>
      <c r="BK34" s="125">
        <v>3.0574569375370207E-3</v>
      </c>
      <c r="BL34" s="125">
        <v>3.0574569375370207E-3</v>
      </c>
      <c r="BM34" s="126">
        <v>3.0574569375370207E-3</v>
      </c>
      <c r="BN34" s="125">
        <v>3.0574569375370207E-3</v>
      </c>
      <c r="BO34" s="125">
        <v>3.0574569375370207E-3</v>
      </c>
      <c r="BP34" s="125">
        <v>3.0574569375370207E-3</v>
      </c>
      <c r="BQ34" s="125">
        <v>3.0574569375370207E-3</v>
      </c>
      <c r="BR34" s="126">
        <v>3.0574569375370207E-3</v>
      </c>
      <c r="BS34" s="125">
        <v>3.0574569375370207E-3</v>
      </c>
      <c r="BT34" s="125">
        <v>3.0574569375370207E-3</v>
      </c>
      <c r="BU34" s="125">
        <v>3.0574569375370207E-3</v>
      </c>
      <c r="BV34" s="125">
        <v>3.0574569375370207E-3</v>
      </c>
      <c r="BW34" s="126">
        <v>3.0574569375370207E-3</v>
      </c>
      <c r="BX34" s="26">
        <v>3.0574569375370199E-3</v>
      </c>
      <c r="BY34" s="26">
        <v>3.0574569375370199E-3</v>
      </c>
      <c r="BZ34" s="26">
        <v>3.0574569375370199E-3</v>
      </c>
      <c r="CA34" s="26">
        <v>3.0574569375370199E-3</v>
      </c>
      <c r="CB34" s="126">
        <v>3.0574569375370199E-3</v>
      </c>
      <c r="CC34" s="126">
        <v>8.8944442763800001E-3</v>
      </c>
      <c r="CI34" s="125">
        <v>9.5382281796427253E-3</v>
      </c>
      <c r="CJ34" s="125">
        <v>1.0182012082906425E-2</v>
      </c>
      <c r="CK34" s="126">
        <v>1.0825795986170124E-2</v>
      </c>
      <c r="CL34" s="125">
        <v>1.0825795986170124E-2</v>
      </c>
      <c r="CM34" s="125">
        <v>1.0825795986170124E-2</v>
      </c>
      <c r="CN34" s="125">
        <v>1.0825795986170124E-2</v>
      </c>
      <c r="CO34" s="125">
        <v>1.0825795986170124E-2</v>
      </c>
      <c r="CP34" s="126">
        <v>1.0825795986170124E-2</v>
      </c>
      <c r="CQ34" s="125">
        <v>1.0825795986170124E-2</v>
      </c>
      <c r="CR34" s="125">
        <v>1.0825795986170124E-2</v>
      </c>
      <c r="CS34" s="125">
        <v>1.0825795986170124E-2</v>
      </c>
      <c r="CT34" s="125">
        <v>1.0825795986170124E-2</v>
      </c>
      <c r="CU34" s="126">
        <v>1.0825795986170124E-2</v>
      </c>
      <c r="CV34" s="125">
        <v>1.0825795986170124E-2</v>
      </c>
      <c r="CW34" s="125">
        <v>1.0825795986170124E-2</v>
      </c>
      <c r="CX34" s="125">
        <v>1.0825795986170124E-2</v>
      </c>
      <c r="CY34" s="125">
        <v>1.0825795986170124E-2</v>
      </c>
      <c r="CZ34" s="126">
        <v>1.0825795986170124E-2</v>
      </c>
      <c r="DA34" s="125">
        <v>1.0825795986170124E-2</v>
      </c>
      <c r="DB34" s="125">
        <v>1.0825795986170124E-2</v>
      </c>
      <c r="DC34" s="125">
        <v>1.0825795986170124E-2</v>
      </c>
      <c r="DD34" s="125">
        <v>1.0825795986170124E-2</v>
      </c>
      <c r="DE34" s="126">
        <v>1.0825795986170124E-2</v>
      </c>
      <c r="DF34" s="125">
        <v>1.0825795986170124E-2</v>
      </c>
      <c r="DG34" s="125">
        <v>1.0825795986170124E-2</v>
      </c>
      <c r="DH34" s="125">
        <v>1.0825795986170124E-2</v>
      </c>
      <c r="DI34" s="125">
        <v>1.0825795986170124E-2</v>
      </c>
      <c r="DJ34" s="126">
        <v>1.0825795986170124E-2</v>
      </c>
      <c r="DK34" s="125">
        <v>1.08257959861701E-2</v>
      </c>
      <c r="DL34" s="125">
        <v>1.08257959861701E-2</v>
      </c>
      <c r="DM34" s="125">
        <v>1.08257959861701E-2</v>
      </c>
      <c r="DN34" s="125">
        <v>1.08257959861701E-2</v>
      </c>
      <c r="DO34" s="25">
        <v>1.08257959861701E-2</v>
      </c>
      <c r="LC34" s="126">
        <v>206.65926215700628</v>
      </c>
      <c r="LI34" s="125">
        <v>201.04461354395261</v>
      </c>
      <c r="LJ34" s="125">
        <v>195.42708178452727</v>
      </c>
      <c r="LK34" s="126">
        <v>189.80955002510191</v>
      </c>
      <c r="LL34" s="125">
        <v>189.80955002510191</v>
      </c>
      <c r="LM34" s="125">
        <v>189.80955002510191</v>
      </c>
      <c r="LN34" s="125">
        <v>189.80955002510191</v>
      </c>
      <c r="LO34" s="125">
        <v>189.80955002510191</v>
      </c>
      <c r="LP34" s="126">
        <v>189.80955002510191</v>
      </c>
      <c r="LQ34" s="125">
        <v>189.80955002510191</v>
      </c>
      <c r="LR34" s="125">
        <v>189.80955002510191</v>
      </c>
      <c r="LS34" s="125">
        <v>189.80955002510191</v>
      </c>
      <c r="LT34" s="125">
        <v>189.80955002510191</v>
      </c>
      <c r="LU34" s="126">
        <v>189.80955002510191</v>
      </c>
      <c r="LV34" s="125">
        <v>189.80955002510191</v>
      </c>
      <c r="LW34" s="125">
        <v>189.80955002510191</v>
      </c>
      <c r="LX34" s="125">
        <v>189.80955002510191</v>
      </c>
      <c r="LY34" s="125">
        <v>189.80955002510191</v>
      </c>
      <c r="LZ34" s="126">
        <v>189.80955002510191</v>
      </c>
      <c r="MA34" s="125">
        <v>189.80955002510191</v>
      </c>
      <c r="MB34" s="125">
        <v>189.80955002510191</v>
      </c>
      <c r="MC34" s="125">
        <v>189.80955002510191</v>
      </c>
      <c r="MD34" s="125">
        <v>189.80955002510191</v>
      </c>
      <c r="ME34" s="126">
        <v>189.80955002510191</v>
      </c>
      <c r="MF34" s="125">
        <v>189.80955002510191</v>
      </c>
      <c r="MG34" s="125">
        <v>189.80955002510191</v>
      </c>
      <c r="MH34" s="125">
        <v>189.80955002510191</v>
      </c>
      <c r="MI34" s="125">
        <v>189.80955002510191</v>
      </c>
      <c r="MJ34" s="126">
        <v>189.80955002510191</v>
      </c>
      <c r="MK34" s="125">
        <v>189.809550025102</v>
      </c>
      <c r="ML34" s="125">
        <v>189.809550025102</v>
      </c>
      <c r="MM34" s="125">
        <v>189.809550025102</v>
      </c>
      <c r="MN34" s="125">
        <v>189.809550025102</v>
      </c>
      <c r="MO34" s="126">
        <v>189.809550025102</v>
      </c>
      <c r="MP34" s="126" t="s">
        <v>742</v>
      </c>
      <c r="MV34" s="125" t="s">
        <v>743</v>
      </c>
      <c r="MW34" s="125" t="s">
        <v>744</v>
      </c>
      <c r="MX34" s="126" t="s">
        <v>745</v>
      </c>
      <c r="MY34" s="125" t="s">
        <v>746</v>
      </c>
      <c r="MZ34" s="125" t="s">
        <v>747</v>
      </c>
      <c r="NA34" s="125" t="s">
        <v>748</v>
      </c>
      <c r="NB34" s="125" t="s">
        <v>749</v>
      </c>
      <c r="NC34" s="126" t="s">
        <v>750</v>
      </c>
      <c r="ND34" s="125" t="s">
        <v>751</v>
      </c>
      <c r="NE34" s="125" t="s">
        <v>752</v>
      </c>
      <c r="NF34" s="125" t="s">
        <v>753</v>
      </c>
      <c r="NG34" s="125" t="s">
        <v>754</v>
      </c>
      <c r="NH34" s="126" t="s">
        <v>755</v>
      </c>
      <c r="NI34" s="125" t="s">
        <v>756</v>
      </c>
      <c r="NJ34" s="125" t="s">
        <v>757</v>
      </c>
      <c r="NK34" s="125" t="s">
        <v>758</v>
      </c>
      <c r="NL34" s="125" t="s">
        <v>759</v>
      </c>
      <c r="NM34" s="126" t="s">
        <v>760</v>
      </c>
      <c r="NN34" s="125" t="s">
        <v>761</v>
      </c>
      <c r="NO34" s="125" t="s">
        <v>762</v>
      </c>
      <c r="NP34" s="125" t="s">
        <v>763</v>
      </c>
      <c r="NQ34" s="125" t="s">
        <v>764</v>
      </c>
      <c r="NR34" s="126" t="s">
        <v>765</v>
      </c>
      <c r="NS34" s="125" t="s">
        <v>766</v>
      </c>
      <c r="NT34" s="125" t="s">
        <v>767</v>
      </c>
      <c r="NU34" s="125" t="s">
        <v>768</v>
      </c>
      <c r="NV34" s="125" t="s">
        <v>769</v>
      </c>
      <c r="NW34" s="126" t="s">
        <v>770</v>
      </c>
      <c r="NX34" s="125" t="s">
        <v>771</v>
      </c>
      <c r="NY34" s="125" t="s">
        <v>772</v>
      </c>
      <c r="NZ34" s="125" t="s">
        <v>773</v>
      </c>
      <c r="OA34" s="125" t="s">
        <v>774</v>
      </c>
      <c r="OB34" s="126" t="s">
        <v>775</v>
      </c>
      <c r="OC34" s="126">
        <v>206.65926215700628</v>
      </c>
      <c r="OI34" s="125">
        <v>201.04461354395261</v>
      </c>
      <c r="OJ34" s="125">
        <v>195.42708178452727</v>
      </c>
      <c r="OK34" s="126">
        <v>189.80955002510191</v>
      </c>
      <c r="OL34" s="125">
        <v>189.80955002510191</v>
      </c>
      <c r="OM34" s="125">
        <v>189.80955002510191</v>
      </c>
      <c r="ON34" s="125">
        <v>189.80955002510191</v>
      </c>
      <c r="OO34" s="125">
        <v>189.80955002510191</v>
      </c>
      <c r="OP34" s="126">
        <v>189.80955002510191</v>
      </c>
      <c r="OQ34" s="125">
        <v>189.80955002510191</v>
      </c>
      <c r="OR34" s="125">
        <v>189.80955002510191</v>
      </c>
      <c r="OS34" s="125">
        <v>189.80955002510191</v>
      </c>
      <c r="OT34" s="125">
        <v>189.80955002510191</v>
      </c>
      <c r="OU34" s="126">
        <v>189.80955002510191</v>
      </c>
      <c r="OV34" s="125">
        <v>189.80955002510191</v>
      </c>
      <c r="OW34" s="125">
        <v>189.80955002510191</v>
      </c>
      <c r="OX34" s="125">
        <v>189.80955002510191</v>
      </c>
      <c r="OY34" s="125">
        <v>189.80955002510191</v>
      </c>
      <c r="OZ34" s="126">
        <v>189.80955002510191</v>
      </c>
      <c r="PA34" s="125">
        <v>189.80955002510191</v>
      </c>
      <c r="PB34" s="125">
        <v>189.80955002510191</v>
      </c>
      <c r="PC34" s="125">
        <v>189.80955002510191</v>
      </c>
      <c r="PD34" s="125">
        <v>189.80955002510191</v>
      </c>
      <c r="PE34" s="126">
        <v>189.80955002510191</v>
      </c>
      <c r="PF34" s="125">
        <v>189.80955002510191</v>
      </c>
      <c r="PG34" s="125">
        <v>189.80955002510191</v>
      </c>
      <c r="PH34" s="125">
        <v>189.80955002510191</v>
      </c>
      <c r="PI34" s="125">
        <v>189.80955002510191</v>
      </c>
      <c r="PJ34" s="126">
        <v>189.80955002510191</v>
      </c>
      <c r="PK34" s="125">
        <v>189.809550025102</v>
      </c>
      <c r="PL34" s="125">
        <v>189.809550025102</v>
      </c>
      <c r="PM34" s="125">
        <v>189.809550025102</v>
      </c>
      <c r="PN34" s="125">
        <v>189.809550025102</v>
      </c>
      <c r="PO34" s="25">
        <v>189.809550025102</v>
      </c>
    </row>
    <row r="35" spans="1:431" outlineLevel="1" x14ac:dyDescent="0.3">
      <c r="A35" s="30" t="s">
        <v>776</v>
      </c>
      <c r="B35" s="24" t="s">
        <v>777</v>
      </c>
      <c r="C35" s="126">
        <f>C36+C37+C38</f>
        <v>391.52101148146801</v>
      </c>
      <c r="I35" s="125">
        <f t="shared" ref="I35:AI35" si="275">I36+I37+I38</f>
        <v>406.60362773683551</v>
      </c>
      <c r="J35" s="125">
        <f t="shared" si="275"/>
        <v>421.68624399220323</v>
      </c>
      <c r="K35" s="126">
        <f t="shared" si="275"/>
        <v>436.7688602475709</v>
      </c>
      <c r="L35" s="125">
        <f t="shared" si="275"/>
        <v>430.77459730999908</v>
      </c>
      <c r="M35" s="125">
        <f t="shared" si="275"/>
        <v>424.78033437242721</v>
      </c>
      <c r="N35" s="125">
        <f t="shared" si="275"/>
        <v>418.78607143485533</v>
      </c>
      <c r="O35" s="125">
        <f t="shared" si="275"/>
        <v>412.79180849728351</v>
      </c>
      <c r="P35" s="126">
        <f t="shared" si="275"/>
        <v>406.79754555971158</v>
      </c>
      <c r="Q35" s="125">
        <f t="shared" si="275"/>
        <v>401.21855434212722</v>
      </c>
      <c r="R35" s="125">
        <f t="shared" si="275"/>
        <v>395.63956312454275</v>
      </c>
      <c r="S35" s="125">
        <f t="shared" si="275"/>
        <v>390.06057190695833</v>
      </c>
      <c r="T35" s="125">
        <f t="shared" si="275"/>
        <v>384.48158068937386</v>
      </c>
      <c r="U35" s="126">
        <f t="shared" si="275"/>
        <v>378.90258947178944</v>
      </c>
      <c r="V35" s="125">
        <f t="shared" si="275"/>
        <v>372.78370258434092</v>
      </c>
      <c r="W35" s="125">
        <f t="shared" si="275"/>
        <v>366.66481569689245</v>
      </c>
      <c r="X35" s="125">
        <f t="shared" si="275"/>
        <v>360.54592880944392</v>
      </c>
      <c r="Y35" s="125">
        <f t="shared" si="275"/>
        <v>354.42704192199545</v>
      </c>
      <c r="Z35" s="126">
        <f t="shared" si="275"/>
        <v>348.30815503454699</v>
      </c>
      <c r="AA35" s="125">
        <f t="shared" si="275"/>
        <v>346.23806950106973</v>
      </c>
      <c r="AB35" s="125">
        <f t="shared" si="275"/>
        <v>344.16798396759248</v>
      </c>
      <c r="AC35" s="125">
        <f t="shared" si="275"/>
        <v>342.09789843411522</v>
      </c>
      <c r="AD35" s="125">
        <f t="shared" si="275"/>
        <v>340.02781290063797</v>
      </c>
      <c r="AE35" s="126">
        <f t="shared" si="275"/>
        <v>337.95772736716077</v>
      </c>
      <c r="AF35" s="125">
        <f t="shared" si="275"/>
        <v>335.52998498385853</v>
      </c>
      <c r="AG35" s="125">
        <f t="shared" si="275"/>
        <v>333.10224260055622</v>
      </c>
      <c r="AH35" s="125">
        <f t="shared" si="275"/>
        <v>330.67450021725392</v>
      </c>
      <c r="AI35" s="125">
        <f t="shared" si="275"/>
        <v>328.24675783395168</v>
      </c>
      <c r="AJ35" s="126">
        <f>AJ36+AJ37+AJ38</f>
        <v>325.81901545064937</v>
      </c>
      <c r="AK35" s="26">
        <f t="shared" ref="AK35:AP35" si="276">AK36+AK37+AK38</f>
        <v>323.44682918809815</v>
      </c>
      <c r="AL35" s="125">
        <f t="shared" si="276"/>
        <v>321.07464292554698</v>
      </c>
      <c r="AM35" s="125">
        <f t="shared" si="276"/>
        <v>318.70245666299576</v>
      </c>
      <c r="AN35" s="125">
        <f t="shared" si="276"/>
        <v>316.33027040044453</v>
      </c>
      <c r="AO35" s="25">
        <f t="shared" si="276"/>
        <v>313.95808413789337</v>
      </c>
      <c r="AP35" s="126">
        <f t="shared" si="276"/>
        <v>0.61753154712364999</v>
      </c>
      <c r="AV35" s="125">
        <f>SUM(AV36:AV38)</f>
        <v>0.61702428466420911</v>
      </c>
      <c r="AW35" s="125">
        <f t="shared" ref="AW35:BW35" si="277">SUM(AW36:AW38)</f>
        <v>0.61651702220476823</v>
      </c>
      <c r="AX35" s="126">
        <f t="shared" si="277"/>
        <v>0.61600975974532712</v>
      </c>
      <c r="AY35" s="125">
        <f t="shared" si="277"/>
        <v>0.61678841729115952</v>
      </c>
      <c r="AZ35" s="125">
        <f t="shared" si="277"/>
        <v>0.61756707483699169</v>
      </c>
      <c r="BA35" s="125">
        <f t="shared" si="277"/>
        <v>0.61834573238282409</v>
      </c>
      <c r="BB35" s="125">
        <f t="shared" si="277"/>
        <v>0.61912438992865626</v>
      </c>
      <c r="BC35" s="126">
        <f t="shared" si="277"/>
        <v>0.61990304747448854</v>
      </c>
      <c r="BD35" s="125">
        <f t="shared" si="277"/>
        <v>0.62015994521452977</v>
      </c>
      <c r="BE35" s="125">
        <f t="shared" si="277"/>
        <v>0.62041684295457089</v>
      </c>
      <c r="BF35" s="125">
        <f t="shared" si="277"/>
        <v>0.6206737406946119</v>
      </c>
      <c r="BG35" s="125">
        <f t="shared" si="277"/>
        <v>0.6209306384346529</v>
      </c>
      <c r="BH35" s="126">
        <f t="shared" si="277"/>
        <v>0.62118753617469413</v>
      </c>
      <c r="BI35" s="125">
        <f t="shared" si="277"/>
        <v>0.62181536403154836</v>
      </c>
      <c r="BJ35" s="125">
        <f t="shared" si="277"/>
        <v>0.62244319188840258</v>
      </c>
      <c r="BK35" s="125">
        <f t="shared" si="277"/>
        <v>0.62307101974525669</v>
      </c>
      <c r="BL35" s="125">
        <f t="shared" si="277"/>
        <v>0.62369884760211092</v>
      </c>
      <c r="BM35" s="126">
        <f t="shared" si="277"/>
        <v>0.62432667545896514</v>
      </c>
      <c r="BN35" s="125">
        <f t="shared" si="277"/>
        <v>0.621368535028332</v>
      </c>
      <c r="BO35" s="125">
        <f t="shared" si="277"/>
        <v>0.61841039459769909</v>
      </c>
      <c r="BP35" s="125">
        <f t="shared" si="277"/>
        <v>0.61545225416706606</v>
      </c>
      <c r="BQ35" s="125">
        <f t="shared" si="277"/>
        <v>0.61249411373643303</v>
      </c>
      <c r="BR35" s="126">
        <f t="shared" si="277"/>
        <v>0.60953597330580012</v>
      </c>
      <c r="BS35" s="125">
        <f t="shared" si="277"/>
        <v>0.60656626436237349</v>
      </c>
      <c r="BT35" s="125">
        <f t="shared" si="277"/>
        <v>0.60359655541894697</v>
      </c>
      <c r="BU35" s="125">
        <f t="shared" si="277"/>
        <v>0.60062684647552034</v>
      </c>
      <c r="BV35" s="125">
        <f t="shared" si="277"/>
        <v>0.59765713753209371</v>
      </c>
      <c r="BW35" s="126">
        <f t="shared" si="277"/>
        <v>0.59468742858866708</v>
      </c>
      <c r="BX35" s="26">
        <f t="shared" ref="BX35:CC35" si="278">SUM(BX36:BX38)</f>
        <v>0.59167399932620079</v>
      </c>
      <c r="BY35" s="26">
        <f t="shared" si="278"/>
        <v>0.58866057006373462</v>
      </c>
      <c r="BZ35" s="26">
        <f t="shared" si="278"/>
        <v>0.58564714080126834</v>
      </c>
      <c r="CA35" s="26">
        <f t="shared" si="278"/>
        <v>0.58263371153880206</v>
      </c>
      <c r="CB35" s="126">
        <f t="shared" si="278"/>
        <v>0.57962028227633566</v>
      </c>
      <c r="CC35" s="126">
        <f t="shared" si="278"/>
        <v>2.1922775478759999E-2</v>
      </c>
      <c r="CI35" s="125">
        <f>SUM(CI36:CI38)</f>
        <v>2.1700327468544844E-2</v>
      </c>
      <c r="CJ35" s="125">
        <f t="shared" ref="CJ35:DJ35" si="279">SUM(CJ36:CJ38)</f>
        <v>2.1477879458329689E-2</v>
      </c>
      <c r="CK35" s="126">
        <f t="shared" si="279"/>
        <v>2.1255431448114533E-2</v>
      </c>
      <c r="CL35" s="125">
        <f t="shared" si="279"/>
        <v>2.1188049802088712E-2</v>
      </c>
      <c r="CM35" s="125">
        <f t="shared" si="279"/>
        <v>2.1120668156062894E-2</v>
      </c>
      <c r="CN35" s="125">
        <f t="shared" si="279"/>
        <v>2.1053286510037076E-2</v>
      </c>
      <c r="CO35" s="125">
        <f t="shared" si="279"/>
        <v>2.0985904864011258E-2</v>
      </c>
      <c r="CP35" s="126">
        <f t="shared" si="279"/>
        <v>2.091852321798543E-2</v>
      </c>
      <c r="CQ35" s="125">
        <f t="shared" si="279"/>
        <v>2.0849259483384439E-2</v>
      </c>
      <c r="CR35" s="125">
        <f t="shared" si="279"/>
        <v>2.0779995748783447E-2</v>
      </c>
      <c r="CS35" s="125">
        <f t="shared" si="279"/>
        <v>2.0710732014182453E-2</v>
      </c>
      <c r="CT35" s="125">
        <f t="shared" si="279"/>
        <v>2.0641468279581462E-2</v>
      </c>
      <c r="CU35" s="126">
        <f t="shared" si="279"/>
        <v>2.0572204544980467E-2</v>
      </c>
      <c r="CV35" s="125">
        <f t="shared" si="279"/>
        <v>2.0502759761195335E-2</v>
      </c>
      <c r="CW35" s="125">
        <f t="shared" si="279"/>
        <v>2.0433314977410209E-2</v>
      </c>
      <c r="CX35" s="125">
        <f t="shared" si="279"/>
        <v>2.036387019362508E-2</v>
      </c>
      <c r="CY35" s="125">
        <f t="shared" si="279"/>
        <v>2.0294425409839955E-2</v>
      </c>
      <c r="CZ35" s="126">
        <f t="shared" si="279"/>
        <v>2.0224980626054819E-2</v>
      </c>
      <c r="DA35" s="125">
        <f t="shared" si="279"/>
        <v>2.0118846080455628E-2</v>
      </c>
      <c r="DB35" s="125">
        <f t="shared" si="279"/>
        <v>2.0012711534856436E-2</v>
      </c>
      <c r="DC35" s="125">
        <f t="shared" si="279"/>
        <v>1.9906576989257244E-2</v>
      </c>
      <c r="DD35" s="125">
        <f t="shared" si="279"/>
        <v>1.9800442443658049E-2</v>
      </c>
      <c r="DE35" s="126">
        <f t="shared" si="279"/>
        <v>1.9694307898058861E-2</v>
      </c>
      <c r="DF35" s="125">
        <f t="shared" si="279"/>
        <v>1.9587702189511294E-2</v>
      </c>
      <c r="DG35" s="125">
        <f t="shared" si="279"/>
        <v>1.9481096480963724E-2</v>
      </c>
      <c r="DH35" s="125">
        <f t="shared" si="279"/>
        <v>1.9374490772416153E-2</v>
      </c>
      <c r="DI35" s="125">
        <f t="shared" si="279"/>
        <v>1.9267885063868583E-2</v>
      </c>
      <c r="DJ35" s="126">
        <f t="shared" si="279"/>
        <v>1.9161279355321019E-2</v>
      </c>
      <c r="DK35" s="125">
        <f t="shared" ref="DK35:DO35" si="280">SUM(DK36:DK38)</f>
        <v>1.905508510234815E-2</v>
      </c>
      <c r="DL35" s="125">
        <f t="shared" si="280"/>
        <v>1.8948890849375281E-2</v>
      </c>
      <c r="DM35" s="125">
        <f t="shared" si="280"/>
        <v>1.8842696596402409E-2</v>
      </c>
      <c r="DN35" s="125">
        <f t="shared" si="280"/>
        <v>1.8736502343429544E-2</v>
      </c>
      <c r="DO35" s="25">
        <f t="shared" si="280"/>
        <v>1.8630308090456668E-2</v>
      </c>
      <c r="LC35" s="126">
        <f>SUM(LC36:LC38)</f>
        <v>414.62143030280151</v>
      </c>
      <c r="LI35" s="125">
        <f>SUM(LI36:LI38)</f>
        <v>429.63089448659775</v>
      </c>
      <c r="LJ35" s="125">
        <f t="shared" ref="LJ35:MJ35" si="281">SUM(LJ36:LJ38)</f>
        <v>444.64035867039405</v>
      </c>
      <c r="LK35" s="126">
        <f t="shared" si="281"/>
        <v>459.6498228541904</v>
      </c>
      <c r="LL35" s="125">
        <f t="shared" si="281"/>
        <v>453.65950619170496</v>
      </c>
      <c r="LM35" s="125">
        <f t="shared" si="281"/>
        <v>447.66918952921964</v>
      </c>
      <c r="LN35" s="125">
        <f t="shared" si="281"/>
        <v>441.6788728667342</v>
      </c>
      <c r="LO35" s="125">
        <f t="shared" si="281"/>
        <v>435.68855620424881</v>
      </c>
      <c r="LP35" s="126">
        <f t="shared" si="281"/>
        <v>429.69823954176343</v>
      </c>
      <c r="LQ35" s="125">
        <f t="shared" si="281"/>
        <v>424.10808657123084</v>
      </c>
      <c r="LR35" s="125">
        <f t="shared" si="281"/>
        <v>418.51793360069837</v>
      </c>
      <c r="LS35" s="125">
        <f t="shared" si="281"/>
        <v>412.92778063016584</v>
      </c>
      <c r="LT35" s="125">
        <f t="shared" si="281"/>
        <v>407.33762765963326</v>
      </c>
      <c r="LU35" s="126">
        <f t="shared" si="281"/>
        <v>401.74747468910067</v>
      </c>
      <c r="LV35" s="125">
        <f t="shared" si="281"/>
        <v>395.627764113941</v>
      </c>
      <c r="LW35" s="125">
        <f t="shared" si="281"/>
        <v>389.50805353878144</v>
      </c>
      <c r="LX35" s="125">
        <f t="shared" si="281"/>
        <v>383.38834296362171</v>
      </c>
      <c r="LY35" s="125">
        <f t="shared" si="281"/>
        <v>377.26863238846209</v>
      </c>
      <c r="LZ35" s="126">
        <f t="shared" si="281"/>
        <v>371.14892181330254</v>
      </c>
      <c r="MA35" s="125">
        <f t="shared" si="281"/>
        <v>368.96788269318381</v>
      </c>
      <c r="MB35" s="125">
        <f t="shared" si="281"/>
        <v>366.78684357306508</v>
      </c>
      <c r="MC35" s="125">
        <f t="shared" si="281"/>
        <v>364.60580445294624</v>
      </c>
      <c r="MD35" s="125">
        <f t="shared" si="281"/>
        <v>362.42476533282752</v>
      </c>
      <c r="ME35" s="126">
        <f t="shared" si="281"/>
        <v>360.24372621270874</v>
      </c>
      <c r="MF35" s="125">
        <f t="shared" si="281"/>
        <v>357.70458146622542</v>
      </c>
      <c r="MG35" s="125">
        <f t="shared" si="281"/>
        <v>355.1654367197421</v>
      </c>
      <c r="MH35" s="125">
        <f t="shared" si="281"/>
        <v>352.62629197325879</v>
      </c>
      <c r="MI35" s="125">
        <f>SUM(MI36:MI38)</f>
        <v>350.08714722677553</v>
      </c>
      <c r="MJ35" s="126">
        <f t="shared" si="281"/>
        <v>347.54800248029215</v>
      </c>
      <c r="MK35" s="125">
        <f t="shared" ref="MK35:MO35" si="282">SUM(MK36:MK38)</f>
        <v>345.06329872135404</v>
      </c>
      <c r="ML35" s="125">
        <f t="shared" si="282"/>
        <v>342.57859496241599</v>
      </c>
      <c r="MM35" s="125">
        <f t="shared" si="282"/>
        <v>340.09389120347788</v>
      </c>
      <c r="MN35" s="125">
        <f t="shared" si="282"/>
        <v>337.60918744453977</v>
      </c>
      <c r="MO35" s="126">
        <f t="shared" si="282"/>
        <v>335.12448368560177</v>
      </c>
      <c r="MP35" s="126">
        <f>SUM(MP36:MP38)</f>
        <v>1.5081933546279802</v>
      </c>
      <c r="MV35" s="125">
        <v>1.7199121860759037</v>
      </c>
      <c r="MW35" s="125">
        <v>1.9316310175238272</v>
      </c>
      <c r="MX35" s="126">
        <f>SUM(MX36:MX38)</f>
        <v>2.1433498489717504</v>
      </c>
      <c r="MY35" s="125">
        <f t="shared" ref="MY35:NW35" si="283">SUM(MY36:MY38)</f>
        <v>2.097124670685488</v>
      </c>
      <c r="MZ35" s="125">
        <f t="shared" si="283"/>
        <v>2.0508994923992256</v>
      </c>
      <c r="NA35" s="125">
        <f t="shared" si="283"/>
        <v>2.0046743141129633</v>
      </c>
      <c r="NB35" s="125">
        <f t="shared" si="283"/>
        <v>1.9584491358267009</v>
      </c>
      <c r="NC35" s="126">
        <f t="shared" si="283"/>
        <v>1.9122239575404387</v>
      </c>
      <c r="ND35" s="125">
        <f t="shared" si="283"/>
        <v>1.8748684735351169</v>
      </c>
      <c r="NE35" s="125">
        <f t="shared" si="283"/>
        <v>1.837512989529795</v>
      </c>
      <c r="NF35" s="125">
        <f t="shared" si="283"/>
        <v>1.8001575055244732</v>
      </c>
      <c r="NG35" s="125">
        <f t="shared" si="283"/>
        <v>1.7628020215191513</v>
      </c>
      <c r="NH35" s="126">
        <f t="shared" si="283"/>
        <v>1.7254465375138299</v>
      </c>
      <c r="NI35" s="125">
        <f t="shared" si="283"/>
        <v>1.6820883136601763</v>
      </c>
      <c r="NJ35" s="125">
        <f t="shared" si="283"/>
        <v>1.6387300898065227</v>
      </c>
      <c r="NK35" s="125">
        <f t="shared" si="283"/>
        <v>1.5953718659528691</v>
      </c>
      <c r="NL35" s="125">
        <f t="shared" si="283"/>
        <v>1.5520136420992154</v>
      </c>
      <c r="NM35" s="126">
        <f t="shared" si="283"/>
        <v>1.5086554182455623</v>
      </c>
      <c r="NN35" s="125">
        <f t="shared" si="283"/>
        <v>1.5052325037134318</v>
      </c>
      <c r="NO35" s="125">
        <f t="shared" si="283"/>
        <v>1.5018095891813013</v>
      </c>
      <c r="NP35" s="125">
        <f t="shared" si="283"/>
        <v>1.4983866746491707</v>
      </c>
      <c r="NQ35" s="125">
        <f t="shared" si="283"/>
        <v>1.4949637601170402</v>
      </c>
      <c r="NR35" s="126">
        <f t="shared" si="283"/>
        <v>1.4915408455849102</v>
      </c>
      <c r="NS35" s="125">
        <f t="shared" si="283"/>
        <v>1.488008430743863</v>
      </c>
      <c r="NT35" s="125">
        <f t="shared" si="283"/>
        <v>1.4844760159028159</v>
      </c>
      <c r="NU35" s="125">
        <f t="shared" si="283"/>
        <v>1.4809436010617687</v>
      </c>
      <c r="NV35" s="125">
        <f t="shared" si="283"/>
        <v>1.4774111862207215</v>
      </c>
      <c r="NW35" s="126">
        <f t="shared" si="283"/>
        <v>1.4738787713796748</v>
      </c>
      <c r="NX35" s="125">
        <f t="shared" ref="NX35:OC35" si="284">SUM(NX36:NX38)</f>
        <v>1.4704216324193067</v>
      </c>
      <c r="NY35" s="125">
        <f t="shared" si="284"/>
        <v>1.4669644934589385</v>
      </c>
      <c r="NZ35" s="125">
        <f t="shared" si="284"/>
        <v>1.4635073544985704</v>
      </c>
      <c r="OA35" s="125">
        <f t="shared" si="284"/>
        <v>1.4600502155382022</v>
      </c>
      <c r="OB35" s="126">
        <f t="shared" si="284"/>
        <v>1.4565930765778339</v>
      </c>
      <c r="OC35" s="126">
        <f t="shared" si="284"/>
        <v>413.11323694817349</v>
      </c>
      <c r="OI35" s="125">
        <f>SUM(OI36:OI38)</f>
        <v>427.91098230052194</v>
      </c>
      <c r="OJ35" s="125">
        <f t="shared" ref="OJ35:PI35" si="285">SUM(OJ36:OJ38)</f>
        <v>442.70872765287032</v>
      </c>
      <c r="OK35" s="126">
        <f t="shared" si="285"/>
        <v>457.50647300521865</v>
      </c>
      <c r="OL35" s="125">
        <f t="shared" si="285"/>
        <v>451.56238152101946</v>
      </c>
      <c r="OM35" s="125">
        <f t="shared" si="285"/>
        <v>445.61829003682044</v>
      </c>
      <c r="ON35" s="125">
        <f t="shared" si="285"/>
        <v>439.67419855262131</v>
      </c>
      <c r="OO35" s="125">
        <f t="shared" si="285"/>
        <v>433.73010706842217</v>
      </c>
      <c r="OP35" s="126">
        <f t="shared" si="285"/>
        <v>427.78601558422292</v>
      </c>
      <c r="OQ35" s="125">
        <f t="shared" si="285"/>
        <v>422.23321809769573</v>
      </c>
      <c r="OR35" s="125">
        <f t="shared" si="285"/>
        <v>416.68042061116853</v>
      </c>
      <c r="OS35" s="125">
        <f t="shared" si="285"/>
        <v>411.12762312464127</v>
      </c>
      <c r="OT35" s="125">
        <f t="shared" si="285"/>
        <v>405.57482563811402</v>
      </c>
      <c r="OU35" s="126">
        <f t="shared" si="285"/>
        <v>400.02202815158688</v>
      </c>
      <c r="OV35" s="125">
        <f t="shared" si="285"/>
        <v>393.94567580028087</v>
      </c>
      <c r="OW35" s="125">
        <f t="shared" si="285"/>
        <v>387.86932344897497</v>
      </c>
      <c r="OX35" s="125">
        <f t="shared" si="285"/>
        <v>381.79297109766895</v>
      </c>
      <c r="OY35" s="125">
        <f t="shared" si="285"/>
        <v>375.716618746363</v>
      </c>
      <c r="OZ35" s="126">
        <f t="shared" si="285"/>
        <v>369.64026639505698</v>
      </c>
      <c r="PA35" s="125">
        <f t="shared" si="285"/>
        <v>367.46265018947042</v>
      </c>
      <c r="PB35" s="125">
        <f t="shared" si="285"/>
        <v>365.28503398388375</v>
      </c>
      <c r="PC35" s="125">
        <f t="shared" si="285"/>
        <v>363.10741777829719</v>
      </c>
      <c r="PD35" s="125">
        <f t="shared" si="285"/>
        <v>360.92980157271052</v>
      </c>
      <c r="PE35" s="126">
        <f t="shared" si="285"/>
        <v>358.75218536712384</v>
      </c>
      <c r="PF35" s="125">
        <f t="shared" si="285"/>
        <v>356.21657303548153</v>
      </c>
      <c r="PG35" s="125">
        <f t="shared" si="285"/>
        <v>353.68096070383928</v>
      </c>
      <c r="PH35" s="125">
        <f t="shared" si="285"/>
        <v>351.14534837219702</v>
      </c>
      <c r="PI35" s="125">
        <f t="shared" si="285"/>
        <v>348.60973604055471</v>
      </c>
      <c r="PJ35" s="126">
        <f>SUM(PJ36:PJ38)</f>
        <v>346.07412370891245</v>
      </c>
      <c r="PK35" s="125">
        <f t="shared" ref="PK35:PO35" si="286">SUM(PK36:PK38)</f>
        <v>343.59287708893476</v>
      </c>
      <c r="PL35" s="125">
        <f t="shared" si="286"/>
        <v>341.11163046895706</v>
      </c>
      <c r="PM35" s="125">
        <f t="shared" si="286"/>
        <v>338.63038384897936</v>
      </c>
      <c r="PN35" s="125">
        <f t="shared" si="286"/>
        <v>336.14913722900167</v>
      </c>
      <c r="PO35" s="126">
        <f t="shared" si="286"/>
        <v>333.66789060902397</v>
      </c>
    </row>
    <row r="36" spans="1:431" outlineLevel="1" x14ac:dyDescent="0.3">
      <c r="A36" s="30" t="s">
        <v>778</v>
      </c>
      <c r="B36" s="24" t="s">
        <v>779</v>
      </c>
      <c r="C36" s="126">
        <v>180.66172978032697</v>
      </c>
      <c r="I36" s="125">
        <v>191.88614815260965</v>
      </c>
      <c r="J36" s="125">
        <v>203.11056652489233</v>
      </c>
      <c r="K36" s="126">
        <v>214.33498489717502</v>
      </c>
      <c r="L36" s="125">
        <v>209.71246706854879</v>
      </c>
      <c r="M36" s="125">
        <v>205.08994923992256</v>
      </c>
      <c r="N36" s="125">
        <v>200.46743141129633</v>
      </c>
      <c r="O36" s="125">
        <v>195.8449135826701</v>
      </c>
      <c r="P36" s="126">
        <v>191.22239575404387</v>
      </c>
      <c r="Q36" s="125">
        <v>187.48684735351171</v>
      </c>
      <c r="R36" s="125">
        <v>183.75129895297954</v>
      </c>
      <c r="S36" s="125">
        <v>180.01575055244737</v>
      </c>
      <c r="T36" s="125">
        <v>176.2802021519152</v>
      </c>
      <c r="U36" s="126">
        <v>172.54465375138298</v>
      </c>
      <c r="V36" s="125">
        <v>168.20883136601762</v>
      </c>
      <c r="W36" s="125">
        <v>163.87300898065226</v>
      </c>
      <c r="X36" s="125">
        <v>159.5371865952869</v>
      </c>
      <c r="Y36" s="125">
        <v>155.20136420992154</v>
      </c>
      <c r="Z36" s="126">
        <v>150.86554182455623</v>
      </c>
      <c r="AA36" s="125">
        <v>150.52325037134318</v>
      </c>
      <c r="AB36" s="125">
        <v>150.18095891813013</v>
      </c>
      <c r="AC36" s="125">
        <v>149.83866746491708</v>
      </c>
      <c r="AD36" s="125">
        <v>149.49637601170403</v>
      </c>
      <c r="AE36" s="126">
        <v>149.15408455849101</v>
      </c>
      <c r="AF36" s="125">
        <v>148.80084307438631</v>
      </c>
      <c r="AG36" s="125">
        <v>148.44760159028161</v>
      </c>
      <c r="AH36" s="125">
        <v>148.09436010617691</v>
      </c>
      <c r="AI36" s="125">
        <v>147.74111862207221</v>
      </c>
      <c r="AJ36" s="126">
        <v>147.38787713796748</v>
      </c>
      <c r="AK36" s="26">
        <v>147.04216324193067</v>
      </c>
      <c r="AL36" s="26">
        <v>146.69644934589385</v>
      </c>
      <c r="AM36" s="26">
        <v>146.35073544985704</v>
      </c>
      <c r="AN36" s="26">
        <v>146.00502155382023</v>
      </c>
      <c r="AO36" s="25">
        <v>145.65930765778339</v>
      </c>
      <c r="AP36" s="126">
        <v>4.5743961654619997E-2</v>
      </c>
      <c r="AV36" s="125">
        <v>5.5078642680166066E-2</v>
      </c>
      <c r="AW36" s="125">
        <v>6.4413323705712136E-2</v>
      </c>
      <c r="AX36" s="126">
        <v>7.3748004731258199E-2</v>
      </c>
      <c r="AY36" s="125">
        <v>7.6991327041642743E-2</v>
      </c>
      <c r="AZ36" s="125">
        <v>8.0234649352027287E-2</v>
      </c>
      <c r="BA36" s="125">
        <v>8.3477971662411832E-2</v>
      </c>
      <c r="BB36" s="125">
        <v>8.6721293972796376E-2</v>
      </c>
      <c r="BC36" s="126">
        <v>8.996461628318092E-2</v>
      </c>
      <c r="BD36" s="125">
        <v>9.2615084024672667E-2</v>
      </c>
      <c r="BE36" s="125">
        <v>9.5265551766164414E-2</v>
      </c>
      <c r="BF36" s="125">
        <v>9.791601950765616E-2</v>
      </c>
      <c r="BG36" s="125">
        <v>0.10056648724914791</v>
      </c>
      <c r="BH36" s="126">
        <v>0.10321695499063967</v>
      </c>
      <c r="BI36" s="125">
        <v>0.10636115471377949</v>
      </c>
      <c r="BJ36" s="125">
        <v>0.10950535443691932</v>
      </c>
      <c r="BK36" s="125">
        <v>0.11264955416005915</v>
      </c>
      <c r="BL36" s="125">
        <v>0.11579375388319897</v>
      </c>
      <c r="BM36" s="126">
        <v>0.11893795360633878</v>
      </c>
      <c r="BN36" s="125">
        <v>0.11866810109734476</v>
      </c>
      <c r="BO36" s="125">
        <v>0.11839824858835073</v>
      </c>
      <c r="BP36" s="125">
        <v>0.1181283960793567</v>
      </c>
      <c r="BQ36" s="125">
        <v>0.11785854357036267</v>
      </c>
      <c r="BR36" s="126">
        <v>0.11758869106136863</v>
      </c>
      <c r="BS36" s="125">
        <v>0.11731020587024965</v>
      </c>
      <c r="BT36" s="125">
        <v>0.11703172067913067</v>
      </c>
      <c r="BU36" s="125">
        <v>0.1167532354880117</v>
      </c>
      <c r="BV36" s="125">
        <v>0.11647475029689272</v>
      </c>
      <c r="BW36" s="126">
        <v>0.11619626510577374</v>
      </c>
      <c r="BX36" s="26">
        <v>0.11592371444357077</v>
      </c>
      <c r="BY36" s="26">
        <v>0.11565116378136781</v>
      </c>
      <c r="BZ36" s="26">
        <v>0.11537861311916484</v>
      </c>
      <c r="CA36" s="26">
        <v>0.11510606245696187</v>
      </c>
      <c r="CB36" s="126">
        <v>0.11483351179475888</v>
      </c>
      <c r="CC36" s="126">
        <v>1.3436328429499999E-3</v>
      </c>
      <c r="CI36" s="125">
        <v>1.4718699025406889E-3</v>
      </c>
      <c r="CJ36" s="125">
        <v>1.6001069621313778E-3</v>
      </c>
      <c r="CK36" s="126">
        <v>1.7283440217220668E-3</v>
      </c>
      <c r="CL36" s="125">
        <v>1.7542239547183116E-3</v>
      </c>
      <c r="CM36" s="125">
        <v>1.7801038877145565E-3</v>
      </c>
      <c r="CN36" s="125">
        <v>1.8059838207108013E-3</v>
      </c>
      <c r="CO36" s="125">
        <v>1.8318637537070462E-3</v>
      </c>
      <c r="CP36" s="126">
        <v>1.857743686703291E-3</v>
      </c>
      <c r="CQ36" s="125">
        <v>1.8790428647421976E-3</v>
      </c>
      <c r="CR36" s="125">
        <v>1.9003420427811041E-3</v>
      </c>
      <c r="CS36" s="125">
        <v>1.9216412208200107E-3</v>
      </c>
      <c r="CT36" s="125">
        <v>1.9429403988589172E-3</v>
      </c>
      <c r="CU36" s="126">
        <v>1.9642395768978238E-3</v>
      </c>
      <c r="CV36" s="125">
        <v>1.9898474766725182E-3</v>
      </c>
      <c r="CW36" s="125">
        <v>2.0154553764472126E-3</v>
      </c>
      <c r="CX36" s="125">
        <v>2.041063276221907E-3</v>
      </c>
      <c r="CY36" s="125">
        <v>2.0666711759966014E-3</v>
      </c>
      <c r="CZ36" s="126">
        <v>2.0922790757712949E-3</v>
      </c>
      <c r="DA36" s="125">
        <v>2.087532006051386E-3</v>
      </c>
      <c r="DB36" s="125">
        <v>2.082784936331477E-3</v>
      </c>
      <c r="DC36" s="125">
        <v>2.0780378666115681E-3</v>
      </c>
      <c r="DD36" s="125">
        <v>2.0732907968916592E-3</v>
      </c>
      <c r="DE36" s="126">
        <v>2.0685437271717498E-3</v>
      </c>
      <c r="DF36" s="125">
        <v>2.0636447969259938E-3</v>
      </c>
      <c r="DG36" s="125">
        <v>2.0587458666802378E-3</v>
      </c>
      <c r="DH36" s="125">
        <v>2.0538469364344818E-3</v>
      </c>
      <c r="DI36" s="125">
        <v>2.0489480061887258E-3</v>
      </c>
      <c r="DJ36" s="126">
        <v>2.0440490759429703E-3</v>
      </c>
      <c r="DK36" s="125">
        <v>2.0392545420677508E-3</v>
      </c>
      <c r="DL36" s="125">
        <v>2.0344600081925314E-3</v>
      </c>
      <c r="DM36" s="125">
        <v>2.0296654743173119E-3</v>
      </c>
      <c r="DN36" s="125">
        <v>2.0248709404420925E-3</v>
      </c>
      <c r="DO36" s="25">
        <v>2.0200764065668722E-3</v>
      </c>
      <c r="LC36" s="126">
        <v>182.29862341003809</v>
      </c>
      <c r="LI36" s="125">
        <v>193.81839567182757</v>
      </c>
      <c r="LJ36" s="125">
        <v>205.33816793361709</v>
      </c>
      <c r="LK36" s="126">
        <v>216.8579401954066</v>
      </c>
      <c r="LL36" s="125">
        <v>212.33309357371513</v>
      </c>
      <c r="LM36" s="125">
        <v>207.80824695202367</v>
      </c>
      <c r="LN36" s="125">
        <v>203.28340033033223</v>
      </c>
      <c r="LO36" s="125">
        <v>198.75855370864076</v>
      </c>
      <c r="LP36" s="126">
        <v>194.23370708694929</v>
      </c>
      <c r="LQ36" s="125">
        <v>190.57801606535924</v>
      </c>
      <c r="LR36" s="125">
        <v>186.92232504376912</v>
      </c>
      <c r="LS36" s="125">
        <v>183.26663402217906</v>
      </c>
      <c r="LT36" s="125">
        <v>179.61094300058895</v>
      </c>
      <c r="LU36" s="126">
        <v>175.9552519789988</v>
      </c>
      <c r="LV36" s="125">
        <v>171.71425327932164</v>
      </c>
      <c r="LW36" s="125">
        <v>167.4732545796445</v>
      </c>
      <c r="LX36" s="125">
        <v>163.23225587996734</v>
      </c>
      <c r="LY36" s="125">
        <v>158.99125718029021</v>
      </c>
      <c r="LZ36" s="126">
        <v>154.75025848061313</v>
      </c>
      <c r="MA36" s="125">
        <v>154.39915318367244</v>
      </c>
      <c r="MB36" s="125">
        <v>154.04804788673181</v>
      </c>
      <c r="MC36" s="125">
        <v>153.69694258979112</v>
      </c>
      <c r="MD36" s="125">
        <v>153.34583729285049</v>
      </c>
      <c r="ME36" s="126">
        <v>152.99473199590983</v>
      </c>
      <c r="MF36" s="125">
        <v>152.63239470993869</v>
      </c>
      <c r="MG36" s="125">
        <v>152.27005742396753</v>
      </c>
      <c r="MH36" s="125">
        <v>151.90772013799636</v>
      </c>
      <c r="MI36" s="125">
        <v>151.54538285202523</v>
      </c>
      <c r="MJ36" s="126">
        <v>151.18304556605403</v>
      </c>
      <c r="MK36" s="125">
        <v>150.82842969999859</v>
      </c>
      <c r="ML36" s="125">
        <v>150.47381383394318</v>
      </c>
      <c r="MM36" s="125">
        <v>150.11919796788774</v>
      </c>
      <c r="MN36" s="125">
        <v>149.7645821018323</v>
      </c>
      <c r="MO36" s="25">
        <v>149.40996623577686</v>
      </c>
      <c r="MP36" s="126">
        <v>1.5081933546279802</v>
      </c>
      <c r="MV36" s="125">
        <v>1.7199121860759037</v>
      </c>
      <c r="MW36" s="125">
        <v>1.9316310175238272</v>
      </c>
      <c r="MX36" s="126">
        <v>2.1433498489717504</v>
      </c>
      <c r="MY36" s="125">
        <v>2.097124670685488</v>
      </c>
      <c r="MZ36" s="125">
        <v>2.0508994923992256</v>
      </c>
      <c r="NA36" s="125">
        <v>2.0046743141129633</v>
      </c>
      <c r="NB36" s="125">
        <v>1.9584491358267009</v>
      </c>
      <c r="NC36" s="126">
        <v>1.9122239575404387</v>
      </c>
      <c r="ND36" s="125">
        <v>1.8748684735351169</v>
      </c>
      <c r="NE36" s="125">
        <v>1.837512989529795</v>
      </c>
      <c r="NF36" s="125">
        <v>1.8001575055244732</v>
      </c>
      <c r="NG36" s="125">
        <v>1.7628020215191513</v>
      </c>
      <c r="NH36" s="126">
        <v>1.7254465375138299</v>
      </c>
      <c r="NI36" s="125">
        <v>1.6820883136601763</v>
      </c>
      <c r="NJ36" s="125">
        <v>1.6387300898065227</v>
      </c>
      <c r="NK36" s="125">
        <v>1.5953718659528691</v>
      </c>
      <c r="NL36" s="125">
        <v>1.5520136420992154</v>
      </c>
      <c r="NM36" s="126">
        <v>1.5086554182455623</v>
      </c>
      <c r="NN36" s="125">
        <v>1.5052325037134318</v>
      </c>
      <c r="NO36" s="125">
        <v>1.5018095891813013</v>
      </c>
      <c r="NP36" s="125">
        <v>1.4983866746491707</v>
      </c>
      <c r="NQ36" s="125">
        <v>1.4949637601170402</v>
      </c>
      <c r="NR36" s="126">
        <v>1.4915408455849102</v>
      </c>
      <c r="NS36" s="125">
        <v>1.488008430743863</v>
      </c>
      <c r="NT36" s="125">
        <v>1.4844760159028159</v>
      </c>
      <c r="NU36" s="125">
        <v>1.4809436010617687</v>
      </c>
      <c r="NV36" s="125">
        <v>1.4774111862207215</v>
      </c>
      <c r="NW36" s="126">
        <v>1.4738787713796748</v>
      </c>
      <c r="NX36" s="125">
        <v>1.4704216324193067</v>
      </c>
      <c r="NY36" s="125">
        <v>1.4669644934589385</v>
      </c>
      <c r="NZ36" s="125">
        <v>1.4635073544985704</v>
      </c>
      <c r="OA36" s="125">
        <v>1.4600502155382022</v>
      </c>
      <c r="OB36" s="25">
        <v>1.4565930765778339</v>
      </c>
      <c r="OC36" s="126">
        <v>180.7904300554101</v>
      </c>
      <c r="OI36" s="125">
        <v>192.09848348575167</v>
      </c>
      <c r="OJ36" s="125">
        <v>203.40653691609327</v>
      </c>
      <c r="OK36" s="126">
        <v>214.71459034643485</v>
      </c>
      <c r="OL36" s="125">
        <v>210.23596890302966</v>
      </c>
      <c r="OM36" s="125">
        <v>205.75734745962447</v>
      </c>
      <c r="ON36" s="125">
        <v>201.27872601621928</v>
      </c>
      <c r="OO36" s="125">
        <v>196.80010457281409</v>
      </c>
      <c r="OP36" s="126">
        <v>192.32148312940885</v>
      </c>
      <c r="OQ36" s="125">
        <v>188.70314759182406</v>
      </c>
      <c r="OR36" s="125">
        <v>185.08481205423928</v>
      </c>
      <c r="OS36" s="125">
        <v>181.4664765166545</v>
      </c>
      <c r="OT36" s="125">
        <v>177.84814097906971</v>
      </c>
      <c r="OU36" s="126">
        <v>174.22980544148498</v>
      </c>
      <c r="OV36" s="125">
        <v>170.03216496566151</v>
      </c>
      <c r="OW36" s="125">
        <v>165.83452448983803</v>
      </c>
      <c r="OX36" s="125">
        <v>161.63688401401456</v>
      </c>
      <c r="OY36" s="125">
        <v>157.43924353819108</v>
      </c>
      <c r="OZ36" s="126">
        <v>153.24160306236757</v>
      </c>
      <c r="PA36" s="125">
        <v>152.89392067995905</v>
      </c>
      <c r="PB36" s="125">
        <v>152.54623829755053</v>
      </c>
      <c r="PC36" s="125">
        <v>152.19855591514201</v>
      </c>
      <c r="PD36" s="125">
        <v>151.85087353273349</v>
      </c>
      <c r="PE36" s="126">
        <v>151.50319115032491</v>
      </c>
      <c r="PF36" s="125">
        <v>151.1443862791948</v>
      </c>
      <c r="PG36" s="125">
        <v>150.7855814080647</v>
      </c>
      <c r="PH36" s="125">
        <v>150.4267765369346</v>
      </c>
      <c r="PI36" s="125">
        <v>150.06797166580449</v>
      </c>
      <c r="PJ36" s="126">
        <v>149.70916679467436</v>
      </c>
      <c r="PK36" s="125">
        <v>149.35800806757931</v>
      </c>
      <c r="PL36" s="125">
        <v>149.00684934048425</v>
      </c>
      <c r="PM36" s="125">
        <v>148.6556906133892</v>
      </c>
      <c r="PN36" s="125">
        <v>148.30453188629414</v>
      </c>
      <c r="PO36" s="25">
        <v>147.95337315919903</v>
      </c>
    </row>
    <row r="37" spans="1:431" outlineLevel="1" x14ac:dyDescent="0.3">
      <c r="A37" s="30" t="s">
        <v>780</v>
      </c>
      <c r="B37" s="24" t="s">
        <v>781</v>
      </c>
      <c r="C37" s="126">
        <v>121.547297804406</v>
      </c>
      <c r="I37" s="125">
        <v>128.15611322215614</v>
      </c>
      <c r="J37" s="125">
        <v>134.76492863990637</v>
      </c>
      <c r="K37" s="126">
        <v>141.37374405765664</v>
      </c>
      <c r="L37" s="125">
        <v>139.46499708044789</v>
      </c>
      <c r="M37" s="125">
        <v>137.55625010323914</v>
      </c>
      <c r="N37" s="125">
        <v>135.64750312603039</v>
      </c>
      <c r="O37" s="125">
        <v>133.73875614882164</v>
      </c>
      <c r="P37" s="126">
        <v>131.83000917161283</v>
      </c>
      <c r="Q37" s="125">
        <v>129.52816407365538</v>
      </c>
      <c r="R37" s="125">
        <v>127.22631897569792</v>
      </c>
      <c r="S37" s="125">
        <v>124.92447387774047</v>
      </c>
      <c r="T37" s="125">
        <v>122.62262877978301</v>
      </c>
      <c r="U37" s="126">
        <v>120.32078368182557</v>
      </c>
      <c r="V37" s="125">
        <v>118.10183361426185</v>
      </c>
      <c r="W37" s="125">
        <v>115.88288354669812</v>
      </c>
      <c r="X37" s="125">
        <v>113.6639334791344</v>
      </c>
      <c r="Y37" s="125">
        <v>111.44498341157068</v>
      </c>
      <c r="Z37" s="126">
        <v>109.22603334400695</v>
      </c>
      <c r="AA37" s="125">
        <v>107.08199799207348</v>
      </c>
      <c r="AB37" s="125">
        <v>104.93796264014001</v>
      </c>
      <c r="AC37" s="125">
        <v>102.79392728820655</v>
      </c>
      <c r="AD37" s="125">
        <v>100.64989193627308</v>
      </c>
      <c r="AE37" s="126">
        <v>98.505856584339597</v>
      </c>
      <c r="AF37" s="125">
        <v>96.046515539028505</v>
      </c>
      <c r="AG37" s="125">
        <v>93.587174493717413</v>
      </c>
      <c r="AH37" s="125">
        <v>91.127833448406321</v>
      </c>
      <c r="AI37" s="125">
        <v>88.668492403095229</v>
      </c>
      <c r="AJ37" s="126">
        <v>86.209151357784123</v>
      </c>
      <c r="AK37" s="26">
        <v>83.821160745741935</v>
      </c>
      <c r="AL37" s="26">
        <v>81.433170133699747</v>
      </c>
      <c r="AM37" s="26">
        <v>79.045179521657559</v>
      </c>
      <c r="AN37" s="26">
        <v>76.657188909615371</v>
      </c>
      <c r="AO37" s="25">
        <v>74.269198297573212</v>
      </c>
      <c r="AP37" s="126">
        <v>0.52541186891820002</v>
      </c>
      <c r="AV37" s="125">
        <v>0.51684486768764448</v>
      </c>
      <c r="AW37" s="125">
        <v>0.50827786645708883</v>
      </c>
      <c r="AX37" s="126">
        <v>0.49971086522653324</v>
      </c>
      <c r="AY37" s="125">
        <v>0.49696431210394654</v>
      </c>
      <c r="AZ37" s="125">
        <v>0.49421775898135983</v>
      </c>
      <c r="BA37" s="125">
        <v>0.49147120585877313</v>
      </c>
      <c r="BB37" s="125">
        <v>0.48872465273618643</v>
      </c>
      <c r="BC37" s="126">
        <v>0.48597809961359983</v>
      </c>
      <c r="BD37" s="125">
        <v>0.48334390053072429</v>
      </c>
      <c r="BE37" s="125">
        <v>0.48070970144784875</v>
      </c>
      <c r="BF37" s="125">
        <v>0.4780755023649732</v>
      </c>
      <c r="BG37" s="125">
        <v>0.47544130328209766</v>
      </c>
      <c r="BH37" s="126">
        <v>0.47280710419922223</v>
      </c>
      <c r="BI37" s="125">
        <v>0.47006192294956956</v>
      </c>
      <c r="BJ37" s="125">
        <v>0.46731674169991688</v>
      </c>
      <c r="BK37" s="125">
        <v>0.46457156045026421</v>
      </c>
      <c r="BL37" s="125">
        <v>0.46182637920061154</v>
      </c>
      <c r="BM37" s="126">
        <v>0.45908119795095886</v>
      </c>
      <c r="BN37" s="125">
        <v>0.456174412523908</v>
      </c>
      <c r="BO37" s="125">
        <v>0.45326762709685714</v>
      </c>
      <c r="BP37" s="125">
        <v>0.45036084166980628</v>
      </c>
      <c r="BQ37" s="125">
        <v>0.44745405624275542</v>
      </c>
      <c r="BR37" s="126">
        <v>0.44454727081570466</v>
      </c>
      <c r="BS37" s="125">
        <v>0.44165403294891259</v>
      </c>
      <c r="BT37" s="125">
        <v>0.43876079508212051</v>
      </c>
      <c r="BU37" s="125">
        <v>0.43586755721532844</v>
      </c>
      <c r="BV37" s="125">
        <v>0.43297431934853636</v>
      </c>
      <c r="BW37" s="126">
        <v>0.43008108148174429</v>
      </c>
      <c r="BX37" s="26">
        <v>0.42715043113085205</v>
      </c>
      <c r="BY37" s="26">
        <v>0.42421978077995981</v>
      </c>
      <c r="BZ37" s="26">
        <v>0.42128913042906757</v>
      </c>
      <c r="CA37" s="26">
        <v>0.41835848007817533</v>
      </c>
      <c r="CB37" s="126">
        <v>0.41542782972728298</v>
      </c>
      <c r="CC37" s="126">
        <v>1.9490125755220002E-2</v>
      </c>
      <c r="CI37" s="125">
        <v>1.9163981217739771E-2</v>
      </c>
      <c r="CJ37" s="125">
        <v>1.883783668025954E-2</v>
      </c>
      <c r="CK37" s="126">
        <v>1.8511692142779309E-2</v>
      </c>
      <c r="CL37" s="125">
        <v>1.841170383934131E-2</v>
      </c>
      <c r="CM37" s="125">
        <v>1.8311715535903311E-2</v>
      </c>
      <c r="CN37" s="125">
        <v>1.8211727232465311E-2</v>
      </c>
      <c r="CO37" s="125">
        <v>1.8111738929027312E-2</v>
      </c>
      <c r="CP37" s="126">
        <v>1.8011750625589306E-2</v>
      </c>
      <c r="CQ37" s="125">
        <v>1.7915445561948594E-2</v>
      </c>
      <c r="CR37" s="125">
        <v>1.7819140498307882E-2</v>
      </c>
      <c r="CS37" s="125">
        <v>1.772283543466717E-2</v>
      </c>
      <c r="CT37" s="125">
        <v>1.7626530371026457E-2</v>
      </c>
      <c r="CU37" s="126">
        <v>1.7530225307385742E-2</v>
      </c>
      <c r="CV37" s="125">
        <v>1.7429712527224476E-2</v>
      </c>
      <c r="CW37" s="125">
        <v>1.732919974706321E-2</v>
      </c>
      <c r="CX37" s="125">
        <v>1.7228686966901944E-2</v>
      </c>
      <c r="CY37" s="125">
        <v>1.7128174186740678E-2</v>
      </c>
      <c r="CZ37" s="126">
        <v>1.7027661406579409E-2</v>
      </c>
      <c r="DA37" s="125">
        <v>1.6921059907266438E-2</v>
      </c>
      <c r="DB37" s="125">
        <v>1.6814458407953467E-2</v>
      </c>
      <c r="DC37" s="125">
        <v>1.6707856908640496E-2</v>
      </c>
      <c r="DD37" s="125">
        <v>1.6601255409327526E-2</v>
      </c>
      <c r="DE37" s="126">
        <v>1.6494653910014558E-2</v>
      </c>
      <c r="DF37" s="125">
        <v>1.6388126452754091E-2</v>
      </c>
      <c r="DG37" s="125">
        <v>1.6281598995493623E-2</v>
      </c>
      <c r="DH37" s="125">
        <v>1.6175071538233155E-2</v>
      </c>
      <c r="DI37" s="125">
        <v>1.6068544080972687E-2</v>
      </c>
      <c r="DJ37" s="126">
        <v>1.5962016623712223E-2</v>
      </c>
      <c r="DK37" s="125">
        <v>1.5856088366162997E-2</v>
      </c>
      <c r="DL37" s="125">
        <v>1.575016010861377E-2</v>
      </c>
      <c r="DM37" s="125">
        <v>1.5644231851064543E-2</v>
      </c>
      <c r="DN37" s="125">
        <v>1.5538303593515317E-2</v>
      </c>
      <c r="DO37" s="25">
        <v>1.5432375335966086E-2</v>
      </c>
      <c r="LC37" s="126">
        <v>141.4237134592488</v>
      </c>
      <c r="LI37" s="125">
        <v>147.70622454011121</v>
      </c>
      <c r="LJ37" s="125">
        <v>153.98873562097361</v>
      </c>
      <c r="LK37" s="126">
        <v>160.27124670183611</v>
      </c>
      <c r="LL37" s="125">
        <v>158.25909933678383</v>
      </c>
      <c r="LM37" s="125">
        <v>156.24695197173159</v>
      </c>
      <c r="LN37" s="125">
        <v>154.23480460667935</v>
      </c>
      <c r="LO37" s="125">
        <v>152.22265724162708</v>
      </c>
      <c r="LP37" s="126">
        <v>150.21050987657478</v>
      </c>
      <c r="LQ37" s="125">
        <v>147.80938636243201</v>
      </c>
      <c r="LR37" s="125">
        <v>145.4082628482893</v>
      </c>
      <c r="LS37" s="125">
        <v>143.00713933414653</v>
      </c>
      <c r="LT37" s="125">
        <v>140.60601582000376</v>
      </c>
      <c r="LU37" s="126">
        <v>138.20489230586102</v>
      </c>
      <c r="LV37" s="125">
        <v>135.88244127656426</v>
      </c>
      <c r="LW37" s="125">
        <v>133.55999024726756</v>
      </c>
      <c r="LX37" s="125">
        <v>131.23753921797081</v>
      </c>
      <c r="LY37" s="125">
        <v>128.91508818867408</v>
      </c>
      <c r="LZ37" s="126">
        <v>126.59263715937733</v>
      </c>
      <c r="MA37" s="125">
        <v>124.33896241816851</v>
      </c>
      <c r="MB37" s="125">
        <v>122.08528767695968</v>
      </c>
      <c r="MC37" s="125">
        <v>119.83161293575085</v>
      </c>
      <c r="MD37" s="125">
        <v>117.57793819454203</v>
      </c>
      <c r="ME37" s="126">
        <v>115.32426345333319</v>
      </c>
      <c r="MF37" s="125">
        <v>112.75568197157789</v>
      </c>
      <c r="MG37" s="125">
        <v>110.1871004898226</v>
      </c>
      <c r="MH37" s="125">
        <v>107.61851900806731</v>
      </c>
      <c r="MI37" s="125">
        <v>105.04993752631201</v>
      </c>
      <c r="MJ37" s="126">
        <v>102.4813560445567</v>
      </c>
      <c r="MK37" s="125">
        <v>99.983236234438991</v>
      </c>
      <c r="ML37" s="125">
        <v>97.485116424321276</v>
      </c>
      <c r="MM37" s="125">
        <v>94.986996614203548</v>
      </c>
      <c r="MN37" s="125">
        <v>92.488876804085834</v>
      </c>
      <c r="MO37" s="25">
        <v>89.990756993968148</v>
      </c>
      <c r="MP37" s="126" t="s">
        <v>782</v>
      </c>
      <c r="MV37" s="125" t="s">
        <v>783</v>
      </c>
      <c r="MW37" s="125" t="s">
        <v>784</v>
      </c>
      <c r="MX37" s="126" t="s">
        <v>785</v>
      </c>
      <c r="MY37" s="125" t="s">
        <v>786</v>
      </c>
      <c r="MZ37" s="125" t="s">
        <v>787</v>
      </c>
      <c r="NA37" s="125" t="s">
        <v>788</v>
      </c>
      <c r="NB37" s="125" t="s">
        <v>789</v>
      </c>
      <c r="NC37" s="126" t="s">
        <v>790</v>
      </c>
      <c r="ND37" s="125" t="s">
        <v>791</v>
      </c>
      <c r="NE37" s="125" t="s">
        <v>792</v>
      </c>
      <c r="NF37" s="125" t="s">
        <v>793</v>
      </c>
      <c r="NG37" s="125" t="s">
        <v>794</v>
      </c>
      <c r="NH37" s="126" t="s">
        <v>795</v>
      </c>
      <c r="NI37" s="125" t="s">
        <v>796</v>
      </c>
      <c r="NJ37" s="125" t="s">
        <v>797</v>
      </c>
      <c r="NK37" s="125" t="s">
        <v>798</v>
      </c>
      <c r="NL37" s="125" t="s">
        <v>799</v>
      </c>
      <c r="NM37" s="126" t="s">
        <v>800</v>
      </c>
      <c r="NN37" s="125" t="s">
        <v>801</v>
      </c>
      <c r="NO37" s="125" t="s">
        <v>802</v>
      </c>
      <c r="NP37" s="125" t="s">
        <v>803</v>
      </c>
      <c r="NQ37" s="125" t="s">
        <v>804</v>
      </c>
      <c r="NR37" s="126" t="s">
        <v>805</v>
      </c>
      <c r="NS37" s="125" t="s">
        <v>806</v>
      </c>
      <c r="NT37" s="125" t="s">
        <v>807</v>
      </c>
      <c r="NU37" s="125" t="s">
        <v>808</v>
      </c>
      <c r="NV37" s="125" t="s">
        <v>809</v>
      </c>
      <c r="NW37" s="126" t="s">
        <v>810</v>
      </c>
      <c r="NX37" s="125" t="s">
        <v>811</v>
      </c>
      <c r="NY37" s="125" t="s">
        <v>812</v>
      </c>
      <c r="NZ37" s="125" t="s">
        <v>813</v>
      </c>
      <c r="OA37" s="125" t="s">
        <v>814</v>
      </c>
      <c r="OB37" s="126" t="s">
        <v>815</v>
      </c>
      <c r="OC37" s="126">
        <v>141.4237134592488</v>
      </c>
      <c r="OI37" s="125">
        <v>147.70622454011124</v>
      </c>
      <c r="OJ37" s="125">
        <v>153.98873562097367</v>
      </c>
      <c r="OK37" s="126">
        <v>160.27124670183611</v>
      </c>
      <c r="OL37" s="125">
        <v>158.25909933678383</v>
      </c>
      <c r="OM37" s="125">
        <v>156.24695197173159</v>
      </c>
      <c r="ON37" s="125">
        <v>154.23480460667935</v>
      </c>
      <c r="OO37" s="125">
        <v>152.22265724162708</v>
      </c>
      <c r="OP37" s="126">
        <v>150.21050987657478</v>
      </c>
      <c r="OQ37" s="125">
        <v>147.80938636243201</v>
      </c>
      <c r="OR37" s="125">
        <v>145.4082628482893</v>
      </c>
      <c r="OS37" s="125">
        <v>143.00713933414653</v>
      </c>
      <c r="OT37" s="125">
        <v>140.60601582000376</v>
      </c>
      <c r="OU37" s="126">
        <v>138.20489230586102</v>
      </c>
      <c r="OV37" s="125">
        <v>135.88244127656426</v>
      </c>
      <c r="OW37" s="125">
        <v>133.55999024726756</v>
      </c>
      <c r="OX37" s="125">
        <v>131.23753921797081</v>
      </c>
      <c r="OY37" s="125">
        <v>128.91508818867408</v>
      </c>
      <c r="OZ37" s="126">
        <v>126.59263715937733</v>
      </c>
      <c r="PA37" s="125">
        <v>124.33896241816851</v>
      </c>
      <c r="PB37" s="125">
        <v>122.08528767695968</v>
      </c>
      <c r="PC37" s="125">
        <v>119.83161293575085</v>
      </c>
      <c r="PD37" s="125">
        <v>117.57793819454203</v>
      </c>
      <c r="PE37" s="126">
        <v>115.32426345333319</v>
      </c>
      <c r="PF37" s="125">
        <v>112.75568197157789</v>
      </c>
      <c r="PG37" s="125">
        <v>110.1871004898226</v>
      </c>
      <c r="PH37" s="125">
        <v>107.61851900806731</v>
      </c>
      <c r="PI37" s="125">
        <v>105.04993752631201</v>
      </c>
      <c r="PJ37" s="126">
        <v>102.4813560445567</v>
      </c>
      <c r="PK37" s="125">
        <v>99.983236234438991</v>
      </c>
      <c r="PL37" s="125">
        <v>97.485116424321276</v>
      </c>
      <c r="PM37" s="125">
        <v>94.986996614203548</v>
      </c>
      <c r="PN37" s="125">
        <v>92.488876804085834</v>
      </c>
      <c r="PO37" s="25">
        <v>89.990756993968148</v>
      </c>
    </row>
    <row r="38" spans="1:431" outlineLevel="1" x14ac:dyDescent="0.3">
      <c r="A38" s="30" t="s">
        <v>816</v>
      </c>
      <c r="B38" s="24" t="s">
        <v>817</v>
      </c>
      <c r="C38" s="126">
        <v>89.311983896735043</v>
      </c>
      <c r="I38" s="125">
        <v>86.561366362069776</v>
      </c>
      <c r="J38" s="125">
        <v>83.81074882740451</v>
      </c>
      <c r="K38" s="126">
        <v>81.060131292739229</v>
      </c>
      <c r="L38" s="125">
        <v>81.597133161002361</v>
      </c>
      <c r="M38" s="125">
        <v>82.134135029265494</v>
      </c>
      <c r="N38" s="125">
        <v>82.671136897528626</v>
      </c>
      <c r="O38" s="125">
        <v>83.208138765791759</v>
      </c>
      <c r="P38" s="126">
        <v>83.745140634054906</v>
      </c>
      <c r="Q38" s="125">
        <v>84.203542914960096</v>
      </c>
      <c r="R38" s="125">
        <v>84.661945195865286</v>
      </c>
      <c r="S38" s="125">
        <v>85.120347476770476</v>
      </c>
      <c r="T38" s="125">
        <v>85.578749757675666</v>
      </c>
      <c r="U38" s="126">
        <v>86.037152038580857</v>
      </c>
      <c r="V38" s="125">
        <v>86.473037604061446</v>
      </c>
      <c r="W38" s="125">
        <v>86.908923169542035</v>
      </c>
      <c r="X38" s="125">
        <v>87.344808735022625</v>
      </c>
      <c r="Y38" s="125">
        <v>87.780694300503214</v>
      </c>
      <c r="Z38" s="126">
        <v>88.216579865983832</v>
      </c>
      <c r="AA38" s="125">
        <v>88.632821137653096</v>
      </c>
      <c r="AB38" s="125">
        <v>89.04906240932236</v>
      </c>
      <c r="AC38" s="125">
        <v>89.465303680991624</v>
      </c>
      <c r="AD38" s="125">
        <v>89.881544952660889</v>
      </c>
      <c r="AE38" s="126">
        <v>90.297786224330167</v>
      </c>
      <c r="AF38" s="125">
        <v>90.682626370443685</v>
      </c>
      <c r="AG38" s="125">
        <v>91.067466516557204</v>
      </c>
      <c r="AH38" s="125">
        <v>91.452306662670722</v>
      </c>
      <c r="AI38" s="125">
        <v>91.83714680878424</v>
      </c>
      <c r="AJ38" s="126">
        <v>92.221986954897773</v>
      </c>
      <c r="AK38" s="26">
        <v>92.583505200425563</v>
      </c>
      <c r="AL38" s="26">
        <v>92.945023445953353</v>
      </c>
      <c r="AM38" s="26">
        <v>93.306541691481144</v>
      </c>
      <c r="AN38" s="26">
        <v>93.668059937008934</v>
      </c>
      <c r="AO38" s="25">
        <v>94.029578182536753</v>
      </c>
      <c r="AP38" s="126">
        <v>4.6375716550829997E-2</v>
      </c>
      <c r="AV38" s="125">
        <v>4.5100774296398582E-2</v>
      </c>
      <c r="AW38" s="125">
        <v>4.3825832041967168E-2</v>
      </c>
      <c r="AX38" s="126">
        <v>4.255088978753576E-2</v>
      </c>
      <c r="AY38" s="125">
        <v>4.283277814557019E-2</v>
      </c>
      <c r="AZ38" s="125">
        <v>4.3114666503604619E-2</v>
      </c>
      <c r="BA38" s="125">
        <v>4.3396554861639049E-2</v>
      </c>
      <c r="BB38" s="125">
        <v>4.3678443219673478E-2</v>
      </c>
      <c r="BC38" s="126">
        <v>4.3960331577707894E-2</v>
      </c>
      <c r="BD38" s="125">
        <v>4.4200960659132774E-2</v>
      </c>
      <c r="BE38" s="125">
        <v>4.4441589740557653E-2</v>
      </c>
      <c r="BF38" s="125">
        <v>4.4682218821982533E-2</v>
      </c>
      <c r="BG38" s="125">
        <v>4.4922847903407413E-2</v>
      </c>
      <c r="BH38" s="126">
        <v>4.5163476984832293E-2</v>
      </c>
      <c r="BI38" s="125">
        <v>4.5392286368199322E-2</v>
      </c>
      <c r="BJ38" s="125">
        <v>4.5621095751566351E-2</v>
      </c>
      <c r="BK38" s="125">
        <v>4.584990513493338E-2</v>
      </c>
      <c r="BL38" s="125">
        <v>4.6078714518300409E-2</v>
      </c>
      <c r="BM38" s="126">
        <v>4.6307523901667445E-2</v>
      </c>
      <c r="BN38" s="125">
        <v>4.6526021407079322E-2</v>
      </c>
      <c r="BO38" s="125">
        <v>4.6744518912491199E-2</v>
      </c>
      <c r="BP38" s="125">
        <v>4.6963016417903077E-2</v>
      </c>
      <c r="BQ38" s="125">
        <v>4.7181513923314954E-2</v>
      </c>
      <c r="BR38" s="126">
        <v>4.7400011428726824E-2</v>
      </c>
      <c r="BS38" s="125">
        <v>4.7602025543211274E-2</v>
      </c>
      <c r="BT38" s="125">
        <v>4.7804039657695724E-2</v>
      </c>
      <c r="BU38" s="125">
        <v>4.8006053772180174E-2</v>
      </c>
      <c r="BV38" s="125">
        <v>4.8208067886664624E-2</v>
      </c>
      <c r="BW38" s="126">
        <v>4.841008200114906E-2</v>
      </c>
      <c r="BX38" s="26">
        <v>4.8599853751778013E-2</v>
      </c>
      <c r="BY38" s="26">
        <v>4.8789625502406966E-2</v>
      </c>
      <c r="BZ38" s="26">
        <v>4.897939725303592E-2</v>
      </c>
      <c r="CA38" s="26">
        <v>4.9169169003664873E-2</v>
      </c>
      <c r="CB38" s="126">
        <v>4.935894075429384E-2</v>
      </c>
      <c r="CC38" s="126">
        <v>1.0890168805899999E-3</v>
      </c>
      <c r="CI38" s="125">
        <v>1.064476348264385E-3</v>
      </c>
      <c r="CJ38" s="125">
        <v>1.03993581593877E-3</v>
      </c>
      <c r="CK38" s="126">
        <v>1.0153952836131548E-3</v>
      </c>
      <c r="CL38" s="125">
        <v>1.0221220080290907E-3</v>
      </c>
      <c r="CM38" s="125">
        <v>1.0288487324450267E-3</v>
      </c>
      <c r="CN38" s="125">
        <v>1.0355754568609626E-3</v>
      </c>
      <c r="CO38" s="125">
        <v>1.0423021812768986E-3</v>
      </c>
      <c r="CP38" s="126">
        <v>1.0490289056928343E-3</v>
      </c>
      <c r="CQ38" s="125">
        <v>1.0547710566936475E-3</v>
      </c>
      <c r="CR38" s="125">
        <v>1.0605132076944607E-3</v>
      </c>
      <c r="CS38" s="125">
        <v>1.0662553586952739E-3</v>
      </c>
      <c r="CT38" s="125">
        <v>1.0719975096960871E-3</v>
      </c>
      <c r="CU38" s="126">
        <v>1.0777396606968998E-3</v>
      </c>
      <c r="CV38" s="125">
        <v>1.0831997572983434E-3</v>
      </c>
      <c r="CW38" s="125">
        <v>1.0886598538997869E-3</v>
      </c>
      <c r="CX38" s="125">
        <v>1.0941199505012304E-3</v>
      </c>
      <c r="CY38" s="125">
        <v>1.0995800471026739E-3</v>
      </c>
      <c r="CZ38" s="126">
        <v>1.105040143704117E-3</v>
      </c>
      <c r="DA38" s="125">
        <v>1.1102541671378044E-3</v>
      </c>
      <c r="DB38" s="125">
        <v>1.1154681905714918E-3</v>
      </c>
      <c r="DC38" s="125">
        <v>1.1206822140051793E-3</v>
      </c>
      <c r="DD38" s="125">
        <v>1.1258962374388667E-3</v>
      </c>
      <c r="DE38" s="126">
        <v>1.1311102608725539E-3</v>
      </c>
      <c r="DF38" s="125">
        <v>1.1359309398312081E-3</v>
      </c>
      <c r="DG38" s="125">
        <v>1.1407516187898624E-3</v>
      </c>
      <c r="DH38" s="125">
        <v>1.1455722977485167E-3</v>
      </c>
      <c r="DI38" s="125">
        <v>1.150392976707171E-3</v>
      </c>
      <c r="DJ38" s="126">
        <v>1.1552136556658257E-3</v>
      </c>
      <c r="DK38" s="125">
        <v>1.1597421941174023E-3</v>
      </c>
      <c r="DL38" s="125">
        <v>1.164270732568979E-3</v>
      </c>
      <c r="DM38" s="125">
        <v>1.1687992710205557E-3</v>
      </c>
      <c r="DN38" s="125">
        <v>1.1733278094721324E-3</v>
      </c>
      <c r="DO38" s="25">
        <v>1.1778563479237091E-3</v>
      </c>
      <c r="LC38" s="126">
        <v>90.899093433514636</v>
      </c>
      <c r="LI38" s="125">
        <v>88.106274274658986</v>
      </c>
      <c r="LJ38" s="125">
        <v>85.313455115803364</v>
      </c>
      <c r="LK38" s="126">
        <v>82.520635956947714</v>
      </c>
      <c r="LL38" s="125">
        <v>83.067313281206026</v>
      </c>
      <c r="LM38" s="125">
        <v>83.613990605464366</v>
      </c>
      <c r="LN38" s="125">
        <v>84.160667929722678</v>
      </c>
      <c r="LO38" s="125">
        <v>84.707345253980989</v>
      </c>
      <c r="LP38" s="126">
        <v>85.254022578239329</v>
      </c>
      <c r="LQ38" s="125">
        <v>85.720684143439627</v>
      </c>
      <c r="LR38" s="125">
        <v>86.187345708639938</v>
      </c>
      <c r="LS38" s="125">
        <v>86.654007273840236</v>
      </c>
      <c r="LT38" s="125">
        <v>87.120668839040547</v>
      </c>
      <c r="LU38" s="126">
        <v>87.587330404240831</v>
      </c>
      <c r="LV38" s="125">
        <v>88.03106955805508</v>
      </c>
      <c r="LW38" s="125">
        <v>88.474808711869329</v>
      </c>
      <c r="LX38" s="125">
        <v>88.918547865683578</v>
      </c>
      <c r="LY38" s="125">
        <v>89.362287019497828</v>
      </c>
      <c r="LZ38" s="126">
        <v>89.806026173312105</v>
      </c>
      <c r="MA38" s="125">
        <v>90.229767091342836</v>
      </c>
      <c r="MB38" s="125">
        <v>90.653508009373553</v>
      </c>
      <c r="MC38" s="125">
        <v>91.077248927404284</v>
      </c>
      <c r="MD38" s="125">
        <v>91.500989845435001</v>
      </c>
      <c r="ME38" s="126">
        <v>91.924730763465746</v>
      </c>
      <c r="MF38" s="125">
        <v>92.316504784708869</v>
      </c>
      <c r="MG38" s="125">
        <v>92.708278805951991</v>
      </c>
      <c r="MH38" s="125">
        <v>93.100052827195114</v>
      </c>
      <c r="MI38" s="125">
        <v>93.491826848438251</v>
      </c>
      <c r="MJ38" s="126">
        <v>93.883600869681402</v>
      </c>
      <c r="MK38" s="125">
        <v>94.25163278691646</v>
      </c>
      <c r="ML38" s="125">
        <v>94.619664704151518</v>
      </c>
      <c r="MM38" s="125">
        <v>94.987696621386604</v>
      </c>
      <c r="MN38" s="125">
        <v>95.355728538621662</v>
      </c>
      <c r="MO38" s="25">
        <v>95.723760455856763</v>
      </c>
      <c r="MP38" s="126" t="s">
        <v>818</v>
      </c>
      <c r="MV38" s="125" t="s">
        <v>819</v>
      </c>
      <c r="MW38" s="125" t="s">
        <v>820</v>
      </c>
      <c r="MX38" s="126" t="s">
        <v>821</v>
      </c>
      <c r="MY38" s="125" t="s">
        <v>822</v>
      </c>
      <c r="MZ38" s="125" t="s">
        <v>823</v>
      </c>
      <c r="NA38" s="125" t="s">
        <v>824</v>
      </c>
      <c r="NB38" s="125" t="s">
        <v>825</v>
      </c>
      <c r="NC38" s="126" t="s">
        <v>826</v>
      </c>
      <c r="ND38" s="125" t="s">
        <v>827</v>
      </c>
      <c r="NE38" s="125" t="s">
        <v>828</v>
      </c>
      <c r="NF38" s="125" t="s">
        <v>829</v>
      </c>
      <c r="NG38" s="125" t="s">
        <v>830</v>
      </c>
      <c r="NH38" s="126" t="s">
        <v>831</v>
      </c>
      <c r="NI38" s="125" t="s">
        <v>832</v>
      </c>
      <c r="NJ38" s="125" t="s">
        <v>833</v>
      </c>
      <c r="NK38" s="125" t="s">
        <v>834</v>
      </c>
      <c r="NL38" s="125" t="s">
        <v>835</v>
      </c>
      <c r="NM38" s="126" t="s">
        <v>836</v>
      </c>
      <c r="NN38" s="125" t="s">
        <v>837</v>
      </c>
      <c r="NO38" s="125" t="s">
        <v>838</v>
      </c>
      <c r="NP38" s="125" t="s">
        <v>839</v>
      </c>
      <c r="NQ38" s="125" t="s">
        <v>840</v>
      </c>
      <c r="NR38" s="126" t="s">
        <v>841</v>
      </c>
      <c r="NS38" s="125" t="s">
        <v>842</v>
      </c>
      <c r="NT38" s="125" t="s">
        <v>843</v>
      </c>
      <c r="NU38" s="125" t="s">
        <v>844</v>
      </c>
      <c r="NV38" s="125" t="s">
        <v>845</v>
      </c>
      <c r="NW38" s="126" t="s">
        <v>846</v>
      </c>
      <c r="NX38" s="125" t="s">
        <v>847</v>
      </c>
      <c r="NY38" s="125" t="s">
        <v>848</v>
      </c>
      <c r="NZ38" s="125" t="s">
        <v>849</v>
      </c>
      <c r="OA38" s="125" t="s">
        <v>850</v>
      </c>
      <c r="OB38" s="126" t="s">
        <v>851</v>
      </c>
      <c r="OC38" s="126">
        <v>90.899093433514636</v>
      </c>
      <c r="OI38" s="125">
        <v>88.106274274659</v>
      </c>
      <c r="OJ38" s="125">
        <v>85.313455115803364</v>
      </c>
      <c r="OK38" s="126">
        <v>82.520635956947714</v>
      </c>
      <c r="OL38" s="125">
        <v>83.067313281206026</v>
      </c>
      <c r="OM38" s="125">
        <v>83.613990605464366</v>
      </c>
      <c r="ON38" s="125">
        <v>84.160667929722678</v>
      </c>
      <c r="OO38" s="125">
        <v>84.707345253980989</v>
      </c>
      <c r="OP38" s="126">
        <v>85.254022578239329</v>
      </c>
      <c r="OQ38" s="125">
        <v>85.720684143439627</v>
      </c>
      <c r="OR38" s="125">
        <v>86.187345708639938</v>
      </c>
      <c r="OS38" s="125">
        <v>86.654007273840236</v>
      </c>
      <c r="OT38" s="125">
        <v>87.120668839040547</v>
      </c>
      <c r="OU38" s="126">
        <v>87.587330404240831</v>
      </c>
      <c r="OV38" s="125">
        <v>88.03106955805508</v>
      </c>
      <c r="OW38" s="125">
        <v>88.474808711869329</v>
      </c>
      <c r="OX38" s="125">
        <v>88.918547865683578</v>
      </c>
      <c r="OY38" s="125">
        <v>89.362287019497828</v>
      </c>
      <c r="OZ38" s="126">
        <v>89.806026173312105</v>
      </c>
      <c r="PA38" s="125">
        <v>90.229767091342836</v>
      </c>
      <c r="PB38" s="125">
        <v>90.653508009373553</v>
      </c>
      <c r="PC38" s="125">
        <v>91.077248927404284</v>
      </c>
      <c r="PD38" s="125">
        <v>91.500989845435001</v>
      </c>
      <c r="PE38" s="126">
        <v>91.924730763465746</v>
      </c>
      <c r="PF38" s="125">
        <v>92.316504784708869</v>
      </c>
      <c r="PG38" s="125">
        <v>92.708278805951991</v>
      </c>
      <c r="PH38" s="125">
        <v>93.100052827195114</v>
      </c>
      <c r="PI38" s="125">
        <v>93.491826848438251</v>
      </c>
      <c r="PJ38" s="126">
        <v>93.883600869681402</v>
      </c>
      <c r="PK38" s="125">
        <v>94.25163278691646</v>
      </c>
      <c r="PL38" s="125">
        <v>94.619664704151518</v>
      </c>
      <c r="PM38" s="125">
        <v>94.987696621386604</v>
      </c>
      <c r="PN38" s="125">
        <v>95.355728538621662</v>
      </c>
      <c r="PO38" s="25">
        <v>95.723760455856763</v>
      </c>
    </row>
    <row r="39" spans="1:431" outlineLevel="1" x14ac:dyDescent="0.3">
      <c r="A39" s="30" t="s">
        <v>852</v>
      </c>
      <c r="B39" s="24" t="s">
        <v>853</v>
      </c>
      <c r="C39" s="126" t="s">
        <v>854</v>
      </c>
      <c r="I39" s="125" t="s">
        <v>855</v>
      </c>
      <c r="J39" s="125" t="s">
        <v>856</v>
      </c>
      <c r="K39" s="126" t="s">
        <v>857</v>
      </c>
      <c r="L39" s="125" t="s">
        <v>858</v>
      </c>
      <c r="M39" s="125" t="s">
        <v>859</v>
      </c>
      <c r="N39" s="125" t="s">
        <v>860</v>
      </c>
      <c r="O39" s="125" t="s">
        <v>861</v>
      </c>
      <c r="P39" s="126" t="s">
        <v>862</v>
      </c>
      <c r="Q39" s="125" t="s">
        <v>863</v>
      </c>
      <c r="R39" s="125" t="s">
        <v>864</v>
      </c>
      <c r="S39" s="125" t="s">
        <v>865</v>
      </c>
      <c r="T39" s="125" t="s">
        <v>866</v>
      </c>
      <c r="U39" s="126" t="s">
        <v>867</v>
      </c>
      <c r="V39" s="125" t="s">
        <v>868</v>
      </c>
      <c r="W39" s="125" t="s">
        <v>869</v>
      </c>
      <c r="X39" s="125" t="s">
        <v>870</v>
      </c>
      <c r="Y39" s="125" t="s">
        <v>871</v>
      </c>
      <c r="Z39" s="126" t="s">
        <v>872</v>
      </c>
      <c r="AA39" s="125" t="s">
        <v>873</v>
      </c>
      <c r="AB39" s="125" t="s">
        <v>874</v>
      </c>
      <c r="AC39" s="125" t="s">
        <v>875</v>
      </c>
      <c r="AD39" s="125" t="s">
        <v>876</v>
      </c>
      <c r="AE39" s="126" t="s">
        <v>877</v>
      </c>
      <c r="AF39" s="125" t="s">
        <v>878</v>
      </c>
      <c r="AG39" s="125" t="s">
        <v>879</v>
      </c>
      <c r="AH39" s="125" t="s">
        <v>880</v>
      </c>
      <c r="AI39" s="125" t="s">
        <v>881</v>
      </c>
      <c r="AJ39" s="126" t="s">
        <v>882</v>
      </c>
      <c r="AK39" s="26" t="s">
        <v>883</v>
      </c>
      <c r="AL39" s="125" t="s">
        <v>884</v>
      </c>
      <c r="AM39" s="125" t="s">
        <v>885</v>
      </c>
      <c r="AN39" s="125" t="s">
        <v>886</v>
      </c>
      <c r="AO39" s="25" t="s">
        <v>887</v>
      </c>
      <c r="AP39" s="126" t="s">
        <v>888</v>
      </c>
      <c r="AV39" s="125" t="s">
        <v>889</v>
      </c>
      <c r="AW39" s="125" t="s">
        <v>890</v>
      </c>
      <c r="AX39" s="126" t="s">
        <v>891</v>
      </c>
      <c r="AY39" s="125" t="s">
        <v>892</v>
      </c>
      <c r="AZ39" s="125" t="s">
        <v>893</v>
      </c>
      <c r="BA39" s="125" t="s">
        <v>894</v>
      </c>
      <c r="BB39" s="125" t="s">
        <v>895</v>
      </c>
      <c r="BC39" s="126" t="s">
        <v>896</v>
      </c>
      <c r="BD39" s="125" t="s">
        <v>897</v>
      </c>
      <c r="BE39" s="125" t="s">
        <v>898</v>
      </c>
      <c r="BF39" s="125" t="s">
        <v>899</v>
      </c>
      <c r="BG39" s="125" t="s">
        <v>900</v>
      </c>
      <c r="BH39" s="126" t="s">
        <v>901</v>
      </c>
      <c r="BI39" s="125" t="s">
        <v>902</v>
      </c>
      <c r="BJ39" s="125" t="s">
        <v>903</v>
      </c>
      <c r="BK39" s="125" t="s">
        <v>904</v>
      </c>
      <c r="BL39" s="125" t="s">
        <v>905</v>
      </c>
      <c r="BM39" s="126" t="s">
        <v>906</v>
      </c>
      <c r="BN39" s="125" t="s">
        <v>907</v>
      </c>
      <c r="BO39" s="125" t="s">
        <v>908</v>
      </c>
      <c r="BP39" s="125" t="s">
        <v>909</v>
      </c>
      <c r="BQ39" s="125" t="s">
        <v>910</v>
      </c>
      <c r="BR39" s="126" t="s">
        <v>911</v>
      </c>
      <c r="BS39" s="125" t="s">
        <v>912</v>
      </c>
      <c r="BT39" s="125" t="s">
        <v>913</v>
      </c>
      <c r="BU39" s="125" t="s">
        <v>914</v>
      </c>
      <c r="BV39" s="125" t="s">
        <v>915</v>
      </c>
      <c r="BW39" s="126" t="s">
        <v>916</v>
      </c>
      <c r="BX39" s="26" t="s">
        <v>917</v>
      </c>
      <c r="BY39" s="26" t="s">
        <v>918</v>
      </c>
      <c r="BZ39" s="26" t="s">
        <v>919</v>
      </c>
      <c r="CA39" s="26" t="s">
        <v>920</v>
      </c>
      <c r="CB39" s="126" t="s">
        <v>921</v>
      </c>
      <c r="CC39" s="126" t="s">
        <v>922</v>
      </c>
      <c r="CI39" s="125" t="s">
        <v>923</v>
      </c>
      <c r="CJ39" s="125" t="s">
        <v>924</v>
      </c>
      <c r="CK39" s="126" t="s">
        <v>925</v>
      </c>
      <c r="CL39" s="125" t="s">
        <v>926</v>
      </c>
      <c r="CM39" s="125" t="s">
        <v>927</v>
      </c>
      <c r="CN39" s="125" t="s">
        <v>928</v>
      </c>
      <c r="CO39" s="125" t="s">
        <v>929</v>
      </c>
      <c r="CP39" s="126" t="s">
        <v>930</v>
      </c>
      <c r="CQ39" s="125" t="s">
        <v>931</v>
      </c>
      <c r="CR39" s="125" t="s">
        <v>932</v>
      </c>
      <c r="CS39" s="125" t="s">
        <v>933</v>
      </c>
      <c r="CT39" s="125" t="s">
        <v>934</v>
      </c>
      <c r="CU39" s="126" t="s">
        <v>935</v>
      </c>
      <c r="CV39" s="125" t="s">
        <v>936</v>
      </c>
      <c r="CW39" s="125" t="s">
        <v>937</v>
      </c>
      <c r="CX39" s="125" t="s">
        <v>938</v>
      </c>
      <c r="CY39" s="125" t="s">
        <v>939</v>
      </c>
      <c r="CZ39" s="126" t="s">
        <v>940</v>
      </c>
      <c r="DA39" s="125" t="s">
        <v>941</v>
      </c>
      <c r="DB39" s="125" t="s">
        <v>942</v>
      </c>
      <c r="DC39" s="125" t="s">
        <v>943</v>
      </c>
      <c r="DD39" s="125" t="s">
        <v>944</v>
      </c>
      <c r="DE39" s="126" t="s">
        <v>945</v>
      </c>
      <c r="DF39" s="125" t="s">
        <v>946</v>
      </c>
      <c r="DG39" s="125" t="s">
        <v>947</v>
      </c>
      <c r="DH39" s="125" t="s">
        <v>948</v>
      </c>
      <c r="DI39" s="125" t="s">
        <v>949</v>
      </c>
      <c r="DJ39" s="126" t="s">
        <v>950</v>
      </c>
      <c r="DK39" s="125" t="s">
        <v>951</v>
      </c>
      <c r="DL39" s="125" t="s">
        <v>952</v>
      </c>
      <c r="DM39" s="125" t="s">
        <v>953</v>
      </c>
      <c r="DN39" s="125" t="s">
        <v>954</v>
      </c>
      <c r="DO39" s="126" t="s">
        <v>955</v>
      </c>
      <c r="LC39" s="126" t="s">
        <v>956</v>
      </c>
      <c r="LI39" s="125" t="s">
        <v>957</v>
      </c>
      <c r="LJ39" s="125" t="s">
        <v>958</v>
      </c>
      <c r="LK39" s="126" t="s">
        <v>959</v>
      </c>
      <c r="LL39" s="125" t="s">
        <v>960</v>
      </c>
      <c r="LM39" s="125" t="s">
        <v>961</v>
      </c>
      <c r="LN39" s="125" t="s">
        <v>962</v>
      </c>
      <c r="LO39" s="125" t="s">
        <v>963</v>
      </c>
      <c r="LP39" s="126" t="s">
        <v>964</v>
      </c>
      <c r="LQ39" s="125" t="s">
        <v>965</v>
      </c>
      <c r="LR39" s="125" t="s">
        <v>966</v>
      </c>
      <c r="LS39" s="125" t="s">
        <v>967</v>
      </c>
      <c r="LT39" s="125" t="s">
        <v>968</v>
      </c>
      <c r="LU39" s="126" t="s">
        <v>969</v>
      </c>
      <c r="LV39" s="125" t="s">
        <v>970</v>
      </c>
      <c r="LW39" s="125" t="s">
        <v>971</v>
      </c>
      <c r="LX39" s="125" t="s">
        <v>972</v>
      </c>
      <c r="LY39" s="125" t="s">
        <v>973</v>
      </c>
      <c r="LZ39" s="126" t="s">
        <v>974</v>
      </c>
      <c r="MA39" s="125" t="s">
        <v>975</v>
      </c>
      <c r="MB39" s="125" t="s">
        <v>976</v>
      </c>
      <c r="MC39" s="125" t="s">
        <v>977</v>
      </c>
      <c r="MD39" s="125" t="s">
        <v>978</v>
      </c>
      <c r="ME39" s="126" t="s">
        <v>979</v>
      </c>
      <c r="MF39" s="125" t="s">
        <v>980</v>
      </c>
      <c r="MG39" s="125" t="s">
        <v>981</v>
      </c>
      <c r="MH39" s="125" t="s">
        <v>982</v>
      </c>
      <c r="MI39" s="125" t="s">
        <v>983</v>
      </c>
      <c r="MJ39" s="126" t="s">
        <v>984</v>
      </c>
      <c r="MK39" s="125" t="s">
        <v>985</v>
      </c>
      <c r="ML39" s="125" t="s">
        <v>986</v>
      </c>
      <c r="MM39" s="125" t="s">
        <v>987</v>
      </c>
      <c r="MN39" s="125" t="s">
        <v>988</v>
      </c>
      <c r="MO39" s="126" t="s">
        <v>989</v>
      </c>
      <c r="MP39" s="126" t="s">
        <v>990</v>
      </c>
      <c r="MV39" s="125" t="s">
        <v>991</v>
      </c>
      <c r="MW39" s="125" t="s">
        <v>992</v>
      </c>
      <c r="MX39" s="126" t="s">
        <v>993</v>
      </c>
      <c r="MY39" s="125" t="s">
        <v>994</v>
      </c>
      <c r="MZ39" s="125" t="s">
        <v>995</v>
      </c>
      <c r="NA39" s="125" t="s">
        <v>996</v>
      </c>
      <c r="NB39" s="125" t="s">
        <v>997</v>
      </c>
      <c r="NC39" s="126" t="s">
        <v>998</v>
      </c>
      <c r="ND39" s="125" t="s">
        <v>999</v>
      </c>
      <c r="NE39" s="125" t="s">
        <v>1000</v>
      </c>
      <c r="NF39" s="125" t="s">
        <v>1001</v>
      </c>
      <c r="NG39" s="125" t="s">
        <v>1002</v>
      </c>
      <c r="NH39" s="126" t="s">
        <v>1003</v>
      </c>
      <c r="NI39" s="125" t="s">
        <v>1004</v>
      </c>
      <c r="NJ39" s="125" t="s">
        <v>1005</v>
      </c>
      <c r="NK39" s="125" t="s">
        <v>1006</v>
      </c>
      <c r="NL39" s="125" t="s">
        <v>1007</v>
      </c>
      <c r="NM39" s="126" t="s">
        <v>1008</v>
      </c>
      <c r="NN39" s="125" t="s">
        <v>1009</v>
      </c>
      <c r="NO39" s="125" t="s">
        <v>1010</v>
      </c>
      <c r="NP39" s="125" t="s">
        <v>1011</v>
      </c>
      <c r="NQ39" s="125" t="s">
        <v>1012</v>
      </c>
      <c r="NR39" s="126" t="s">
        <v>1013</v>
      </c>
      <c r="NS39" s="125" t="s">
        <v>1014</v>
      </c>
      <c r="NT39" s="125" t="s">
        <v>1015</v>
      </c>
      <c r="NU39" s="125" t="s">
        <v>1016</v>
      </c>
      <c r="NV39" s="125" t="s">
        <v>1017</v>
      </c>
      <c r="NW39" s="126" t="s">
        <v>1018</v>
      </c>
      <c r="NX39" s="125" t="s">
        <v>1019</v>
      </c>
      <c r="NY39" s="125" t="s">
        <v>1020</v>
      </c>
      <c r="NZ39" s="125" t="s">
        <v>1021</v>
      </c>
      <c r="OA39" s="125" t="s">
        <v>1022</v>
      </c>
      <c r="OB39" s="126" t="s">
        <v>1023</v>
      </c>
      <c r="OC39" s="126" t="s">
        <v>1024</v>
      </c>
      <c r="OI39" s="125" t="s">
        <v>1025</v>
      </c>
      <c r="OJ39" s="125" t="s">
        <v>1026</v>
      </c>
      <c r="OK39" s="126" t="s">
        <v>1027</v>
      </c>
      <c r="OL39" s="125" t="s">
        <v>1028</v>
      </c>
      <c r="OM39" s="125" t="s">
        <v>1029</v>
      </c>
      <c r="ON39" s="125" t="s">
        <v>1030</v>
      </c>
      <c r="OO39" s="125" t="s">
        <v>1031</v>
      </c>
      <c r="OP39" s="126" t="s">
        <v>1032</v>
      </c>
      <c r="OQ39" s="125" t="s">
        <v>1033</v>
      </c>
      <c r="OR39" s="125" t="s">
        <v>1034</v>
      </c>
      <c r="OS39" s="125" t="s">
        <v>1035</v>
      </c>
      <c r="OT39" s="125" t="s">
        <v>1036</v>
      </c>
      <c r="OU39" s="126" t="s">
        <v>1037</v>
      </c>
      <c r="OV39" s="125" t="s">
        <v>1038</v>
      </c>
      <c r="OW39" s="125" t="s">
        <v>1039</v>
      </c>
      <c r="OX39" s="125" t="s">
        <v>1040</v>
      </c>
      <c r="OY39" s="125" t="s">
        <v>1041</v>
      </c>
      <c r="OZ39" s="126" t="s">
        <v>1042</v>
      </c>
      <c r="PA39" s="125" t="s">
        <v>1043</v>
      </c>
      <c r="PB39" s="125" t="s">
        <v>1044</v>
      </c>
      <c r="PC39" s="125" t="s">
        <v>1045</v>
      </c>
      <c r="PD39" s="125" t="s">
        <v>1046</v>
      </c>
      <c r="PE39" s="126" t="s">
        <v>1047</v>
      </c>
      <c r="PF39" s="125" t="s">
        <v>1048</v>
      </c>
      <c r="PG39" s="125" t="s">
        <v>1049</v>
      </c>
      <c r="PH39" s="125" t="s">
        <v>1050</v>
      </c>
      <c r="PI39" s="125" t="s">
        <v>1051</v>
      </c>
      <c r="PJ39" s="126" t="s">
        <v>1052</v>
      </c>
      <c r="PK39" s="125" t="s">
        <v>1053</v>
      </c>
      <c r="PL39" s="125" t="s">
        <v>1054</v>
      </c>
      <c r="PM39" s="125" t="s">
        <v>1055</v>
      </c>
      <c r="PN39" s="125" t="s">
        <v>1056</v>
      </c>
      <c r="PO39" s="126" t="s">
        <v>1057</v>
      </c>
    </row>
    <row r="40" spans="1:431" outlineLevel="1" x14ac:dyDescent="0.3">
      <c r="A40" s="30" t="s">
        <v>1058</v>
      </c>
      <c r="B40" s="24" t="s">
        <v>1059</v>
      </c>
      <c r="C40" s="126">
        <f>C42</f>
        <v>2.3307477124379999E-2</v>
      </c>
      <c r="I40" s="125">
        <f>I42</f>
        <v>2.5244234251726973E-2</v>
      </c>
      <c r="J40" s="125">
        <f t="shared" ref="J40:AJ40" si="287">J42</f>
        <v>2.7180991379081983E-2</v>
      </c>
      <c r="K40" s="126">
        <f t="shared" si="287"/>
        <v>2.9117748506436992E-2</v>
      </c>
      <c r="L40" s="125">
        <f t="shared" si="287"/>
        <v>2.9117748506436992E-2</v>
      </c>
      <c r="M40" s="125">
        <f t="shared" si="287"/>
        <v>2.9117748506436992E-2</v>
      </c>
      <c r="N40" s="125">
        <f t="shared" si="287"/>
        <v>2.9117748506436992E-2</v>
      </c>
      <c r="O40" s="125">
        <f t="shared" si="287"/>
        <v>2.9117748506436992E-2</v>
      </c>
      <c r="P40" s="126">
        <f t="shared" si="287"/>
        <v>2.9117748506436992E-2</v>
      </c>
      <c r="Q40" s="125">
        <f t="shared" si="287"/>
        <v>2.9117748506436992E-2</v>
      </c>
      <c r="R40" s="125">
        <f t="shared" si="287"/>
        <v>2.9117748506436992E-2</v>
      </c>
      <c r="S40" s="125">
        <f t="shared" si="287"/>
        <v>2.9117748506436992E-2</v>
      </c>
      <c r="T40" s="125">
        <f t="shared" si="287"/>
        <v>2.9117748506436992E-2</v>
      </c>
      <c r="U40" s="126">
        <f t="shared" si="287"/>
        <v>2.9117748506436992E-2</v>
      </c>
      <c r="V40" s="125">
        <f t="shared" si="287"/>
        <v>2.9117748506436992E-2</v>
      </c>
      <c r="W40" s="125">
        <f t="shared" si="287"/>
        <v>2.9117748506436992E-2</v>
      </c>
      <c r="X40" s="125">
        <f t="shared" si="287"/>
        <v>2.9117748506436992E-2</v>
      </c>
      <c r="Y40" s="125">
        <f t="shared" si="287"/>
        <v>2.9117748506436992E-2</v>
      </c>
      <c r="Z40" s="126">
        <f t="shared" si="287"/>
        <v>2.9117748506436992E-2</v>
      </c>
      <c r="AA40" s="125">
        <f t="shared" si="287"/>
        <v>2.9117748506436992E-2</v>
      </c>
      <c r="AB40" s="125">
        <f t="shared" si="287"/>
        <v>2.9117748506436992E-2</v>
      </c>
      <c r="AC40" s="125">
        <f t="shared" si="287"/>
        <v>2.9117748506436992E-2</v>
      </c>
      <c r="AD40" s="125">
        <f t="shared" si="287"/>
        <v>2.9117748506436992E-2</v>
      </c>
      <c r="AE40" s="126">
        <f t="shared" si="287"/>
        <v>2.9117748506436992E-2</v>
      </c>
      <c r="AF40" s="125">
        <f t="shared" si="287"/>
        <v>2.9117748506436992E-2</v>
      </c>
      <c r="AG40" s="125">
        <f t="shared" si="287"/>
        <v>2.9117748506436992E-2</v>
      </c>
      <c r="AH40" s="125">
        <f t="shared" si="287"/>
        <v>2.9117748506436992E-2</v>
      </c>
      <c r="AI40" s="125">
        <f t="shared" si="287"/>
        <v>2.9117748506436992E-2</v>
      </c>
      <c r="AJ40" s="126">
        <f t="shared" si="287"/>
        <v>2.9117748506436992E-2</v>
      </c>
      <c r="AK40" s="26">
        <f t="shared" ref="AK40:AP40" si="288">AK42</f>
        <v>2.9117748506436999E-2</v>
      </c>
      <c r="AL40" s="125">
        <f t="shared" si="288"/>
        <v>2.9117748506436999E-2</v>
      </c>
      <c r="AM40" s="125">
        <f t="shared" si="288"/>
        <v>2.9117748506436999E-2</v>
      </c>
      <c r="AN40" s="125">
        <f t="shared" si="288"/>
        <v>2.9117748506436999E-2</v>
      </c>
      <c r="AO40" s="25">
        <f t="shared" si="288"/>
        <v>2.9117748506436999E-2</v>
      </c>
      <c r="AP40" s="126">
        <f t="shared" si="288"/>
        <v>0.61384552339196996</v>
      </c>
      <c r="AV40" s="125">
        <f>AV42</f>
        <v>0.6648536048836059</v>
      </c>
      <c r="AW40" s="125">
        <f t="shared" ref="AW40:BW40" si="289">AW42</f>
        <v>0.71586168637524017</v>
      </c>
      <c r="AX40" s="126">
        <f t="shared" si="289"/>
        <v>0.76686976786687455</v>
      </c>
      <c r="AY40" s="125">
        <f t="shared" si="289"/>
        <v>0.76686976786687455</v>
      </c>
      <c r="AZ40" s="125">
        <f t="shared" si="289"/>
        <v>0.76686976786687455</v>
      </c>
      <c r="BA40" s="125">
        <f t="shared" si="289"/>
        <v>0.76686976786687455</v>
      </c>
      <c r="BB40" s="125">
        <f t="shared" si="289"/>
        <v>0.76686976786687455</v>
      </c>
      <c r="BC40" s="126">
        <f t="shared" si="289"/>
        <v>0.76686976786687455</v>
      </c>
      <c r="BD40" s="125">
        <f t="shared" si="289"/>
        <v>0.76686976786687455</v>
      </c>
      <c r="BE40" s="125">
        <f t="shared" si="289"/>
        <v>0.76686976786687455</v>
      </c>
      <c r="BF40" s="125">
        <f t="shared" si="289"/>
        <v>0.76686976786687455</v>
      </c>
      <c r="BG40" s="125">
        <f t="shared" si="289"/>
        <v>0.76686976786687455</v>
      </c>
      <c r="BH40" s="126">
        <f t="shared" si="289"/>
        <v>0.76686976786687455</v>
      </c>
      <c r="BI40" s="125">
        <f t="shared" si="289"/>
        <v>0.76686976786687455</v>
      </c>
      <c r="BJ40" s="125">
        <f t="shared" si="289"/>
        <v>0.76686976786687455</v>
      </c>
      <c r="BK40" s="125">
        <f t="shared" si="289"/>
        <v>0.76686976786687455</v>
      </c>
      <c r="BL40" s="125">
        <f t="shared" si="289"/>
        <v>0.76686976786687455</v>
      </c>
      <c r="BM40" s="126">
        <f t="shared" si="289"/>
        <v>0.76686976786687455</v>
      </c>
      <c r="BN40" s="125">
        <f t="shared" si="289"/>
        <v>0.76686976786687455</v>
      </c>
      <c r="BO40" s="125">
        <f t="shared" si="289"/>
        <v>0.76686976786687455</v>
      </c>
      <c r="BP40" s="125">
        <f t="shared" si="289"/>
        <v>0.76686976786687455</v>
      </c>
      <c r="BQ40" s="125">
        <f t="shared" si="289"/>
        <v>0.76686976786687455</v>
      </c>
      <c r="BR40" s="126">
        <f t="shared" si="289"/>
        <v>0.76686976786687455</v>
      </c>
      <c r="BS40" s="125">
        <f t="shared" si="289"/>
        <v>0.76686976786687455</v>
      </c>
      <c r="BT40" s="125">
        <f t="shared" si="289"/>
        <v>0.76686976786687455</v>
      </c>
      <c r="BU40" s="125">
        <f t="shared" si="289"/>
        <v>0.76686976786687455</v>
      </c>
      <c r="BV40" s="125">
        <f t="shared" si="289"/>
        <v>0.76686976786687455</v>
      </c>
      <c r="BW40" s="126">
        <f t="shared" si="289"/>
        <v>0.76686976786687455</v>
      </c>
      <c r="BX40" s="26">
        <f t="shared" ref="BX40:CC40" si="290">BX42</f>
        <v>0.766869767866875</v>
      </c>
      <c r="BY40" s="26">
        <f t="shared" si="290"/>
        <v>0.766869767866875</v>
      </c>
      <c r="BZ40" s="26">
        <f t="shared" si="290"/>
        <v>0.766869767866875</v>
      </c>
      <c r="CA40" s="26">
        <f t="shared" si="290"/>
        <v>0.766869767866875</v>
      </c>
      <c r="CB40" s="126">
        <f t="shared" si="290"/>
        <v>0.766869767866875</v>
      </c>
      <c r="CC40" s="126" t="str">
        <f t="shared" si="290"/>
        <v>WELL</v>
      </c>
      <c r="CI40" s="125" t="s">
        <v>1060</v>
      </c>
      <c r="CJ40" s="125" t="s">
        <v>1061</v>
      </c>
      <c r="CK40" s="126" t="s">
        <v>1062</v>
      </c>
      <c r="CL40" s="125" t="s">
        <v>1063</v>
      </c>
      <c r="CM40" s="125" t="s">
        <v>1064</v>
      </c>
      <c r="CN40" s="125" t="s">
        <v>1065</v>
      </c>
      <c r="CO40" s="125" t="s">
        <v>1066</v>
      </c>
      <c r="CP40" s="126" t="s">
        <v>1067</v>
      </c>
      <c r="CQ40" s="125" t="s">
        <v>1068</v>
      </c>
      <c r="CR40" s="125" t="s">
        <v>1069</v>
      </c>
      <c r="CS40" s="125" t="s">
        <v>1070</v>
      </c>
      <c r="CT40" s="125" t="s">
        <v>1071</v>
      </c>
      <c r="CU40" s="126" t="s">
        <v>1072</v>
      </c>
      <c r="CV40" s="125" t="s">
        <v>1073</v>
      </c>
      <c r="CW40" s="125" t="s">
        <v>1074</v>
      </c>
      <c r="CX40" s="125" t="s">
        <v>1075</v>
      </c>
      <c r="CY40" s="125" t="s">
        <v>1076</v>
      </c>
      <c r="CZ40" s="126" t="s">
        <v>1077</v>
      </c>
      <c r="DA40" s="125" t="s">
        <v>1078</v>
      </c>
      <c r="DB40" s="125" t="s">
        <v>1079</v>
      </c>
      <c r="DC40" s="125" t="s">
        <v>1080</v>
      </c>
      <c r="DD40" s="125" t="s">
        <v>1081</v>
      </c>
      <c r="DE40" s="126" t="s">
        <v>1082</v>
      </c>
      <c r="DF40" s="125" t="s">
        <v>1083</v>
      </c>
      <c r="DG40" s="125" t="s">
        <v>1084</v>
      </c>
      <c r="DH40" s="125" t="s">
        <v>1085</v>
      </c>
      <c r="DI40" s="125" t="s">
        <v>1086</v>
      </c>
      <c r="DJ40" s="126" t="s">
        <v>1087</v>
      </c>
      <c r="DK40" s="125" t="s">
        <v>1088</v>
      </c>
      <c r="DL40" s="125" t="s">
        <v>1089</v>
      </c>
      <c r="DM40" s="125" t="s">
        <v>1090</v>
      </c>
      <c r="DN40" s="125" t="s">
        <v>1091</v>
      </c>
      <c r="DO40" s="126" t="s">
        <v>1092</v>
      </c>
      <c r="LC40" s="126">
        <f>LC42</f>
        <v>17.210982132099538</v>
      </c>
      <c r="LI40" s="125">
        <f>LI42</f>
        <v>18.64114517099269</v>
      </c>
      <c r="LJ40" s="125">
        <f t="shared" ref="LJ40:MJ40" si="291">LJ42</f>
        <v>20.071308209885807</v>
      </c>
      <c r="LK40" s="126">
        <f t="shared" si="291"/>
        <v>21.501471248778923</v>
      </c>
      <c r="LL40" s="125">
        <f t="shared" si="291"/>
        <v>21.501471248778923</v>
      </c>
      <c r="LM40" s="125">
        <f t="shared" si="291"/>
        <v>21.501471248778923</v>
      </c>
      <c r="LN40" s="125">
        <f t="shared" si="291"/>
        <v>21.501471248778923</v>
      </c>
      <c r="LO40" s="125">
        <f t="shared" si="291"/>
        <v>21.501471248778923</v>
      </c>
      <c r="LP40" s="126">
        <f t="shared" si="291"/>
        <v>21.501471248778923</v>
      </c>
      <c r="LQ40" s="125">
        <f t="shared" si="291"/>
        <v>21.501471248778923</v>
      </c>
      <c r="LR40" s="125">
        <f t="shared" si="291"/>
        <v>21.501471248778923</v>
      </c>
      <c r="LS40" s="125">
        <f t="shared" si="291"/>
        <v>21.501471248778923</v>
      </c>
      <c r="LT40" s="125">
        <f t="shared" si="291"/>
        <v>21.501471248778923</v>
      </c>
      <c r="LU40" s="126">
        <f t="shared" si="291"/>
        <v>21.501471248778923</v>
      </c>
      <c r="LV40" s="125">
        <f t="shared" si="291"/>
        <v>21.501471248778923</v>
      </c>
      <c r="LW40" s="125">
        <f t="shared" si="291"/>
        <v>21.501471248778923</v>
      </c>
      <c r="LX40" s="125">
        <f t="shared" si="291"/>
        <v>21.501471248778923</v>
      </c>
      <c r="LY40" s="125">
        <f t="shared" si="291"/>
        <v>21.501471248778923</v>
      </c>
      <c r="LZ40" s="126">
        <f t="shared" si="291"/>
        <v>21.501471248778923</v>
      </c>
      <c r="MA40" s="125">
        <f t="shared" si="291"/>
        <v>21.501471248778923</v>
      </c>
      <c r="MB40" s="125">
        <f t="shared" si="291"/>
        <v>21.501471248778923</v>
      </c>
      <c r="MC40" s="125">
        <f t="shared" si="291"/>
        <v>21.501471248778923</v>
      </c>
      <c r="MD40" s="125">
        <f t="shared" si="291"/>
        <v>21.501471248778923</v>
      </c>
      <c r="ME40" s="126">
        <f t="shared" si="291"/>
        <v>21.501471248778923</v>
      </c>
      <c r="MF40" s="125">
        <f t="shared" si="291"/>
        <v>21.501471248778923</v>
      </c>
      <c r="MG40" s="125">
        <f t="shared" si="291"/>
        <v>21.501471248778923</v>
      </c>
      <c r="MH40" s="125">
        <f t="shared" si="291"/>
        <v>21.501471248778923</v>
      </c>
      <c r="MI40" s="125">
        <f t="shared" si="291"/>
        <v>21.501471248778923</v>
      </c>
      <c r="MJ40" s="126">
        <f t="shared" si="291"/>
        <v>21.501471248778923</v>
      </c>
      <c r="MK40" s="125">
        <f t="shared" ref="MK40:MP40" si="292">MK42</f>
        <v>21.501471248778923</v>
      </c>
      <c r="ML40" s="125">
        <f t="shared" si="292"/>
        <v>21.501471248778923</v>
      </c>
      <c r="MM40" s="125">
        <f t="shared" si="292"/>
        <v>21.501471248778923</v>
      </c>
      <c r="MN40" s="125">
        <f t="shared" si="292"/>
        <v>21.501471248778923</v>
      </c>
      <c r="MO40" s="126">
        <f t="shared" si="292"/>
        <v>21.501471248778923</v>
      </c>
      <c r="MP40" s="126" t="str">
        <f t="shared" si="292"/>
        <v>WELL</v>
      </c>
      <c r="MV40" s="125" t="s">
        <v>1093</v>
      </c>
      <c r="MW40" s="125" t="s">
        <v>1094</v>
      </c>
      <c r="MX40" s="126" t="s">
        <v>1095</v>
      </c>
      <c r="MY40" s="125" t="s">
        <v>1096</v>
      </c>
      <c r="MZ40" s="125" t="s">
        <v>1097</v>
      </c>
      <c r="NA40" s="125" t="s">
        <v>1098</v>
      </c>
      <c r="NB40" s="125" t="s">
        <v>1099</v>
      </c>
      <c r="NC40" s="126" t="s">
        <v>1100</v>
      </c>
      <c r="ND40" s="125" t="s">
        <v>1101</v>
      </c>
      <c r="NE40" s="125" t="s">
        <v>1102</v>
      </c>
      <c r="NF40" s="125" t="s">
        <v>1103</v>
      </c>
      <c r="NG40" s="125" t="s">
        <v>1104</v>
      </c>
      <c r="NH40" s="126" t="s">
        <v>1105</v>
      </c>
      <c r="NI40" s="125" t="s">
        <v>1106</v>
      </c>
      <c r="NJ40" s="125" t="s">
        <v>1107</v>
      </c>
      <c r="NK40" s="125" t="s">
        <v>1108</v>
      </c>
      <c r="NL40" s="125" t="s">
        <v>1109</v>
      </c>
      <c r="NM40" s="126" t="s">
        <v>1110</v>
      </c>
      <c r="NN40" s="125" t="s">
        <v>1111</v>
      </c>
      <c r="NO40" s="125" t="s">
        <v>1112</v>
      </c>
      <c r="NP40" s="125" t="s">
        <v>1113</v>
      </c>
      <c r="NQ40" s="125" t="s">
        <v>1114</v>
      </c>
      <c r="NR40" s="126" t="s">
        <v>1115</v>
      </c>
      <c r="NS40" s="125" t="s">
        <v>1116</v>
      </c>
      <c r="NT40" s="125" t="s">
        <v>1117</v>
      </c>
      <c r="NU40" s="125" t="s">
        <v>1118</v>
      </c>
      <c r="NV40" s="125" t="s">
        <v>1119</v>
      </c>
      <c r="NW40" s="126" t="s">
        <v>1120</v>
      </c>
      <c r="NX40" s="125" t="s">
        <v>1121</v>
      </c>
      <c r="NY40" s="125" t="s">
        <v>1122</v>
      </c>
      <c r="NZ40" s="125" t="s">
        <v>1123</v>
      </c>
      <c r="OA40" s="125" t="s">
        <v>1124</v>
      </c>
      <c r="OB40" s="126" t="s">
        <v>1125</v>
      </c>
      <c r="OC40" s="126">
        <f>OC42</f>
        <v>17.210982132099538</v>
      </c>
      <c r="OI40" s="125">
        <f>OI42</f>
        <v>18.64114517099269</v>
      </c>
      <c r="OJ40" s="125">
        <f t="shared" ref="OJ40:PI40" si="293">OJ42</f>
        <v>20.071308209885807</v>
      </c>
      <c r="OK40" s="126">
        <f t="shared" si="293"/>
        <v>21.501471248778923</v>
      </c>
      <c r="OL40" s="125">
        <f t="shared" si="293"/>
        <v>21.501471248778923</v>
      </c>
      <c r="OM40" s="125">
        <f t="shared" si="293"/>
        <v>21.501471248778923</v>
      </c>
      <c r="ON40" s="125">
        <f t="shared" si="293"/>
        <v>21.501471248778923</v>
      </c>
      <c r="OO40" s="125">
        <f t="shared" si="293"/>
        <v>21.501471248778923</v>
      </c>
      <c r="OP40" s="126">
        <f t="shared" si="293"/>
        <v>21.501471248778923</v>
      </c>
      <c r="OQ40" s="125">
        <f t="shared" si="293"/>
        <v>21.501471248778923</v>
      </c>
      <c r="OR40" s="125">
        <f t="shared" si="293"/>
        <v>21.501471248778923</v>
      </c>
      <c r="OS40" s="125">
        <f t="shared" si="293"/>
        <v>21.501471248778923</v>
      </c>
      <c r="OT40" s="125">
        <f t="shared" si="293"/>
        <v>21.501471248778923</v>
      </c>
      <c r="OU40" s="126">
        <f t="shared" si="293"/>
        <v>21.501471248778923</v>
      </c>
      <c r="OV40" s="125">
        <f t="shared" si="293"/>
        <v>21.501471248778923</v>
      </c>
      <c r="OW40" s="125">
        <f t="shared" si="293"/>
        <v>21.501471248778923</v>
      </c>
      <c r="OX40" s="125">
        <f t="shared" si="293"/>
        <v>21.501471248778923</v>
      </c>
      <c r="OY40" s="125">
        <f t="shared" si="293"/>
        <v>21.501471248778923</v>
      </c>
      <c r="OZ40" s="126">
        <f t="shared" si="293"/>
        <v>21.501471248778923</v>
      </c>
      <c r="PA40" s="125">
        <f t="shared" si="293"/>
        <v>21.501471248778923</v>
      </c>
      <c r="PB40" s="125">
        <f t="shared" si="293"/>
        <v>21.501471248778923</v>
      </c>
      <c r="PC40" s="125">
        <f t="shared" si="293"/>
        <v>21.501471248778923</v>
      </c>
      <c r="PD40" s="125">
        <f t="shared" si="293"/>
        <v>21.501471248778923</v>
      </c>
      <c r="PE40" s="126">
        <f t="shared" si="293"/>
        <v>21.501471248778923</v>
      </c>
      <c r="PF40" s="125">
        <f t="shared" si="293"/>
        <v>21.501471248778923</v>
      </c>
      <c r="PG40" s="125">
        <f t="shared" si="293"/>
        <v>21.501471248778923</v>
      </c>
      <c r="PH40" s="125">
        <f t="shared" si="293"/>
        <v>21.501471248778923</v>
      </c>
      <c r="PI40" s="125">
        <f t="shared" si="293"/>
        <v>21.501471248778923</v>
      </c>
      <c r="PJ40" s="126">
        <f>PJ42</f>
        <v>21.501471248778923</v>
      </c>
      <c r="PK40" s="125">
        <f t="shared" ref="PK40:PO40" si="294">PK42</f>
        <v>21.501471248778923</v>
      </c>
      <c r="PL40" s="125">
        <f t="shared" si="294"/>
        <v>21.501471248778923</v>
      </c>
      <c r="PM40" s="125">
        <f t="shared" si="294"/>
        <v>21.501471248778923</v>
      </c>
      <c r="PN40" s="125">
        <f t="shared" si="294"/>
        <v>21.501471248778923</v>
      </c>
      <c r="PO40" s="126">
        <f t="shared" si="294"/>
        <v>21.501471248778923</v>
      </c>
    </row>
    <row r="41" spans="1:431" outlineLevel="1" x14ac:dyDescent="0.3">
      <c r="A41" s="30" t="s">
        <v>1126</v>
      </c>
      <c r="B41" s="24" t="s">
        <v>1127</v>
      </c>
      <c r="C41" s="126" t="s">
        <v>1128</v>
      </c>
      <c r="I41" s="125" t="s">
        <v>1129</v>
      </c>
      <c r="J41" s="125" t="s">
        <v>1130</v>
      </c>
      <c r="K41" s="126" t="s">
        <v>1131</v>
      </c>
      <c r="L41" s="125" t="s">
        <v>1132</v>
      </c>
      <c r="M41" s="125" t="s">
        <v>1133</v>
      </c>
      <c r="N41" s="125" t="s">
        <v>1134</v>
      </c>
      <c r="O41" s="125" t="s">
        <v>1135</v>
      </c>
      <c r="P41" s="126" t="s">
        <v>1136</v>
      </c>
      <c r="Q41" s="125" t="s">
        <v>1137</v>
      </c>
      <c r="R41" s="125" t="s">
        <v>1138</v>
      </c>
      <c r="S41" s="125" t="s">
        <v>1139</v>
      </c>
      <c r="T41" s="125" t="s">
        <v>1140</v>
      </c>
      <c r="U41" s="126" t="s">
        <v>1141</v>
      </c>
      <c r="V41" s="125" t="s">
        <v>1142</v>
      </c>
      <c r="W41" s="125" t="s">
        <v>1143</v>
      </c>
      <c r="X41" s="125" t="s">
        <v>1144</v>
      </c>
      <c r="Y41" s="125" t="s">
        <v>1145</v>
      </c>
      <c r="Z41" s="126" t="s">
        <v>1146</v>
      </c>
      <c r="AA41" s="125" t="s">
        <v>1147</v>
      </c>
      <c r="AB41" s="125" t="s">
        <v>1148</v>
      </c>
      <c r="AC41" s="125" t="s">
        <v>1149</v>
      </c>
      <c r="AD41" s="125" t="s">
        <v>1150</v>
      </c>
      <c r="AE41" s="126" t="s">
        <v>1151</v>
      </c>
      <c r="AF41" s="125" t="s">
        <v>1152</v>
      </c>
      <c r="AG41" s="125" t="s">
        <v>1153</v>
      </c>
      <c r="AH41" s="125" t="s">
        <v>1154</v>
      </c>
      <c r="AI41" s="125" t="s">
        <v>1155</v>
      </c>
      <c r="AJ41" s="126" t="s">
        <v>1156</v>
      </c>
      <c r="AK41" s="26" t="s">
        <v>1157</v>
      </c>
      <c r="AL41" s="125" t="s">
        <v>1158</v>
      </c>
      <c r="AM41" s="125" t="s">
        <v>1159</v>
      </c>
      <c r="AN41" s="125" t="s">
        <v>1160</v>
      </c>
      <c r="AO41" s="25" t="s">
        <v>1161</v>
      </c>
      <c r="AP41" s="126" t="s">
        <v>1162</v>
      </c>
      <c r="AV41" s="125" t="s">
        <v>1163</v>
      </c>
      <c r="AW41" s="125" t="s">
        <v>1164</v>
      </c>
      <c r="AX41" s="126" t="s">
        <v>1165</v>
      </c>
      <c r="AY41" s="125" t="s">
        <v>1166</v>
      </c>
      <c r="AZ41" s="125" t="s">
        <v>1167</v>
      </c>
      <c r="BA41" s="125" t="s">
        <v>1168</v>
      </c>
      <c r="BB41" s="125" t="s">
        <v>1169</v>
      </c>
      <c r="BC41" s="126" t="s">
        <v>1170</v>
      </c>
      <c r="BD41" s="125" t="s">
        <v>1171</v>
      </c>
      <c r="BE41" s="125" t="s">
        <v>1172</v>
      </c>
      <c r="BF41" s="125" t="s">
        <v>1173</v>
      </c>
      <c r="BG41" s="125" t="s">
        <v>1174</v>
      </c>
      <c r="BH41" s="126" t="s">
        <v>1175</v>
      </c>
      <c r="BI41" s="125" t="s">
        <v>1176</v>
      </c>
      <c r="BJ41" s="125" t="s">
        <v>1177</v>
      </c>
      <c r="BK41" s="125" t="s">
        <v>1178</v>
      </c>
      <c r="BL41" s="125" t="s">
        <v>1179</v>
      </c>
      <c r="BM41" s="126" t="s">
        <v>1180</v>
      </c>
      <c r="BN41" s="125" t="s">
        <v>1181</v>
      </c>
      <c r="BO41" s="125" t="s">
        <v>1182</v>
      </c>
      <c r="BP41" s="125" t="s">
        <v>1183</v>
      </c>
      <c r="BQ41" s="125" t="s">
        <v>1184</v>
      </c>
      <c r="BR41" s="126" t="s">
        <v>1185</v>
      </c>
      <c r="BS41" s="125" t="s">
        <v>1186</v>
      </c>
      <c r="BT41" s="125" t="s">
        <v>1187</v>
      </c>
      <c r="BU41" s="125" t="s">
        <v>1188</v>
      </c>
      <c r="BV41" s="125" t="s">
        <v>1189</v>
      </c>
      <c r="BW41" s="126" t="s">
        <v>1190</v>
      </c>
      <c r="BX41" s="26" t="s">
        <v>1191</v>
      </c>
      <c r="BY41" s="26" t="s">
        <v>1192</v>
      </c>
      <c r="BZ41" s="26" t="s">
        <v>1193</v>
      </c>
      <c r="CA41" s="26" t="s">
        <v>1194</v>
      </c>
      <c r="CB41" s="126" t="s">
        <v>1195</v>
      </c>
      <c r="CC41" s="126" t="s">
        <v>1196</v>
      </c>
      <c r="CI41" s="125" t="s">
        <v>1197</v>
      </c>
      <c r="CJ41" s="125" t="s">
        <v>1198</v>
      </c>
      <c r="CK41" s="126" t="s">
        <v>1199</v>
      </c>
      <c r="CL41" s="125" t="s">
        <v>1200</v>
      </c>
      <c r="CM41" s="125" t="s">
        <v>1201</v>
      </c>
      <c r="CN41" s="125" t="s">
        <v>1202</v>
      </c>
      <c r="CO41" s="125" t="s">
        <v>1203</v>
      </c>
      <c r="CP41" s="126" t="s">
        <v>1204</v>
      </c>
      <c r="CQ41" s="125" t="s">
        <v>1205</v>
      </c>
      <c r="CR41" s="125" t="s">
        <v>1206</v>
      </c>
      <c r="CS41" s="125" t="s">
        <v>1207</v>
      </c>
      <c r="CT41" s="125" t="s">
        <v>1208</v>
      </c>
      <c r="CU41" s="126" t="s">
        <v>1209</v>
      </c>
      <c r="CV41" s="125" t="s">
        <v>1210</v>
      </c>
      <c r="CW41" s="125" t="s">
        <v>1211</v>
      </c>
      <c r="CX41" s="125" t="s">
        <v>1212</v>
      </c>
      <c r="CY41" s="125" t="s">
        <v>1213</v>
      </c>
      <c r="CZ41" s="126" t="s">
        <v>1214</v>
      </c>
      <c r="DA41" s="125" t="s">
        <v>1215</v>
      </c>
      <c r="DB41" s="125" t="s">
        <v>1216</v>
      </c>
      <c r="DC41" s="125" t="s">
        <v>1217</v>
      </c>
      <c r="DD41" s="125" t="s">
        <v>1218</v>
      </c>
      <c r="DE41" s="126" t="s">
        <v>1219</v>
      </c>
      <c r="DF41" s="125" t="s">
        <v>1220</v>
      </c>
      <c r="DG41" s="125" t="s">
        <v>1221</v>
      </c>
      <c r="DH41" s="125" t="s">
        <v>1222</v>
      </c>
      <c r="DI41" s="125" t="s">
        <v>1223</v>
      </c>
      <c r="DJ41" s="126" t="s">
        <v>1224</v>
      </c>
      <c r="DK41" s="125" t="s">
        <v>1225</v>
      </c>
      <c r="DL41" s="125" t="s">
        <v>1226</v>
      </c>
      <c r="DM41" s="125" t="s">
        <v>1227</v>
      </c>
      <c r="DN41" s="125" t="s">
        <v>1228</v>
      </c>
      <c r="DO41" s="126" t="s">
        <v>1229</v>
      </c>
      <c r="LC41" s="126" t="s">
        <v>1230</v>
      </c>
      <c r="LI41" s="125" t="s">
        <v>1231</v>
      </c>
      <c r="LJ41" s="125" t="s">
        <v>1232</v>
      </c>
      <c r="LK41" s="126" t="s">
        <v>1233</v>
      </c>
      <c r="LL41" s="125" t="s">
        <v>1234</v>
      </c>
      <c r="LM41" s="125" t="s">
        <v>1235</v>
      </c>
      <c r="LN41" s="125" t="s">
        <v>1236</v>
      </c>
      <c r="LO41" s="125" t="s">
        <v>1237</v>
      </c>
      <c r="LP41" s="126" t="s">
        <v>1238</v>
      </c>
      <c r="LQ41" s="125" t="s">
        <v>1239</v>
      </c>
      <c r="LR41" s="125" t="s">
        <v>1240</v>
      </c>
      <c r="LS41" s="125" t="s">
        <v>1241</v>
      </c>
      <c r="LT41" s="125" t="s">
        <v>1242</v>
      </c>
      <c r="LU41" s="126" t="s">
        <v>1243</v>
      </c>
      <c r="LV41" s="125" t="s">
        <v>1244</v>
      </c>
      <c r="LW41" s="125" t="s">
        <v>1245</v>
      </c>
      <c r="LX41" s="125" t="s">
        <v>1246</v>
      </c>
      <c r="LY41" s="125" t="s">
        <v>1247</v>
      </c>
      <c r="LZ41" s="126" t="s">
        <v>1248</v>
      </c>
      <c r="MA41" s="125" t="s">
        <v>1249</v>
      </c>
      <c r="MB41" s="125" t="s">
        <v>1250</v>
      </c>
      <c r="MC41" s="125" t="s">
        <v>1251</v>
      </c>
      <c r="MD41" s="125" t="s">
        <v>1252</v>
      </c>
      <c r="ME41" s="126" t="s">
        <v>1253</v>
      </c>
      <c r="MF41" s="125" t="s">
        <v>1254</v>
      </c>
      <c r="MG41" s="125" t="s">
        <v>1255</v>
      </c>
      <c r="MH41" s="125" t="s">
        <v>1256</v>
      </c>
      <c r="MI41" s="125" t="s">
        <v>1257</v>
      </c>
      <c r="MJ41" s="126" t="s">
        <v>1258</v>
      </c>
      <c r="MK41" s="125" t="s">
        <v>1259</v>
      </c>
      <c r="ML41" s="125" t="s">
        <v>1260</v>
      </c>
      <c r="MM41" s="125" t="s">
        <v>1261</v>
      </c>
      <c r="MN41" s="125" t="s">
        <v>1262</v>
      </c>
      <c r="MO41" s="126" t="s">
        <v>1263</v>
      </c>
      <c r="MP41" s="126" t="s">
        <v>1264</v>
      </c>
      <c r="MV41" s="125" t="s">
        <v>1265</v>
      </c>
      <c r="MW41" s="125" t="s">
        <v>1266</v>
      </c>
      <c r="MX41" s="126" t="s">
        <v>1267</v>
      </c>
      <c r="MY41" s="125" t="s">
        <v>1268</v>
      </c>
      <c r="MZ41" s="125" t="s">
        <v>1269</v>
      </c>
      <c r="NA41" s="125" t="s">
        <v>1270</v>
      </c>
      <c r="NB41" s="125" t="s">
        <v>1271</v>
      </c>
      <c r="NC41" s="126" t="s">
        <v>1272</v>
      </c>
      <c r="ND41" s="125" t="s">
        <v>1273</v>
      </c>
      <c r="NE41" s="125" t="s">
        <v>1274</v>
      </c>
      <c r="NF41" s="125" t="s">
        <v>1275</v>
      </c>
      <c r="NG41" s="125" t="s">
        <v>1276</v>
      </c>
      <c r="NH41" s="126" t="s">
        <v>1277</v>
      </c>
      <c r="NI41" s="125" t="s">
        <v>1278</v>
      </c>
      <c r="NJ41" s="125" t="s">
        <v>1279</v>
      </c>
      <c r="NK41" s="125" t="s">
        <v>1280</v>
      </c>
      <c r="NL41" s="125" t="s">
        <v>1281</v>
      </c>
      <c r="NM41" s="126" t="s">
        <v>1282</v>
      </c>
      <c r="NN41" s="125" t="s">
        <v>1283</v>
      </c>
      <c r="NO41" s="125" t="s">
        <v>1284</v>
      </c>
      <c r="NP41" s="125" t="s">
        <v>1285</v>
      </c>
      <c r="NQ41" s="125" t="s">
        <v>1286</v>
      </c>
      <c r="NR41" s="126" t="s">
        <v>1287</v>
      </c>
      <c r="NS41" s="125" t="s">
        <v>1288</v>
      </c>
      <c r="NT41" s="125" t="s">
        <v>1289</v>
      </c>
      <c r="NU41" s="125" t="s">
        <v>1290</v>
      </c>
      <c r="NV41" s="125" t="s">
        <v>1291</v>
      </c>
      <c r="NW41" s="126" t="s">
        <v>1292</v>
      </c>
      <c r="NX41" s="125" t="s">
        <v>1293</v>
      </c>
      <c r="NY41" s="125" t="s">
        <v>1294</v>
      </c>
      <c r="NZ41" s="125" t="s">
        <v>1295</v>
      </c>
      <c r="OA41" s="125" t="s">
        <v>1296</v>
      </c>
      <c r="OB41" s="126" t="s">
        <v>1297</v>
      </c>
      <c r="OC41" s="126" t="s">
        <v>1298</v>
      </c>
      <c r="OI41" s="125" t="s">
        <v>1299</v>
      </c>
      <c r="OJ41" s="125" t="s">
        <v>1300</v>
      </c>
      <c r="OK41" s="126" t="s">
        <v>1301</v>
      </c>
      <c r="OL41" s="125" t="s">
        <v>1302</v>
      </c>
      <c r="OM41" s="125" t="s">
        <v>1303</v>
      </c>
      <c r="ON41" s="125" t="s">
        <v>1304</v>
      </c>
      <c r="OO41" s="125" t="s">
        <v>1305</v>
      </c>
      <c r="OP41" s="126" t="s">
        <v>1306</v>
      </c>
      <c r="OQ41" s="125" t="s">
        <v>1307</v>
      </c>
      <c r="OR41" s="125" t="s">
        <v>1308</v>
      </c>
      <c r="OS41" s="125" t="s">
        <v>1309</v>
      </c>
      <c r="OT41" s="125" t="s">
        <v>1310</v>
      </c>
      <c r="OU41" s="126" t="s">
        <v>1311</v>
      </c>
      <c r="OV41" s="125" t="s">
        <v>1312</v>
      </c>
      <c r="OW41" s="125" t="s">
        <v>1313</v>
      </c>
      <c r="OX41" s="125" t="s">
        <v>1314</v>
      </c>
      <c r="OY41" s="125" t="s">
        <v>1315</v>
      </c>
      <c r="OZ41" s="126" t="s">
        <v>1316</v>
      </c>
      <c r="PA41" s="125" t="s">
        <v>1317</v>
      </c>
      <c r="PB41" s="125" t="s">
        <v>1318</v>
      </c>
      <c r="PC41" s="125" t="s">
        <v>1319</v>
      </c>
      <c r="PD41" s="125" t="s">
        <v>1320</v>
      </c>
      <c r="PE41" s="126" t="s">
        <v>1321</v>
      </c>
      <c r="PF41" s="125" t="s">
        <v>1322</v>
      </c>
      <c r="PG41" s="125" t="s">
        <v>1323</v>
      </c>
      <c r="PH41" s="125" t="s">
        <v>1324</v>
      </c>
      <c r="PI41" s="125" t="s">
        <v>1325</v>
      </c>
      <c r="PJ41" s="126" t="s">
        <v>1326</v>
      </c>
      <c r="PK41" s="125" t="s">
        <v>1327</v>
      </c>
      <c r="PL41" s="125" t="s">
        <v>1328</v>
      </c>
      <c r="PM41" s="125" t="s">
        <v>1329</v>
      </c>
      <c r="PN41" s="125" t="s">
        <v>1330</v>
      </c>
      <c r="PO41" s="126" t="s">
        <v>1331</v>
      </c>
    </row>
    <row r="42" spans="1:431" ht="23.1" customHeight="1" outlineLevel="1" x14ac:dyDescent="0.3">
      <c r="A42" s="30" t="s">
        <v>1332</v>
      </c>
      <c r="B42" s="24" t="s">
        <v>1333</v>
      </c>
      <c r="C42" s="126">
        <v>2.3307477124379999E-2</v>
      </c>
      <c r="I42" s="125">
        <v>2.5244234251726973E-2</v>
      </c>
      <c r="J42" s="125">
        <v>2.7180991379081983E-2</v>
      </c>
      <c r="K42" s="126">
        <v>2.9117748506436992E-2</v>
      </c>
      <c r="L42" s="125">
        <v>2.9117748506436992E-2</v>
      </c>
      <c r="M42" s="125">
        <v>2.9117748506436992E-2</v>
      </c>
      <c r="N42" s="125">
        <v>2.9117748506436992E-2</v>
      </c>
      <c r="O42" s="125">
        <v>2.9117748506436992E-2</v>
      </c>
      <c r="P42" s="126">
        <v>2.9117748506436992E-2</v>
      </c>
      <c r="Q42" s="125">
        <v>2.9117748506436992E-2</v>
      </c>
      <c r="R42" s="125">
        <v>2.9117748506436992E-2</v>
      </c>
      <c r="S42" s="125">
        <v>2.9117748506436992E-2</v>
      </c>
      <c r="T42" s="125">
        <v>2.9117748506436992E-2</v>
      </c>
      <c r="U42" s="126">
        <v>2.9117748506436992E-2</v>
      </c>
      <c r="V42" s="125">
        <v>2.9117748506436992E-2</v>
      </c>
      <c r="W42" s="125">
        <v>2.9117748506436992E-2</v>
      </c>
      <c r="X42" s="125">
        <v>2.9117748506436992E-2</v>
      </c>
      <c r="Y42" s="125">
        <v>2.9117748506436992E-2</v>
      </c>
      <c r="Z42" s="126">
        <v>2.9117748506436992E-2</v>
      </c>
      <c r="AA42" s="125">
        <v>2.9117748506436992E-2</v>
      </c>
      <c r="AB42" s="125">
        <v>2.9117748506436992E-2</v>
      </c>
      <c r="AC42" s="125">
        <v>2.9117748506436992E-2</v>
      </c>
      <c r="AD42" s="125">
        <v>2.9117748506436992E-2</v>
      </c>
      <c r="AE42" s="126">
        <v>2.9117748506436992E-2</v>
      </c>
      <c r="AF42" s="125">
        <v>2.9117748506436992E-2</v>
      </c>
      <c r="AG42" s="125">
        <v>2.9117748506436992E-2</v>
      </c>
      <c r="AH42" s="125">
        <v>2.9117748506436992E-2</v>
      </c>
      <c r="AI42" s="125">
        <v>2.9117748506436992E-2</v>
      </c>
      <c r="AJ42" s="126">
        <v>2.9117748506436992E-2</v>
      </c>
      <c r="AK42" s="26">
        <v>2.9117748506436999E-2</v>
      </c>
      <c r="AL42" s="125">
        <v>2.9117748506436999E-2</v>
      </c>
      <c r="AM42" s="125">
        <v>2.9117748506436999E-2</v>
      </c>
      <c r="AN42" s="125">
        <v>2.9117748506436999E-2</v>
      </c>
      <c r="AO42" s="25">
        <v>2.9117748506436999E-2</v>
      </c>
      <c r="AP42" s="126">
        <v>0.61384552339196996</v>
      </c>
      <c r="AV42" s="125">
        <v>0.6648536048836059</v>
      </c>
      <c r="AW42" s="125">
        <v>0.71586168637524017</v>
      </c>
      <c r="AX42" s="126">
        <v>0.76686976786687455</v>
      </c>
      <c r="AY42" s="125">
        <v>0.76686976786687455</v>
      </c>
      <c r="AZ42" s="125">
        <v>0.76686976786687455</v>
      </c>
      <c r="BA42" s="125">
        <v>0.76686976786687455</v>
      </c>
      <c r="BB42" s="125">
        <v>0.76686976786687455</v>
      </c>
      <c r="BC42" s="126">
        <v>0.76686976786687455</v>
      </c>
      <c r="BD42" s="125">
        <v>0.76686976786687455</v>
      </c>
      <c r="BE42" s="125">
        <v>0.76686976786687455</v>
      </c>
      <c r="BF42" s="125">
        <v>0.76686976786687455</v>
      </c>
      <c r="BG42" s="125">
        <v>0.76686976786687455</v>
      </c>
      <c r="BH42" s="126">
        <v>0.76686976786687455</v>
      </c>
      <c r="BI42" s="125">
        <v>0.76686976786687455</v>
      </c>
      <c r="BJ42" s="125">
        <v>0.76686976786687455</v>
      </c>
      <c r="BK42" s="125">
        <v>0.76686976786687455</v>
      </c>
      <c r="BL42" s="125">
        <v>0.76686976786687455</v>
      </c>
      <c r="BM42" s="126">
        <v>0.76686976786687455</v>
      </c>
      <c r="BN42" s="125">
        <v>0.76686976786687455</v>
      </c>
      <c r="BO42" s="125">
        <v>0.76686976786687455</v>
      </c>
      <c r="BP42" s="125">
        <v>0.76686976786687455</v>
      </c>
      <c r="BQ42" s="125">
        <v>0.76686976786687455</v>
      </c>
      <c r="BR42" s="126">
        <v>0.76686976786687455</v>
      </c>
      <c r="BS42" s="125">
        <v>0.76686976786687455</v>
      </c>
      <c r="BT42" s="125">
        <v>0.76686976786687455</v>
      </c>
      <c r="BU42" s="125">
        <v>0.76686976786687455</v>
      </c>
      <c r="BV42" s="125">
        <v>0.76686976786687455</v>
      </c>
      <c r="BW42" s="126">
        <v>0.76686976786687455</v>
      </c>
      <c r="BX42" s="26">
        <v>0.766869767866875</v>
      </c>
      <c r="BY42" s="26">
        <v>0.766869767866875</v>
      </c>
      <c r="BZ42" s="26">
        <v>0.766869767866875</v>
      </c>
      <c r="CA42" s="26">
        <v>0.766869767866875</v>
      </c>
      <c r="CB42" s="126">
        <v>0.766869767866875</v>
      </c>
      <c r="CC42" s="126" t="s">
        <v>1334</v>
      </c>
      <c r="CI42" s="125" t="s">
        <v>1335</v>
      </c>
      <c r="CJ42" s="125" t="s">
        <v>1336</v>
      </c>
      <c r="CK42" s="126" t="s">
        <v>1337</v>
      </c>
      <c r="CL42" s="125" t="s">
        <v>1338</v>
      </c>
      <c r="CM42" s="125" t="s">
        <v>1339</v>
      </c>
      <c r="CN42" s="125" t="s">
        <v>1340</v>
      </c>
      <c r="CO42" s="125" t="s">
        <v>1341</v>
      </c>
      <c r="CP42" s="126" t="s">
        <v>1342</v>
      </c>
      <c r="CQ42" s="125" t="s">
        <v>1343</v>
      </c>
      <c r="CR42" s="125" t="s">
        <v>1344</v>
      </c>
      <c r="CS42" s="125" t="s">
        <v>1345</v>
      </c>
      <c r="CT42" s="125" t="s">
        <v>1346</v>
      </c>
      <c r="CU42" s="126" t="s">
        <v>1347</v>
      </c>
      <c r="CV42" s="125" t="s">
        <v>1348</v>
      </c>
      <c r="CW42" s="125" t="s">
        <v>1349</v>
      </c>
      <c r="CX42" s="125" t="s">
        <v>1350</v>
      </c>
      <c r="CY42" s="125" t="s">
        <v>1351</v>
      </c>
      <c r="CZ42" s="126" t="s">
        <v>1352</v>
      </c>
      <c r="DA42" s="125" t="s">
        <v>1353</v>
      </c>
      <c r="DB42" s="125" t="s">
        <v>1354</v>
      </c>
      <c r="DC42" s="125" t="s">
        <v>1355</v>
      </c>
      <c r="DD42" s="125" t="s">
        <v>1356</v>
      </c>
      <c r="DE42" s="126" t="s">
        <v>1357</v>
      </c>
      <c r="DF42" s="125" t="s">
        <v>1358</v>
      </c>
      <c r="DG42" s="125" t="s">
        <v>1359</v>
      </c>
      <c r="DH42" s="125" t="s">
        <v>1360</v>
      </c>
      <c r="DI42" s="125" t="s">
        <v>1361</v>
      </c>
      <c r="DJ42" s="126" t="s">
        <v>1362</v>
      </c>
      <c r="DK42" s="125" t="s">
        <v>1363</v>
      </c>
      <c r="DL42" s="125" t="s">
        <v>1364</v>
      </c>
      <c r="DM42" s="125" t="s">
        <v>1365</v>
      </c>
      <c r="DN42" s="125" t="s">
        <v>1366</v>
      </c>
      <c r="DO42" s="126" t="s">
        <v>1367</v>
      </c>
      <c r="LC42" s="126">
        <v>17.210982132099538</v>
      </c>
      <c r="LI42" s="125">
        <v>18.64114517099269</v>
      </c>
      <c r="LJ42" s="125">
        <v>20.071308209885807</v>
      </c>
      <c r="LK42" s="126">
        <v>21.501471248778923</v>
      </c>
      <c r="LL42" s="125">
        <v>21.501471248778923</v>
      </c>
      <c r="LM42" s="125">
        <v>21.501471248778923</v>
      </c>
      <c r="LN42" s="125">
        <v>21.501471248778923</v>
      </c>
      <c r="LO42" s="125">
        <v>21.501471248778923</v>
      </c>
      <c r="LP42" s="126">
        <v>21.501471248778923</v>
      </c>
      <c r="LQ42" s="125">
        <v>21.501471248778923</v>
      </c>
      <c r="LR42" s="125">
        <v>21.501471248778923</v>
      </c>
      <c r="LS42" s="125">
        <v>21.501471248778923</v>
      </c>
      <c r="LT42" s="125">
        <v>21.501471248778923</v>
      </c>
      <c r="LU42" s="126">
        <v>21.501471248778923</v>
      </c>
      <c r="LV42" s="125">
        <v>21.501471248778923</v>
      </c>
      <c r="LW42" s="125">
        <v>21.501471248778923</v>
      </c>
      <c r="LX42" s="125">
        <v>21.501471248778923</v>
      </c>
      <c r="LY42" s="125">
        <v>21.501471248778923</v>
      </c>
      <c r="LZ42" s="126">
        <v>21.501471248778923</v>
      </c>
      <c r="MA42" s="125">
        <v>21.501471248778923</v>
      </c>
      <c r="MB42" s="125">
        <v>21.501471248778923</v>
      </c>
      <c r="MC42" s="125">
        <v>21.501471248778923</v>
      </c>
      <c r="MD42" s="125">
        <v>21.501471248778923</v>
      </c>
      <c r="ME42" s="126">
        <v>21.501471248778923</v>
      </c>
      <c r="MF42" s="125">
        <v>21.501471248778923</v>
      </c>
      <c r="MG42" s="125">
        <v>21.501471248778923</v>
      </c>
      <c r="MH42" s="125">
        <v>21.501471248778923</v>
      </c>
      <c r="MI42" s="125">
        <v>21.501471248778923</v>
      </c>
      <c r="MJ42" s="126">
        <v>21.501471248778923</v>
      </c>
      <c r="MK42" s="125">
        <v>21.501471248778923</v>
      </c>
      <c r="ML42" s="125">
        <v>21.501471248778923</v>
      </c>
      <c r="MM42" s="125">
        <v>21.501471248778923</v>
      </c>
      <c r="MN42" s="125">
        <v>21.501471248778923</v>
      </c>
      <c r="MO42" s="126">
        <v>21.501471248778923</v>
      </c>
      <c r="MP42" s="126" t="s">
        <v>1368</v>
      </c>
      <c r="MV42" s="125" t="s">
        <v>1369</v>
      </c>
      <c r="MW42" s="125" t="s">
        <v>1370</v>
      </c>
      <c r="MX42" s="126" t="s">
        <v>1371</v>
      </c>
      <c r="MY42" s="125" t="s">
        <v>1372</v>
      </c>
      <c r="MZ42" s="125" t="s">
        <v>1373</v>
      </c>
      <c r="NA42" s="125" t="s">
        <v>1374</v>
      </c>
      <c r="NB42" s="125" t="s">
        <v>1375</v>
      </c>
      <c r="NC42" s="126" t="s">
        <v>1376</v>
      </c>
      <c r="ND42" s="125" t="s">
        <v>1377</v>
      </c>
      <c r="NE42" s="125" t="s">
        <v>1378</v>
      </c>
      <c r="NF42" s="125" t="s">
        <v>1379</v>
      </c>
      <c r="NG42" s="125" t="s">
        <v>1380</v>
      </c>
      <c r="NH42" s="126" t="s">
        <v>1381</v>
      </c>
      <c r="NI42" s="125" t="s">
        <v>1382</v>
      </c>
      <c r="NJ42" s="125" t="s">
        <v>1383</v>
      </c>
      <c r="NK42" s="125" t="s">
        <v>1384</v>
      </c>
      <c r="NL42" s="125" t="s">
        <v>1385</v>
      </c>
      <c r="NM42" s="126" t="s">
        <v>1386</v>
      </c>
      <c r="NN42" s="125" t="s">
        <v>1387</v>
      </c>
      <c r="NO42" s="125" t="s">
        <v>1388</v>
      </c>
      <c r="NP42" s="125" t="s">
        <v>1389</v>
      </c>
      <c r="NQ42" s="125" t="s">
        <v>1390</v>
      </c>
      <c r="NR42" s="126" t="s">
        <v>1391</v>
      </c>
      <c r="NS42" s="125" t="s">
        <v>1392</v>
      </c>
      <c r="NT42" s="125" t="s">
        <v>1393</v>
      </c>
      <c r="NU42" s="125" t="s">
        <v>1394</v>
      </c>
      <c r="NV42" s="125" t="s">
        <v>1395</v>
      </c>
      <c r="NW42" s="126" t="s">
        <v>1396</v>
      </c>
      <c r="NX42" s="125" t="s">
        <v>1397</v>
      </c>
      <c r="NY42" s="125" t="s">
        <v>1398</v>
      </c>
      <c r="NZ42" s="125" t="s">
        <v>1399</v>
      </c>
      <c r="OA42" s="125" t="s">
        <v>1400</v>
      </c>
      <c r="OB42" s="126" t="s">
        <v>1401</v>
      </c>
      <c r="OC42" s="126">
        <v>17.210982132099538</v>
      </c>
      <c r="OI42" s="125">
        <v>18.64114517099269</v>
      </c>
      <c r="OJ42" s="125">
        <v>20.071308209885807</v>
      </c>
      <c r="OK42" s="126">
        <v>21.501471248778923</v>
      </c>
      <c r="OL42" s="125">
        <v>21.501471248778923</v>
      </c>
      <c r="OM42" s="125">
        <v>21.501471248778923</v>
      </c>
      <c r="ON42" s="125">
        <v>21.501471248778923</v>
      </c>
      <c r="OO42" s="125">
        <v>21.501471248778923</v>
      </c>
      <c r="OP42" s="126">
        <v>21.501471248778923</v>
      </c>
      <c r="OQ42" s="125">
        <v>21.501471248778923</v>
      </c>
      <c r="OR42" s="125">
        <v>21.501471248778923</v>
      </c>
      <c r="OS42" s="125">
        <v>21.501471248778923</v>
      </c>
      <c r="OT42" s="125">
        <v>21.501471248778923</v>
      </c>
      <c r="OU42" s="126">
        <v>21.501471248778923</v>
      </c>
      <c r="OV42" s="125">
        <v>21.501471248778923</v>
      </c>
      <c r="OW42" s="125">
        <v>21.501471248778923</v>
      </c>
      <c r="OX42" s="125">
        <v>21.501471248778923</v>
      </c>
      <c r="OY42" s="125">
        <v>21.501471248778923</v>
      </c>
      <c r="OZ42" s="126">
        <v>21.501471248778923</v>
      </c>
      <c r="PA42" s="125">
        <v>21.501471248778923</v>
      </c>
      <c r="PB42" s="125">
        <v>21.501471248778923</v>
      </c>
      <c r="PC42" s="125">
        <v>21.501471248778923</v>
      </c>
      <c r="PD42" s="125">
        <v>21.501471248778923</v>
      </c>
      <c r="PE42" s="126">
        <v>21.501471248778923</v>
      </c>
      <c r="PF42" s="125">
        <v>21.501471248778923</v>
      </c>
      <c r="PG42" s="125">
        <v>21.501471248778923</v>
      </c>
      <c r="PH42" s="125">
        <v>21.501471248778923</v>
      </c>
      <c r="PI42" s="125">
        <v>21.501471248778923</v>
      </c>
      <c r="PJ42" s="126">
        <v>21.501471248778923</v>
      </c>
      <c r="PK42" s="125">
        <v>21.501471248778923</v>
      </c>
      <c r="PL42" s="125">
        <v>21.501471248778923</v>
      </c>
      <c r="PM42" s="125">
        <v>21.501471248778923</v>
      </c>
      <c r="PN42" s="125">
        <v>21.501471248778923</v>
      </c>
      <c r="PO42" s="126">
        <v>21.501471248778923</v>
      </c>
    </row>
    <row r="43" spans="1:431" outlineLevel="1" x14ac:dyDescent="0.3">
      <c r="A43" s="30" t="s">
        <v>1402</v>
      </c>
      <c r="B43" s="24" t="s">
        <v>1403</v>
      </c>
      <c r="C43" s="126" t="s">
        <v>1404</v>
      </c>
      <c r="I43" s="125" t="s">
        <v>1405</v>
      </c>
      <c r="J43" s="125" t="s">
        <v>1406</v>
      </c>
      <c r="K43" s="126" t="s">
        <v>1407</v>
      </c>
      <c r="L43" s="125" t="s">
        <v>1408</v>
      </c>
      <c r="M43" s="125" t="s">
        <v>1409</v>
      </c>
      <c r="N43" s="125" t="s">
        <v>1410</v>
      </c>
      <c r="O43" s="125" t="s">
        <v>1411</v>
      </c>
      <c r="P43" s="126" t="s">
        <v>1412</v>
      </c>
      <c r="Q43" s="125" t="s">
        <v>1413</v>
      </c>
      <c r="R43" s="125" t="s">
        <v>1414</v>
      </c>
      <c r="S43" s="125" t="s">
        <v>1415</v>
      </c>
      <c r="T43" s="125" t="s">
        <v>1416</v>
      </c>
      <c r="U43" s="126" t="s">
        <v>1417</v>
      </c>
      <c r="V43" s="125" t="s">
        <v>1418</v>
      </c>
      <c r="W43" s="125" t="s">
        <v>1419</v>
      </c>
      <c r="X43" s="125" t="s">
        <v>1420</v>
      </c>
      <c r="Y43" s="125" t="s">
        <v>1421</v>
      </c>
      <c r="Z43" s="126" t="s">
        <v>1422</v>
      </c>
      <c r="AA43" s="125" t="s">
        <v>1423</v>
      </c>
      <c r="AB43" s="125" t="s">
        <v>1424</v>
      </c>
      <c r="AC43" s="125" t="s">
        <v>1425</v>
      </c>
      <c r="AD43" s="125" t="s">
        <v>1426</v>
      </c>
      <c r="AE43" s="126" t="s">
        <v>1427</v>
      </c>
      <c r="AF43" s="125" t="s">
        <v>1428</v>
      </c>
      <c r="AG43" s="125" t="s">
        <v>1429</v>
      </c>
      <c r="AH43" s="125" t="s">
        <v>1430</v>
      </c>
      <c r="AI43" s="125" t="s">
        <v>1431</v>
      </c>
      <c r="AJ43" s="126" t="s">
        <v>1432</v>
      </c>
      <c r="AK43" s="26" t="s">
        <v>1433</v>
      </c>
      <c r="AL43" s="125" t="s">
        <v>1434</v>
      </c>
      <c r="AM43" s="125" t="s">
        <v>1435</v>
      </c>
      <c r="AN43" s="125" t="s">
        <v>1436</v>
      </c>
      <c r="AO43" s="25" t="s">
        <v>1437</v>
      </c>
      <c r="LC43" s="126" t="s">
        <v>1438</v>
      </c>
      <c r="LI43" s="125" t="s">
        <v>1439</v>
      </c>
      <c r="LJ43" s="125" t="s">
        <v>1440</v>
      </c>
      <c r="LK43" s="126" t="s">
        <v>1441</v>
      </c>
      <c r="LL43" s="125" t="s">
        <v>1442</v>
      </c>
      <c r="LM43" s="125" t="s">
        <v>1443</v>
      </c>
      <c r="LN43" s="125" t="s">
        <v>1444</v>
      </c>
      <c r="LO43" s="125" t="s">
        <v>1445</v>
      </c>
      <c r="LP43" s="126" t="s">
        <v>1446</v>
      </c>
      <c r="LQ43" s="125" t="s">
        <v>1447</v>
      </c>
      <c r="LR43" s="125" t="s">
        <v>1448</v>
      </c>
      <c r="LS43" s="125" t="s">
        <v>1449</v>
      </c>
      <c r="LT43" s="125" t="s">
        <v>1450</v>
      </c>
      <c r="LU43" s="126" t="s">
        <v>1451</v>
      </c>
      <c r="LV43" s="125" t="s">
        <v>1452</v>
      </c>
      <c r="LW43" s="125" t="s">
        <v>1453</v>
      </c>
      <c r="LX43" s="125" t="s">
        <v>1454</v>
      </c>
      <c r="LY43" s="125" t="s">
        <v>1455</v>
      </c>
      <c r="LZ43" s="126" t="s">
        <v>1456</v>
      </c>
      <c r="MA43" s="125" t="s">
        <v>1457</v>
      </c>
      <c r="MB43" s="125" t="s">
        <v>1458</v>
      </c>
      <c r="MC43" s="125" t="s">
        <v>1459</v>
      </c>
      <c r="MD43" s="125" t="s">
        <v>1460</v>
      </c>
      <c r="ME43" s="126" t="s">
        <v>1461</v>
      </c>
      <c r="MF43" s="125" t="s">
        <v>1462</v>
      </c>
      <c r="MG43" s="125" t="s">
        <v>1463</v>
      </c>
      <c r="MH43" s="125" t="s">
        <v>1464</v>
      </c>
      <c r="MI43" s="125" t="s">
        <v>1465</v>
      </c>
      <c r="MJ43" s="126" t="s">
        <v>1466</v>
      </c>
      <c r="MK43" s="125" t="s">
        <v>1467</v>
      </c>
      <c r="ML43" s="125" t="s">
        <v>1468</v>
      </c>
      <c r="MM43" s="125" t="s">
        <v>1469</v>
      </c>
      <c r="MN43" s="125" t="s">
        <v>1470</v>
      </c>
      <c r="MO43" s="126" t="s">
        <v>1471</v>
      </c>
      <c r="MP43" s="126" t="s">
        <v>1472</v>
      </c>
      <c r="MV43" s="125" t="s">
        <v>1473</v>
      </c>
      <c r="MW43" s="125" t="s">
        <v>1474</v>
      </c>
      <c r="MX43" s="126" t="s">
        <v>1475</v>
      </c>
      <c r="MY43" s="125" t="s">
        <v>1476</v>
      </c>
      <c r="MZ43" s="125" t="s">
        <v>1477</v>
      </c>
      <c r="NA43" s="125" t="s">
        <v>1478</v>
      </c>
      <c r="NB43" s="125" t="s">
        <v>1479</v>
      </c>
      <c r="NC43" s="126" t="s">
        <v>1480</v>
      </c>
      <c r="ND43" s="125" t="s">
        <v>1481</v>
      </c>
      <c r="NE43" s="125" t="s">
        <v>1482</v>
      </c>
      <c r="NF43" s="125" t="s">
        <v>1483</v>
      </c>
      <c r="NG43" s="125" t="s">
        <v>1484</v>
      </c>
      <c r="NH43" s="126" t="s">
        <v>1485</v>
      </c>
      <c r="NI43" s="125" t="s">
        <v>1486</v>
      </c>
      <c r="NJ43" s="125" t="s">
        <v>1487</v>
      </c>
      <c r="NK43" s="125" t="s">
        <v>1488</v>
      </c>
      <c r="NL43" s="125" t="s">
        <v>1489</v>
      </c>
      <c r="NM43" s="126" t="s">
        <v>1490</v>
      </c>
      <c r="NN43" s="125" t="s">
        <v>1491</v>
      </c>
      <c r="NO43" s="125" t="s">
        <v>1492</v>
      </c>
      <c r="NP43" s="125" t="s">
        <v>1493</v>
      </c>
      <c r="NQ43" s="125" t="s">
        <v>1494</v>
      </c>
      <c r="NR43" s="126" t="s">
        <v>1495</v>
      </c>
      <c r="NS43" s="125" t="s">
        <v>1496</v>
      </c>
      <c r="NT43" s="125" t="s">
        <v>1497</v>
      </c>
      <c r="NU43" s="125" t="s">
        <v>1498</v>
      </c>
      <c r="NV43" s="125" t="s">
        <v>1499</v>
      </c>
      <c r="NW43" s="126" t="s">
        <v>1500</v>
      </c>
      <c r="NX43" s="125" t="s">
        <v>1501</v>
      </c>
      <c r="NY43" s="125" t="s">
        <v>1502</v>
      </c>
      <c r="NZ43" s="125" t="s">
        <v>1503</v>
      </c>
      <c r="OA43" s="125" t="s">
        <v>1504</v>
      </c>
      <c r="OB43" s="126" t="s">
        <v>1505</v>
      </c>
      <c r="OC43" s="126" t="s">
        <v>1506</v>
      </c>
      <c r="OI43" s="125" t="s">
        <v>1507</v>
      </c>
      <c r="OJ43" s="125" t="s">
        <v>1508</v>
      </c>
      <c r="OK43" s="126" t="s">
        <v>1509</v>
      </c>
      <c r="OL43" s="125" t="s">
        <v>1510</v>
      </c>
      <c r="OM43" s="125" t="s">
        <v>1511</v>
      </c>
      <c r="ON43" s="125" t="s">
        <v>1512</v>
      </c>
      <c r="OO43" s="125" t="s">
        <v>1513</v>
      </c>
      <c r="OP43" s="126" t="s">
        <v>1514</v>
      </c>
      <c r="OQ43" s="125" t="s">
        <v>1515</v>
      </c>
      <c r="OR43" s="125" t="s">
        <v>1516</v>
      </c>
      <c r="OS43" s="125" t="s">
        <v>1517</v>
      </c>
      <c r="OT43" s="125" t="s">
        <v>1518</v>
      </c>
      <c r="OU43" s="126" t="s">
        <v>1519</v>
      </c>
      <c r="OV43" s="125" t="s">
        <v>1520</v>
      </c>
      <c r="OW43" s="125" t="s">
        <v>1521</v>
      </c>
      <c r="OX43" s="125" t="s">
        <v>1522</v>
      </c>
      <c r="OY43" s="125" t="s">
        <v>1523</v>
      </c>
      <c r="OZ43" s="126" t="s">
        <v>1524</v>
      </c>
      <c r="PA43" s="125" t="s">
        <v>1525</v>
      </c>
      <c r="PB43" s="125" t="s">
        <v>1526</v>
      </c>
      <c r="PC43" s="125" t="s">
        <v>1527</v>
      </c>
      <c r="PD43" s="125" t="s">
        <v>1528</v>
      </c>
      <c r="PE43" s="126" t="s">
        <v>1529</v>
      </c>
      <c r="PF43" s="125" t="s">
        <v>1530</v>
      </c>
      <c r="PG43" s="125" t="s">
        <v>1531</v>
      </c>
      <c r="PH43" s="125" t="s">
        <v>1532</v>
      </c>
      <c r="PI43" s="125" t="s">
        <v>1533</v>
      </c>
      <c r="PJ43" s="126" t="s">
        <v>1534</v>
      </c>
      <c r="PK43" s="125" t="s">
        <v>1535</v>
      </c>
      <c r="PL43" s="125" t="s">
        <v>1536</v>
      </c>
      <c r="PM43" s="125" t="s">
        <v>1537</v>
      </c>
      <c r="PN43" s="125" t="s">
        <v>1538</v>
      </c>
      <c r="PO43" s="126" t="s">
        <v>1539</v>
      </c>
    </row>
    <row r="44" spans="1:431" outlineLevel="1" x14ac:dyDescent="0.3">
      <c r="A44" s="28" t="s">
        <v>1540</v>
      </c>
      <c r="B44" s="24" t="s">
        <v>1541</v>
      </c>
      <c r="C44" s="126">
        <f>C45+C48+C50</f>
        <v>71.689163725722722</v>
      </c>
      <c r="I44" s="134">
        <f>I45+I48+I50</f>
        <v>68.503023490690836</v>
      </c>
      <c r="J44" s="134">
        <f t="shared" ref="J44:AI44" si="295">J45+J48+J50</f>
        <v>69.569366438301387</v>
      </c>
      <c r="K44" s="126">
        <f t="shared" si="295"/>
        <v>69.863922700113434</v>
      </c>
      <c r="L44" s="134">
        <f t="shared" si="295"/>
        <v>70.379487884857056</v>
      </c>
      <c r="M44" s="134">
        <f t="shared" si="295"/>
        <v>69.879870985133735</v>
      </c>
      <c r="N44" s="134">
        <f t="shared" si="295"/>
        <v>69.656050475775956</v>
      </c>
      <c r="O44" s="134">
        <f t="shared" si="295"/>
        <v>69.730220131563954</v>
      </c>
      <c r="P44" s="126">
        <f t="shared" si="295"/>
        <v>69.785019590842779</v>
      </c>
      <c r="Q44" s="134">
        <f t="shared" si="295"/>
        <v>69.782734563436094</v>
      </c>
      <c r="R44" s="134">
        <f t="shared" si="295"/>
        <v>69.635485399395407</v>
      </c>
      <c r="S44" s="134">
        <f t="shared" si="295"/>
        <v>69.587812981353977</v>
      </c>
      <c r="T44" s="134">
        <f t="shared" si="295"/>
        <v>69.583905527311515</v>
      </c>
      <c r="U44" s="126">
        <f t="shared" si="295"/>
        <v>69.559233817519413</v>
      </c>
      <c r="V44" s="134">
        <f t="shared" si="295"/>
        <v>69.495538777282476</v>
      </c>
      <c r="W44" s="134">
        <f t="shared" si="295"/>
        <v>69.461186957678422</v>
      </c>
      <c r="X44" s="134">
        <f t="shared" si="295"/>
        <v>69.447221334274644</v>
      </c>
      <c r="Y44" s="134">
        <f t="shared" si="295"/>
        <v>69.436800037489007</v>
      </c>
      <c r="Z44" s="126">
        <f t="shared" si="295"/>
        <v>69.410006638944424</v>
      </c>
      <c r="AA44" s="134">
        <f t="shared" si="295"/>
        <v>69.392468421449038</v>
      </c>
      <c r="AB44" s="134">
        <f t="shared" si="295"/>
        <v>69.375729984836141</v>
      </c>
      <c r="AC44" s="134">
        <f t="shared" si="295"/>
        <v>69.361902865971501</v>
      </c>
      <c r="AD44" s="134">
        <f t="shared" si="295"/>
        <v>69.347676617144103</v>
      </c>
      <c r="AE44" s="126">
        <f t="shared" si="295"/>
        <v>69.332461043010198</v>
      </c>
      <c r="AF44" s="134">
        <f t="shared" si="295"/>
        <v>69.31509310758679</v>
      </c>
      <c r="AG44" s="134">
        <f t="shared" si="295"/>
        <v>69.297987615394106</v>
      </c>
      <c r="AH44" s="134">
        <f t="shared" si="295"/>
        <v>69.281089329304208</v>
      </c>
      <c r="AI44" s="134">
        <f t="shared" si="295"/>
        <v>69.263865477527702</v>
      </c>
      <c r="AJ44" s="126">
        <f>AJ45+AJ48+AJ50</f>
        <v>69.246354537585916</v>
      </c>
      <c r="AK44" s="134">
        <f t="shared" ref="AK44:AO44" si="296">AK45+AK48+AK50</f>
        <v>69.20790000117691</v>
      </c>
      <c r="AL44" s="134">
        <f t="shared" si="296"/>
        <v>69.190357400811507</v>
      </c>
      <c r="AM44" s="134">
        <f>AM45+AM48+AM50</f>
        <v>69.17257685073784</v>
      </c>
      <c r="AN44" s="134">
        <f t="shared" si="296"/>
        <v>69.154550925141123</v>
      </c>
      <c r="AO44" s="126">
        <f t="shared" si="296"/>
        <v>69.139762101506562</v>
      </c>
      <c r="AP44" s="126" t="s">
        <v>1542</v>
      </c>
      <c r="AV44" s="125" t="s">
        <v>1543</v>
      </c>
      <c r="AW44" s="125" t="s">
        <v>1544</v>
      </c>
      <c r="AX44" s="126" t="s">
        <v>1545</v>
      </c>
      <c r="AY44" s="125" t="s">
        <v>1546</v>
      </c>
      <c r="AZ44" s="125" t="s">
        <v>1547</v>
      </c>
      <c r="BA44" s="125" t="s">
        <v>1548</v>
      </c>
      <c r="BB44" s="125" t="s">
        <v>1549</v>
      </c>
      <c r="BC44" s="126" t="s">
        <v>1550</v>
      </c>
      <c r="BD44" s="125" t="s">
        <v>1551</v>
      </c>
      <c r="BE44" s="125" t="s">
        <v>1552</v>
      </c>
      <c r="BF44" s="125" t="s">
        <v>1553</v>
      </c>
      <c r="BG44" s="125" t="s">
        <v>1554</v>
      </c>
      <c r="BH44" s="126" t="s">
        <v>1555</v>
      </c>
      <c r="BI44" s="125" t="s">
        <v>1556</v>
      </c>
      <c r="BJ44" s="125" t="s">
        <v>1557</v>
      </c>
      <c r="BK44" s="125" t="s">
        <v>1558</v>
      </c>
      <c r="BL44" s="125" t="s">
        <v>1559</v>
      </c>
      <c r="BM44" s="126" t="s">
        <v>1560</v>
      </c>
      <c r="BN44" s="125" t="s">
        <v>1561</v>
      </c>
      <c r="BO44" s="125" t="s">
        <v>1562</v>
      </c>
      <c r="BP44" s="125" t="s">
        <v>1563</v>
      </c>
      <c r="BQ44" s="125" t="s">
        <v>1564</v>
      </c>
      <c r="BR44" s="126" t="s">
        <v>1565</v>
      </c>
      <c r="BS44" s="125" t="s">
        <v>1566</v>
      </c>
      <c r="BT44" s="125" t="s">
        <v>1567</v>
      </c>
      <c r="BU44" s="125" t="s">
        <v>1568</v>
      </c>
      <c r="BV44" s="125" t="s">
        <v>1569</v>
      </c>
      <c r="BW44" s="126" t="s">
        <v>1570</v>
      </c>
      <c r="BX44" s="36" t="s">
        <v>1571</v>
      </c>
      <c r="BY44" s="36" t="s">
        <v>1572</v>
      </c>
      <c r="BZ44" s="36" t="s">
        <v>1573</v>
      </c>
      <c r="CA44" s="36" t="s">
        <v>1574</v>
      </c>
      <c r="CB44" s="126" t="s">
        <v>1575</v>
      </c>
      <c r="CC44" s="126">
        <f>CC53</f>
        <v>1.1558501630000001E-2</v>
      </c>
      <c r="CI44" s="125">
        <f>CI53</f>
        <v>1.0648207632916441E-2</v>
      </c>
      <c r="CJ44" s="125">
        <f t="shared" ref="CJ44:DJ44" si="297">CJ53</f>
        <v>1.0705782048448275E-2</v>
      </c>
      <c r="CK44" s="126">
        <f t="shared" si="297"/>
        <v>1.06712538943634E-2</v>
      </c>
      <c r="CL44" s="125">
        <f t="shared" si="297"/>
        <v>1.0636780757976656E-2</v>
      </c>
      <c r="CM44" s="125">
        <f t="shared" si="297"/>
        <v>1.0875568927340639E-2</v>
      </c>
      <c r="CN44" s="125">
        <f t="shared" si="297"/>
        <v>1.0647213822190733E-2</v>
      </c>
      <c r="CO44" s="125">
        <f t="shared" si="297"/>
        <v>1.0621754873886837E-2</v>
      </c>
      <c r="CP44" s="126">
        <f t="shared" si="297"/>
        <v>1.0603495011530626E-2</v>
      </c>
      <c r="CQ44" s="125">
        <f t="shared" si="297"/>
        <v>1.0595287162457698E-2</v>
      </c>
      <c r="CR44" s="125">
        <f t="shared" si="297"/>
        <v>1.0592985517975363E-2</v>
      </c>
      <c r="CS44" s="125">
        <f t="shared" si="297"/>
        <v>1.0543191713504438E-2</v>
      </c>
      <c r="CT44" s="125">
        <f t="shared" si="297"/>
        <v>1.052837356355352E-2</v>
      </c>
      <c r="CU44" s="126">
        <f t="shared" si="297"/>
        <v>1.0515508214232422E-2</v>
      </c>
      <c r="CV44" s="125">
        <f t="shared" si="297"/>
        <v>1.050560954622564E-2</v>
      </c>
      <c r="CW44" s="125">
        <f t="shared" si="297"/>
        <v>1.0493511362024295E-2</v>
      </c>
      <c r="CX44" s="125">
        <f t="shared" si="297"/>
        <v>1.0478040543519746E-2</v>
      </c>
      <c r="CY44" s="125">
        <f t="shared" si="297"/>
        <v>1.046805500592677E-2</v>
      </c>
      <c r="CZ44" s="126">
        <f t="shared" si="297"/>
        <v>1.0457831414049275E-2</v>
      </c>
      <c r="DA44" s="125">
        <f t="shared" si="297"/>
        <v>1.0447186279476727E-2</v>
      </c>
      <c r="DB44" s="125">
        <f t="shared" si="297"/>
        <v>1.0435827966147336E-2</v>
      </c>
      <c r="DC44" s="125">
        <f t="shared" si="297"/>
        <v>1.0424043170482185E-2</v>
      </c>
      <c r="DD44" s="125">
        <f t="shared" si="297"/>
        <v>1.0412359869396733E-2</v>
      </c>
      <c r="DE44" s="126">
        <f t="shared" si="297"/>
        <v>1.0399924606947275E-2</v>
      </c>
      <c r="DF44" s="125">
        <f t="shared" si="297"/>
        <v>1.0386657750048284E-2</v>
      </c>
      <c r="DG44" s="125">
        <f t="shared" si="297"/>
        <v>1.0372550401681849E-2</v>
      </c>
      <c r="DH44" s="125">
        <f t="shared" si="297"/>
        <v>1.0357637565296699E-2</v>
      </c>
      <c r="DI44" s="125">
        <f t="shared" si="297"/>
        <v>1.0341788355368019E-2</v>
      </c>
      <c r="DJ44" s="126">
        <f t="shared" si="297"/>
        <v>1.0324702130108046E-2</v>
      </c>
      <c r="DK44" s="36">
        <f>DK53</f>
        <v>1.0324702130108046E-2</v>
      </c>
      <c r="DL44" s="36">
        <f t="shared" ref="DL44:DO44" si="298">DL53</f>
        <v>1.0324702130108046E-2</v>
      </c>
      <c r="DM44" s="36">
        <f t="shared" si="298"/>
        <v>1.0324702130108046E-2</v>
      </c>
      <c r="DN44" s="36">
        <f t="shared" si="298"/>
        <v>1.0324702130108046E-2</v>
      </c>
      <c r="DO44" s="36">
        <f t="shared" si="298"/>
        <v>1.0324702130108046E-2</v>
      </c>
      <c r="DP44" s="126">
        <f>DP53</f>
        <v>1.3332666755556E-4</v>
      </c>
      <c r="DV44" s="125">
        <f>DV53</f>
        <v>1.7996078777777799E-4</v>
      </c>
      <c r="DW44" s="125">
        <f t="shared" ref="DW44:EV44" si="299">DW53</f>
        <v>1.8421585027777801E-4</v>
      </c>
      <c r="DX44" s="143">
        <f t="shared" si="299"/>
        <v>1.8847096277777804E-4</v>
      </c>
      <c r="DY44" s="125">
        <f t="shared" si="299"/>
        <v>1.9272601277777805E-4</v>
      </c>
      <c r="DZ44" s="125">
        <f t="shared" si="299"/>
        <v>1.9297906277777804E-4</v>
      </c>
      <c r="EA44" s="125">
        <f t="shared" si="299"/>
        <v>2.0189906277777805E-4</v>
      </c>
      <c r="EB44" s="125">
        <f t="shared" si="299"/>
        <v>1.9381912527777806E-4</v>
      </c>
      <c r="EC44" s="143">
        <f t="shared" si="299"/>
        <v>1.9448918777777806E-4</v>
      </c>
      <c r="ED44" s="125">
        <f t="shared" si="299"/>
        <v>1.9549778996031763E-4</v>
      </c>
      <c r="EE44" s="125">
        <f t="shared" si="299"/>
        <v>1.9271693817460352E-4</v>
      </c>
      <c r="EF44" s="125">
        <f t="shared" si="299"/>
        <v>1.9452814670634943E-4</v>
      </c>
      <c r="EG44" s="125">
        <f t="shared" si="299"/>
        <v>1.890963361904764E-4</v>
      </c>
      <c r="EH44" s="143">
        <f t="shared" si="299"/>
        <v>1.8756593837301612E-4</v>
      </c>
      <c r="EI44" s="125">
        <f t="shared" si="299"/>
        <v>1.9776106033333356E-4</v>
      </c>
      <c r="EJ44" s="125">
        <f t="shared" si="299"/>
        <v>2.3008899063492106E-4</v>
      </c>
      <c r="EK44" s="125">
        <f t="shared" si="299"/>
        <v>2.0808096674603202E-4</v>
      </c>
      <c r="EL44" s="125">
        <f t="shared" si="299"/>
        <v>1.7723696674603205E-4</v>
      </c>
      <c r="EM44" s="143">
        <f t="shared" si="299"/>
        <v>1.7593956674603203E-4</v>
      </c>
      <c r="EN44" s="125">
        <f t="shared" si="299"/>
        <v>1.4298881674603203E-4</v>
      </c>
      <c r="EO44" s="125">
        <f t="shared" si="299"/>
        <v>1.5385481674603201E-4</v>
      </c>
      <c r="EP44" s="125">
        <f t="shared" si="299"/>
        <v>1.45014816746032E-4</v>
      </c>
      <c r="EQ44" s="125">
        <f t="shared" si="299"/>
        <v>1.3376481674603203E-4</v>
      </c>
      <c r="ER44" s="143">
        <f t="shared" si="299"/>
        <v>1.3710481674603203E-4</v>
      </c>
      <c r="ES44" s="125">
        <f t="shared" si="299"/>
        <v>1.3830981674603201E-4</v>
      </c>
      <c r="ET44" s="125">
        <f t="shared" si="299"/>
        <v>1.1769481674603204E-4</v>
      </c>
      <c r="EU44" s="125">
        <f t="shared" si="299"/>
        <v>1.2079981674603205E-4</v>
      </c>
      <c r="EV44" s="125">
        <f t="shared" si="299"/>
        <v>1.2202481674603205E-4</v>
      </c>
      <c r="EW44" s="143">
        <f>EW53</f>
        <v>1.1280981674603204E-4</v>
      </c>
      <c r="EX44" s="36">
        <f>EX53</f>
        <v>1.0786481674603205E-4</v>
      </c>
      <c r="EY44" s="36">
        <f t="shared" ref="EY44:FB44" si="300">EY53</f>
        <v>1.2328981674603203E-4</v>
      </c>
      <c r="EZ44" s="36">
        <f t="shared" si="300"/>
        <v>1.2103131674603205E-4</v>
      </c>
      <c r="FA44" s="36">
        <f t="shared" si="300"/>
        <v>1.1545531674603203E-4</v>
      </c>
      <c r="FB44" s="36">
        <f t="shared" si="300"/>
        <v>1.0987931674603201E-4</v>
      </c>
      <c r="FC44" s="126" t="s">
        <v>1576</v>
      </c>
      <c r="FI44" s="125" t="s">
        <v>1577</v>
      </c>
      <c r="FJ44" s="125" t="s">
        <v>1578</v>
      </c>
      <c r="FK44" s="126" t="s">
        <v>1579</v>
      </c>
      <c r="FL44" s="125" t="s">
        <v>1580</v>
      </c>
      <c r="FM44" s="125" t="s">
        <v>1581</v>
      </c>
      <c r="FN44" s="125" t="s">
        <v>1582</v>
      </c>
      <c r="FO44" s="125" t="s">
        <v>1583</v>
      </c>
      <c r="FP44" s="126" t="s">
        <v>1584</v>
      </c>
      <c r="FQ44" s="125" t="s">
        <v>1585</v>
      </c>
      <c r="FR44" s="125" t="s">
        <v>1586</v>
      </c>
      <c r="FS44" s="125" t="s">
        <v>1587</v>
      </c>
      <c r="FT44" s="125" t="s">
        <v>1588</v>
      </c>
      <c r="FU44" s="126" t="s">
        <v>1589</v>
      </c>
      <c r="FV44" s="125" t="s">
        <v>1590</v>
      </c>
      <c r="FW44" s="125" t="s">
        <v>1591</v>
      </c>
      <c r="FX44" s="125" t="s">
        <v>1592</v>
      </c>
      <c r="FY44" s="125" t="s">
        <v>1593</v>
      </c>
      <c r="FZ44" s="126" t="s">
        <v>1594</v>
      </c>
      <c r="GA44" s="125" t="s">
        <v>1595</v>
      </c>
      <c r="GB44" s="125" t="s">
        <v>1596</v>
      </c>
      <c r="GC44" s="125" t="s">
        <v>1597</v>
      </c>
      <c r="GD44" s="125" t="s">
        <v>1598</v>
      </c>
      <c r="GE44" s="126" t="s">
        <v>1599</v>
      </c>
      <c r="GF44" s="125" t="s">
        <v>1600</v>
      </c>
      <c r="GG44" s="125" t="s">
        <v>1601</v>
      </c>
      <c r="GH44" s="125" t="s">
        <v>1602</v>
      </c>
      <c r="GI44" s="125" t="s">
        <v>1603</v>
      </c>
      <c r="GJ44" s="126" t="s">
        <v>1604</v>
      </c>
      <c r="GK44" s="125" t="s">
        <v>1605</v>
      </c>
      <c r="GL44" s="125" t="s">
        <v>1606</v>
      </c>
      <c r="GM44" s="125" t="s">
        <v>1607</v>
      </c>
      <c r="GN44" s="125" t="s">
        <v>1608</v>
      </c>
      <c r="GO44" s="126" t="s">
        <v>1609</v>
      </c>
      <c r="GP44" s="27">
        <v>197.10405931629177</v>
      </c>
      <c r="GV44" s="125">
        <f>GV52</f>
        <v>190.19055642528556</v>
      </c>
      <c r="GW44" s="125">
        <f t="shared" ref="GW44:HW44" si="301">GW52</f>
        <v>158.38469593335455</v>
      </c>
      <c r="GX44" s="126">
        <f t="shared" si="301"/>
        <v>152.18006051774918</v>
      </c>
      <c r="GY44" s="125">
        <f t="shared" si="301"/>
        <v>147.9739204803812</v>
      </c>
      <c r="GZ44" s="125">
        <f t="shared" si="301"/>
        <v>129.57366895130596</v>
      </c>
      <c r="HA44" s="125">
        <f t="shared" si="301"/>
        <v>122.97241115197325</v>
      </c>
      <c r="HB44" s="125">
        <f t="shared" si="301"/>
        <v>118.0051132858928</v>
      </c>
      <c r="HC44" s="126">
        <f t="shared" si="301"/>
        <v>98.071959919688496</v>
      </c>
      <c r="HD44" s="125">
        <f t="shared" si="301"/>
        <v>89.694232865689727</v>
      </c>
      <c r="HE44" s="125">
        <f t="shared" si="301"/>
        <v>87.551703017741261</v>
      </c>
      <c r="HF44" s="125">
        <f t="shared" si="301"/>
        <v>81.932598006286455</v>
      </c>
      <c r="HG44" s="125">
        <f t="shared" si="301"/>
        <v>68.938289057150001</v>
      </c>
      <c r="HH44" s="126">
        <f>HH52</f>
        <v>57.248850102307273</v>
      </c>
      <c r="HI44" s="125">
        <f t="shared" si="301"/>
        <v>48.573863546511895</v>
      </c>
      <c r="HJ44" s="125">
        <f t="shared" si="301"/>
        <v>46.903484616697021</v>
      </c>
      <c r="HK44" s="125">
        <f t="shared" si="301"/>
        <v>45.232717185893179</v>
      </c>
      <c r="HL44" s="125">
        <f t="shared" si="301"/>
        <v>43.619287787182607</v>
      </c>
      <c r="HM44" s="126">
        <f t="shared" si="301"/>
        <v>22.378291577365157</v>
      </c>
      <c r="HN44" s="125">
        <f t="shared" si="301"/>
        <v>21.15106089888128</v>
      </c>
      <c r="HO44" s="125">
        <f t="shared" si="301"/>
        <v>19.974407303067764</v>
      </c>
      <c r="HP44" s="125">
        <f t="shared" si="301"/>
        <v>18.844460999497663</v>
      </c>
      <c r="HQ44" s="125">
        <f t="shared" si="301"/>
        <v>17.809119913040778</v>
      </c>
      <c r="HR44" s="126">
        <f t="shared" si="301"/>
        <v>16.798771213268019</v>
      </c>
      <c r="HS44" s="125">
        <f t="shared" si="301"/>
        <v>15.873603112159273</v>
      </c>
      <c r="HT44" s="125">
        <f t="shared" si="301"/>
        <v>14.99083024775231</v>
      </c>
      <c r="HU44" s="125">
        <f t="shared" si="301"/>
        <v>14.140147418976222</v>
      </c>
      <c r="HV44" s="125">
        <f t="shared" si="301"/>
        <v>13.319165887363276</v>
      </c>
      <c r="HW44" s="126">
        <f t="shared" si="301"/>
        <v>12.525679433030358</v>
      </c>
      <c r="HX44" s="36">
        <f>HX52</f>
        <v>11.806986972991352</v>
      </c>
      <c r="HY44" s="36">
        <f t="shared" ref="HY44:IB44" si="302">HY52</f>
        <v>11.111865699303223</v>
      </c>
      <c r="HZ44" s="36">
        <f t="shared" si="302"/>
        <v>10.438573397143228</v>
      </c>
      <c r="IA44" s="36">
        <f t="shared" si="302"/>
        <v>9.7854991814771406</v>
      </c>
      <c r="IB44" s="36">
        <f t="shared" si="302"/>
        <v>9.3483200797353625</v>
      </c>
      <c r="IC44" s="126" t="s">
        <v>1610</v>
      </c>
      <c r="II44" s="125" t="s">
        <v>1611</v>
      </c>
      <c r="IJ44" s="125" t="s">
        <v>1612</v>
      </c>
      <c r="IK44" s="126" t="s">
        <v>1613</v>
      </c>
      <c r="IL44" s="125" t="s">
        <v>1614</v>
      </c>
      <c r="IM44" s="125" t="s">
        <v>1615</v>
      </c>
      <c r="IN44" s="125" t="s">
        <v>1616</v>
      </c>
      <c r="IO44" s="125" t="s">
        <v>1617</v>
      </c>
      <c r="IP44" s="126" t="s">
        <v>1618</v>
      </c>
      <c r="IQ44" s="125" t="s">
        <v>1619</v>
      </c>
      <c r="IR44" s="125" t="s">
        <v>1620</v>
      </c>
      <c r="IS44" s="125" t="s">
        <v>1621</v>
      </c>
      <c r="IT44" s="125" t="s">
        <v>1622</v>
      </c>
      <c r="IU44" s="126" t="s">
        <v>1623</v>
      </c>
      <c r="IV44" s="125" t="s">
        <v>1624</v>
      </c>
      <c r="IW44" s="125" t="s">
        <v>1625</v>
      </c>
      <c r="IX44" s="125" t="s">
        <v>1626</v>
      </c>
      <c r="IY44" s="125" t="s">
        <v>1627</v>
      </c>
      <c r="IZ44" s="126" t="s">
        <v>1628</v>
      </c>
      <c r="JA44" s="125" t="s">
        <v>1629</v>
      </c>
      <c r="JB44" s="125" t="s">
        <v>1630</v>
      </c>
      <c r="JC44" s="125" t="s">
        <v>1631</v>
      </c>
      <c r="JD44" s="125" t="s">
        <v>1632</v>
      </c>
      <c r="JE44" s="126" t="s">
        <v>1633</v>
      </c>
      <c r="JF44" s="125" t="s">
        <v>1634</v>
      </c>
      <c r="JG44" s="125" t="s">
        <v>1635</v>
      </c>
      <c r="JH44" s="125" t="s">
        <v>1636</v>
      </c>
      <c r="JI44" s="125" t="s">
        <v>1637</v>
      </c>
      <c r="JJ44" s="126" t="s">
        <v>1638</v>
      </c>
      <c r="JK44" s="125" t="s">
        <v>1639</v>
      </c>
      <c r="JL44" s="125" t="s">
        <v>1640</v>
      </c>
      <c r="JM44" s="125" t="s">
        <v>1641</v>
      </c>
      <c r="JN44" s="125" t="s">
        <v>1642</v>
      </c>
      <c r="JO44" s="126" t="s">
        <v>1643</v>
      </c>
      <c r="JP44" s="126" t="s">
        <v>1644</v>
      </c>
      <c r="JV44" s="125" t="s">
        <v>1645</v>
      </c>
      <c r="JW44" s="125" t="s">
        <v>1646</v>
      </c>
      <c r="JX44" s="126" t="s">
        <v>1647</v>
      </c>
      <c r="JY44" s="125" t="s">
        <v>1648</v>
      </c>
      <c r="JZ44" s="125" t="s">
        <v>1649</v>
      </c>
      <c r="KA44" s="125" t="s">
        <v>1650</v>
      </c>
      <c r="KB44" s="125" t="s">
        <v>1651</v>
      </c>
      <c r="KC44" s="126" t="s">
        <v>1652</v>
      </c>
      <c r="KD44" s="125" t="s">
        <v>1653</v>
      </c>
      <c r="KE44" s="125" t="s">
        <v>1654</v>
      </c>
      <c r="KF44" s="125" t="s">
        <v>1655</v>
      </c>
      <c r="KG44" s="125" t="s">
        <v>1656</v>
      </c>
      <c r="KH44" s="126" t="s">
        <v>1657</v>
      </c>
      <c r="KI44" s="125" t="s">
        <v>1658</v>
      </c>
      <c r="KJ44" s="125" t="s">
        <v>1659</v>
      </c>
      <c r="KK44" s="125" t="s">
        <v>1660</v>
      </c>
      <c r="KL44" s="125" t="s">
        <v>1661</v>
      </c>
      <c r="KM44" s="126" t="s">
        <v>1662</v>
      </c>
      <c r="KN44" s="125" t="s">
        <v>1663</v>
      </c>
      <c r="KO44" s="125" t="s">
        <v>1664</v>
      </c>
      <c r="KP44" s="125" t="s">
        <v>1665</v>
      </c>
      <c r="KQ44" s="125" t="s">
        <v>1666</v>
      </c>
      <c r="KR44" s="126" t="s">
        <v>1667</v>
      </c>
      <c r="KS44" s="125" t="s">
        <v>1668</v>
      </c>
      <c r="KT44" s="125" t="s">
        <v>1669</v>
      </c>
      <c r="KU44" s="125" t="s">
        <v>1670</v>
      </c>
      <c r="KV44" s="125" t="s">
        <v>1671</v>
      </c>
      <c r="KW44" s="126" t="s">
        <v>1672</v>
      </c>
      <c r="KX44" s="125" t="s">
        <v>1673</v>
      </c>
      <c r="KY44" s="125" t="s">
        <v>1674</v>
      </c>
      <c r="KZ44" s="125" t="s">
        <v>1675</v>
      </c>
      <c r="LA44" s="125" t="s">
        <v>1676</v>
      </c>
      <c r="LB44" s="126" t="s">
        <v>1677</v>
      </c>
      <c r="LC44" s="126">
        <f>LC45+LC48+LC50+LC52+LC53</f>
        <v>274.98940266162447</v>
      </c>
      <c r="LI44" s="125">
        <f>SUM(LI45:LI54)</f>
        <v>265.74443345147705</v>
      </c>
      <c r="LJ44" s="125">
        <f>SUM(LJ45:LJ54)</f>
        <v>235.1201670960225</v>
      </c>
      <c r="LK44" s="126">
        <f t="shared" ref="LK44:MO44" si="303">SUM(LK45:LK54)</f>
        <v>229.30093312514668</v>
      </c>
      <c r="LL44" s="125">
        <f t="shared" si="303"/>
        <v>225.70121656637983</v>
      </c>
      <c r="LM44" s="125">
        <f t="shared" si="303"/>
        <v>206.87057367746277</v>
      </c>
      <c r="LN44" s="125">
        <f t="shared" si="303"/>
        <v>200.19460126590752</v>
      </c>
      <c r="LO44" s="125">
        <f t="shared" si="303"/>
        <v>195.10484790306455</v>
      </c>
      <c r="LP44" s="126">
        <f t="shared" si="303"/>
        <v>175.2374016013647</v>
      </c>
      <c r="LQ44" s="125">
        <f t="shared" si="303"/>
        <v>166.87891659124458</v>
      </c>
      <c r="LR44" s="125">
        <f t="shared" si="303"/>
        <v>164.52317762650333</v>
      </c>
      <c r="LS44" s="125">
        <f t="shared" si="303"/>
        <v>158.88576823931834</v>
      </c>
      <c r="LT44" s="125">
        <f t="shared" si="303"/>
        <v>145.75597747927941</v>
      </c>
      <c r="LU44" s="126">
        <f t="shared" si="303"/>
        <v>134.00249314836415</v>
      </c>
      <c r="LV44" s="125">
        <f t="shared" si="303"/>
        <v>125.50077377137751</v>
      </c>
      <c r="LW44" s="125">
        <f t="shared" si="303"/>
        <v>124.55254336523254</v>
      </c>
      <c r="LX44" s="125">
        <f t="shared" si="303"/>
        <v>122.34652198273231</v>
      </c>
      <c r="LY44" s="125">
        <f t="shared" si="303"/>
        <v>119.99519111977395</v>
      </c>
      <c r="LZ44" s="126">
        <f t="shared" si="303"/>
        <v>98.694203359564398</v>
      </c>
      <c r="MA44" s="125">
        <f t="shared" si="303"/>
        <v>96.67227087792341</v>
      </c>
      <c r="MB44" s="125">
        <f t="shared" si="303"/>
        <v>95.731219892464708</v>
      </c>
      <c r="MC44" s="125">
        <f t="shared" si="303"/>
        <v>94.376583499178707</v>
      </c>
      <c r="MD44" s="125">
        <f t="shared" si="303"/>
        <v>93.059545089106763</v>
      </c>
      <c r="ME44" s="126">
        <f t="shared" si="303"/>
        <v>92.10917547065101</v>
      </c>
      <c r="MF44" s="125">
        <f t="shared" si="303"/>
        <v>91.191441217040605</v>
      </c>
      <c r="MG44" s="125">
        <f t="shared" si="303"/>
        <v>89.803371913123868</v>
      </c>
      <c r="MH44" s="125">
        <f t="shared" si="303"/>
        <v>89.00480639661582</v>
      </c>
      <c r="MI44" s="125">
        <f t="shared" si="303"/>
        <v>88.191188472595258</v>
      </c>
      <c r="MJ44" s="126">
        <f t="shared" si="303"/>
        <v>87.159110728626658</v>
      </c>
      <c r="MK44" s="125">
        <f t="shared" si="303"/>
        <v>86.285756232178642</v>
      </c>
      <c r="ML44" s="125">
        <f t="shared" si="303"/>
        <v>85.935579858125109</v>
      </c>
      <c r="MM44" s="125">
        <f t="shared" si="303"/>
        <v>85.191432255891456</v>
      </c>
      <c r="MN44" s="125">
        <f t="shared" si="303"/>
        <v>84.38929611462865</v>
      </c>
      <c r="MO44" s="126">
        <f t="shared" si="303"/>
        <v>83.806292189252304</v>
      </c>
      <c r="MP44" s="126">
        <f>MP45</f>
        <v>32.642962160369997</v>
      </c>
      <c r="MV44" s="125">
        <f t="shared" ref="MV44:NW44" si="304">MV45</f>
        <v>32.515995660116261</v>
      </c>
      <c r="MW44" s="125">
        <f t="shared" si="304"/>
        <v>32.607673822249112</v>
      </c>
      <c r="MX44" s="126">
        <f t="shared" si="304"/>
        <v>32.55570895156837</v>
      </c>
      <c r="MY44" s="125">
        <f t="shared" si="304"/>
        <v>32.766926320596845</v>
      </c>
      <c r="MZ44" s="125">
        <f t="shared" si="304"/>
        <v>32.617853382980115</v>
      </c>
      <c r="NA44" s="125">
        <f t="shared" si="304"/>
        <v>32.612831627502139</v>
      </c>
      <c r="NB44" s="125">
        <f t="shared" si="304"/>
        <v>32.632198820979319</v>
      </c>
      <c r="NC44" s="126">
        <f t="shared" si="304"/>
        <v>32.637103820725358</v>
      </c>
      <c r="ND44" s="125">
        <f t="shared" si="304"/>
        <v>32.653382794556755</v>
      </c>
      <c r="NE44" s="125">
        <f t="shared" si="304"/>
        <v>32.630674089348737</v>
      </c>
      <c r="NF44" s="125">
        <f t="shared" si="304"/>
        <v>32.63323823062246</v>
      </c>
      <c r="NG44" s="125">
        <f t="shared" si="304"/>
        <v>32.637319551246527</v>
      </c>
      <c r="NH44" s="126">
        <f t="shared" si="304"/>
        <v>32.638343697299966</v>
      </c>
      <c r="NI44" s="125">
        <f t="shared" si="304"/>
        <v>32.638591672614893</v>
      </c>
      <c r="NJ44" s="125">
        <f t="shared" si="304"/>
        <v>32.635633448226514</v>
      </c>
      <c r="NK44" s="125">
        <f t="shared" si="304"/>
        <v>32.636625320002075</v>
      </c>
      <c r="NL44" s="125">
        <f t="shared" si="304"/>
        <v>32.637302737877995</v>
      </c>
      <c r="NM44" s="126">
        <f t="shared" si="304"/>
        <v>32.637299375204286</v>
      </c>
      <c r="NN44" s="125">
        <f t="shared" si="304"/>
        <v>32.637090510785157</v>
      </c>
      <c r="NO44" s="125">
        <f t="shared" si="304"/>
        <v>32.636790278419205</v>
      </c>
      <c r="NP44" s="125">
        <f t="shared" si="304"/>
        <v>32.637021644457747</v>
      </c>
      <c r="NQ44" s="125">
        <f t="shared" si="304"/>
        <v>32.637100909348874</v>
      </c>
      <c r="NR44" s="126">
        <f t="shared" si="304"/>
        <v>32.637060543643052</v>
      </c>
      <c r="NS44" s="125">
        <f t="shared" si="304"/>
        <v>32.63701277733081</v>
      </c>
      <c r="NT44" s="125">
        <f t="shared" si="304"/>
        <v>32.636997230639935</v>
      </c>
      <c r="NU44" s="125">
        <f t="shared" si="304"/>
        <v>32.637038621084081</v>
      </c>
      <c r="NV44" s="125">
        <f t="shared" si="304"/>
        <v>32.637042016409353</v>
      </c>
      <c r="NW44" s="126">
        <f t="shared" si="304"/>
        <v>32.637030237821449</v>
      </c>
      <c r="NX44" s="125">
        <f>NX45</f>
        <v>32.637024176657128</v>
      </c>
      <c r="NY44" s="125">
        <f t="shared" ref="NY44:OB44" si="305">NY45</f>
        <v>32.637026456522392</v>
      </c>
      <c r="NZ44" s="125">
        <f t="shared" si="305"/>
        <v>32.637032301698881</v>
      </c>
      <c r="OA44" s="125">
        <f t="shared" si="305"/>
        <v>32.637031037821835</v>
      </c>
      <c r="OB44" s="126">
        <f t="shared" si="305"/>
        <v>32.637028842104336</v>
      </c>
      <c r="OC44" s="126">
        <v>242.34644050115017</v>
      </c>
      <c r="OI44" s="125">
        <f>OI48+OI50+OI52+OI53</f>
        <v>233.22843779136079</v>
      </c>
      <c r="OJ44" s="125">
        <f t="shared" ref="OJ44:PO44" si="306">OJ48+OJ50+OJ52+OJ53</f>
        <v>202.51249327377337</v>
      </c>
      <c r="OK44" s="126">
        <f t="shared" si="306"/>
        <v>196.74522417357832</v>
      </c>
      <c r="OL44" s="125">
        <f t="shared" si="306"/>
        <v>192.93429024578299</v>
      </c>
      <c r="OM44" s="125">
        <f t="shared" si="306"/>
        <v>174.25272029448266</v>
      </c>
      <c r="ON44" s="125">
        <f t="shared" si="306"/>
        <v>167.58176963840538</v>
      </c>
      <c r="OO44" s="125">
        <f t="shared" si="306"/>
        <v>162.47264908208524</v>
      </c>
      <c r="OP44" s="126">
        <f t="shared" si="306"/>
        <v>142.60029778063932</v>
      </c>
      <c r="OQ44" s="125">
        <f t="shared" si="306"/>
        <v>134.22553379668784</v>
      </c>
      <c r="OR44" s="125">
        <f t="shared" si="306"/>
        <v>131.89250353715457</v>
      </c>
      <c r="OS44" s="125">
        <f t="shared" si="306"/>
        <v>126.25253000869587</v>
      </c>
      <c r="OT44" s="125">
        <f t="shared" si="306"/>
        <v>113.11865792803286</v>
      </c>
      <c r="OU44" s="126">
        <f t="shared" si="306"/>
        <v>101.36414945106419</v>
      </c>
      <c r="OV44" s="125">
        <f t="shared" si="306"/>
        <v>92.862182098762617</v>
      </c>
      <c r="OW44" s="125">
        <f t="shared" si="306"/>
        <v>91.916909917006024</v>
      </c>
      <c r="OX44" s="125">
        <f t="shared" si="306"/>
        <v>89.709896662730245</v>
      </c>
      <c r="OY44" s="125">
        <f t="shared" si="306"/>
        <v>87.357888381895961</v>
      </c>
      <c r="OZ44" s="126">
        <f t="shared" si="306"/>
        <v>66.056903984360105</v>
      </c>
      <c r="PA44" s="125">
        <f t="shared" si="306"/>
        <v>64.035180367138253</v>
      </c>
      <c r="PB44" s="125">
        <f t="shared" si="306"/>
        <v>63.094429614045495</v>
      </c>
      <c r="PC44" s="125">
        <f t="shared" si="306"/>
        <v>61.739561854720954</v>
      </c>
      <c r="PD44" s="125">
        <f t="shared" si="306"/>
        <v>60.422444179757889</v>
      </c>
      <c r="PE44" s="126">
        <f t="shared" si="306"/>
        <v>59.472114927007951</v>
      </c>
      <c r="PF44" s="125">
        <f t="shared" si="306"/>
        <v>58.554428439709802</v>
      </c>
      <c r="PG44" s="125">
        <f t="shared" si="306"/>
        <v>57.166374682483927</v>
      </c>
      <c r="PH44" s="125">
        <f t="shared" si="306"/>
        <v>56.367767775531725</v>
      </c>
      <c r="PI44" s="125">
        <f t="shared" si="306"/>
        <v>55.554146456185904</v>
      </c>
      <c r="PJ44" s="126">
        <f t="shared" si="306"/>
        <v>54.522080490805202</v>
      </c>
      <c r="PK44" s="125">
        <f t="shared" si="306"/>
        <v>53.648732055521521</v>
      </c>
      <c r="PL44" s="125">
        <f t="shared" si="306"/>
        <v>53.298553401602717</v>
      </c>
      <c r="PM44" s="125">
        <f t="shared" si="306"/>
        <v>52.554399954192583</v>
      </c>
      <c r="PN44" s="125">
        <f t="shared" si="306"/>
        <v>51.752265076806815</v>
      </c>
      <c r="PO44" s="126">
        <f t="shared" si="306"/>
        <v>51.169263347147975</v>
      </c>
    </row>
    <row r="45" spans="1:431" outlineLevel="1" x14ac:dyDescent="0.3">
      <c r="A45" s="30" t="s">
        <v>1678</v>
      </c>
      <c r="B45" s="24" t="s">
        <v>1679</v>
      </c>
      <c r="C45" s="126">
        <v>32.642962160369997</v>
      </c>
      <c r="I45" s="125">
        <v>32.515995660116261</v>
      </c>
      <c r="J45" s="125">
        <v>32.607673822249112</v>
      </c>
      <c r="K45" s="126">
        <v>32.55570895156837</v>
      </c>
      <c r="L45" s="125">
        <v>32.766926320596845</v>
      </c>
      <c r="M45" s="125">
        <v>32.617853382980115</v>
      </c>
      <c r="N45" s="125">
        <v>32.612831627502139</v>
      </c>
      <c r="O45" s="125">
        <v>32.632198820979319</v>
      </c>
      <c r="P45" s="126">
        <v>32.637103820725358</v>
      </c>
      <c r="Q45" s="125">
        <v>32.653382794556755</v>
      </c>
      <c r="R45" s="125">
        <v>32.630674089348737</v>
      </c>
      <c r="S45" s="125">
        <v>32.63323823062246</v>
      </c>
      <c r="T45" s="125">
        <v>32.637319551246527</v>
      </c>
      <c r="U45" s="126">
        <v>32.638343697299966</v>
      </c>
      <c r="V45" s="125">
        <v>32.638591672614893</v>
      </c>
      <c r="W45" s="125">
        <v>32.635633448226514</v>
      </c>
      <c r="X45" s="125">
        <v>32.636625320002075</v>
      </c>
      <c r="Y45" s="125">
        <v>32.637302737877995</v>
      </c>
      <c r="Z45" s="126">
        <v>32.637299375204286</v>
      </c>
      <c r="AA45" s="125">
        <v>32.637090510785157</v>
      </c>
      <c r="AB45" s="125">
        <v>32.636790278419205</v>
      </c>
      <c r="AC45" s="125">
        <v>32.637021644457747</v>
      </c>
      <c r="AD45" s="125">
        <v>32.637100909348874</v>
      </c>
      <c r="AE45" s="126">
        <v>32.637060543643052</v>
      </c>
      <c r="AF45" s="125">
        <v>32.63701277733081</v>
      </c>
      <c r="AG45" s="125">
        <v>32.636997230639935</v>
      </c>
      <c r="AH45" s="125">
        <v>32.637038621084081</v>
      </c>
      <c r="AI45" s="125">
        <v>32.637042016409353</v>
      </c>
      <c r="AJ45" s="126">
        <v>32.637030237821449</v>
      </c>
      <c r="AK45" s="36">
        <v>32.637024176657128</v>
      </c>
      <c r="AL45" s="36">
        <v>32.637026456522392</v>
      </c>
      <c r="AM45" s="36">
        <v>32.637032301698881</v>
      </c>
      <c r="AN45" s="36">
        <v>32.637031037821835</v>
      </c>
      <c r="AO45" s="25">
        <v>32.637028842104336</v>
      </c>
      <c r="LC45" s="126">
        <v>32.642962160369997</v>
      </c>
      <c r="LI45" s="134">
        <v>32.515995660116261</v>
      </c>
      <c r="LJ45" s="134">
        <v>32.607673822249112</v>
      </c>
      <c r="LK45" s="126">
        <v>32.55570895156837</v>
      </c>
      <c r="LL45" s="134">
        <v>32.766926320596845</v>
      </c>
      <c r="LM45" s="134">
        <v>32.617853382980115</v>
      </c>
      <c r="LN45" s="134">
        <v>32.612831627502139</v>
      </c>
      <c r="LO45" s="134">
        <v>32.632198820979319</v>
      </c>
      <c r="LP45" s="126">
        <v>32.637103820725358</v>
      </c>
      <c r="LQ45" s="134">
        <v>32.653382794556755</v>
      </c>
      <c r="LR45" s="134">
        <v>32.630674089348737</v>
      </c>
      <c r="LS45" s="134">
        <v>32.63323823062246</v>
      </c>
      <c r="LT45" s="134">
        <v>32.637319551246527</v>
      </c>
      <c r="LU45" s="126">
        <v>32.638343697299966</v>
      </c>
      <c r="LV45" s="134">
        <v>32.638591672614893</v>
      </c>
      <c r="LW45" s="134">
        <v>32.635633448226514</v>
      </c>
      <c r="LX45" s="134">
        <v>32.636625320002075</v>
      </c>
      <c r="LY45" s="145">
        <v>32.637302737877995</v>
      </c>
      <c r="LZ45" s="126">
        <v>32.637299375204286</v>
      </c>
      <c r="MA45" s="134">
        <v>32.637090510785157</v>
      </c>
      <c r="MB45" s="134">
        <v>32.636790278419205</v>
      </c>
      <c r="MC45" s="134">
        <v>32.637021644457747</v>
      </c>
      <c r="MD45" s="134">
        <v>32.637100909348874</v>
      </c>
      <c r="ME45" s="126">
        <v>32.637060543643052</v>
      </c>
      <c r="MF45" s="134">
        <v>32.63701277733081</v>
      </c>
      <c r="MG45" s="134">
        <v>32.636997230639935</v>
      </c>
      <c r="MH45" s="134">
        <v>32.637038621084081</v>
      </c>
      <c r="MI45" s="134">
        <v>32.637042016409353</v>
      </c>
      <c r="MJ45" s="126">
        <v>32.637030237821449</v>
      </c>
      <c r="MK45" s="125">
        <v>32.637024176657128</v>
      </c>
      <c r="ML45" s="125">
        <v>32.637026456522392</v>
      </c>
      <c r="MM45" s="125">
        <v>32.637032301698881</v>
      </c>
      <c r="MN45" s="125">
        <v>32.637031037821835</v>
      </c>
      <c r="MO45" s="25">
        <v>32.637028842104336</v>
      </c>
      <c r="MP45" s="126">
        <v>32.642962160369997</v>
      </c>
      <c r="MV45" s="125">
        <v>32.515995660116261</v>
      </c>
      <c r="MW45" s="125">
        <v>32.607673822249112</v>
      </c>
      <c r="MX45" s="143">
        <v>32.55570895156837</v>
      </c>
      <c r="MY45" s="125">
        <v>32.766926320596845</v>
      </c>
      <c r="MZ45" s="125">
        <v>32.617853382980115</v>
      </c>
      <c r="NA45" s="125">
        <v>32.612831627502139</v>
      </c>
      <c r="NB45" s="125">
        <v>32.632198820979319</v>
      </c>
      <c r="NC45" s="143">
        <v>32.637103820725358</v>
      </c>
      <c r="ND45" s="125">
        <v>32.653382794556755</v>
      </c>
      <c r="NE45" s="125">
        <v>32.630674089348737</v>
      </c>
      <c r="NF45" s="125">
        <v>32.63323823062246</v>
      </c>
      <c r="NG45" s="125">
        <v>32.637319551246527</v>
      </c>
      <c r="NH45" s="143">
        <v>32.638343697299966</v>
      </c>
      <c r="NI45" s="125">
        <v>32.638591672614893</v>
      </c>
      <c r="NJ45" s="125">
        <v>32.635633448226514</v>
      </c>
      <c r="NK45" s="125">
        <v>32.636625320002075</v>
      </c>
      <c r="NL45" s="125">
        <v>32.637302737877995</v>
      </c>
      <c r="NM45" s="143">
        <v>32.637299375204286</v>
      </c>
      <c r="NN45" s="125">
        <v>32.637090510785157</v>
      </c>
      <c r="NO45" s="125">
        <v>32.636790278419205</v>
      </c>
      <c r="NP45" s="125">
        <v>32.637021644457747</v>
      </c>
      <c r="NQ45" s="125">
        <v>32.637100909348874</v>
      </c>
      <c r="NR45" s="143">
        <v>32.637060543643052</v>
      </c>
      <c r="NS45" s="125">
        <v>32.63701277733081</v>
      </c>
      <c r="NT45" s="125">
        <v>32.636997230639935</v>
      </c>
      <c r="NU45" s="125">
        <v>32.637038621084081</v>
      </c>
      <c r="NV45" s="125">
        <v>32.637042016409353</v>
      </c>
      <c r="NW45" s="143">
        <v>32.637030237821449</v>
      </c>
      <c r="NX45" s="36">
        <v>32.637024176657128</v>
      </c>
      <c r="NY45" s="36">
        <v>32.637026456522392</v>
      </c>
      <c r="NZ45" s="36">
        <v>32.637032301698881</v>
      </c>
      <c r="OA45" s="36">
        <v>32.637031037821835</v>
      </c>
      <c r="OB45" s="126">
        <v>32.637028842104336</v>
      </c>
      <c r="OC45" s="126" t="s">
        <v>1680</v>
      </c>
      <c r="OI45" s="125" t="s">
        <v>1681</v>
      </c>
      <c r="OJ45" s="125" t="s">
        <v>1682</v>
      </c>
      <c r="OK45" s="126" t="s">
        <v>1683</v>
      </c>
      <c r="OL45" s="125" t="s">
        <v>1684</v>
      </c>
      <c r="OM45" s="125" t="s">
        <v>1685</v>
      </c>
      <c r="ON45" s="125" t="s">
        <v>1686</v>
      </c>
      <c r="OO45" s="125" t="s">
        <v>1687</v>
      </c>
      <c r="OP45" s="126" t="s">
        <v>1688</v>
      </c>
      <c r="OQ45" s="125" t="s">
        <v>1689</v>
      </c>
      <c r="OR45" s="125" t="s">
        <v>1690</v>
      </c>
      <c r="OS45" s="125" t="s">
        <v>1691</v>
      </c>
      <c r="OT45" s="125" t="s">
        <v>1692</v>
      </c>
      <c r="OU45" s="126" t="s">
        <v>1693</v>
      </c>
      <c r="OV45" s="125" t="s">
        <v>1694</v>
      </c>
      <c r="OW45" s="125" t="s">
        <v>1695</v>
      </c>
      <c r="OX45" s="125" t="s">
        <v>1696</v>
      </c>
      <c r="OY45" s="125" t="s">
        <v>1697</v>
      </c>
      <c r="OZ45" s="126" t="s">
        <v>1698</v>
      </c>
      <c r="PA45" s="125" t="s">
        <v>1699</v>
      </c>
      <c r="PB45" s="125" t="s">
        <v>1700</v>
      </c>
      <c r="PC45" s="125" t="s">
        <v>1701</v>
      </c>
      <c r="PD45" s="125" t="s">
        <v>1702</v>
      </c>
      <c r="PE45" s="126" t="s">
        <v>1703</v>
      </c>
      <c r="PF45" s="125" t="s">
        <v>1704</v>
      </c>
      <c r="PG45" s="125" t="s">
        <v>1705</v>
      </c>
      <c r="PH45" s="125" t="s">
        <v>1706</v>
      </c>
      <c r="PI45" s="125" t="s">
        <v>1707</v>
      </c>
      <c r="PJ45" s="126" t="s">
        <v>1708</v>
      </c>
      <c r="PK45" s="125" t="s">
        <v>1709</v>
      </c>
      <c r="PL45" s="125" t="s">
        <v>1710</v>
      </c>
      <c r="PM45" s="125" t="s">
        <v>1711</v>
      </c>
      <c r="PN45" s="125" t="s">
        <v>1712</v>
      </c>
      <c r="PO45" s="53" t="s">
        <v>1713</v>
      </c>
    </row>
    <row r="46" spans="1:431" outlineLevel="1" x14ac:dyDescent="0.3">
      <c r="A46" s="30" t="s">
        <v>1714</v>
      </c>
      <c r="B46" s="24" t="s">
        <v>1715</v>
      </c>
      <c r="C46" s="126" t="s">
        <v>1716</v>
      </c>
      <c r="I46" s="125" t="s">
        <v>1717</v>
      </c>
      <c r="J46" s="125" t="s">
        <v>1718</v>
      </c>
      <c r="K46" s="126" t="s">
        <v>1719</v>
      </c>
      <c r="L46" s="125" t="s">
        <v>1720</v>
      </c>
      <c r="M46" s="125" t="s">
        <v>1721</v>
      </c>
      <c r="N46" s="125" t="s">
        <v>1722</v>
      </c>
      <c r="O46" s="125" t="s">
        <v>1723</v>
      </c>
      <c r="P46" s="126" t="s">
        <v>1724</v>
      </c>
      <c r="Q46" s="125" t="s">
        <v>1725</v>
      </c>
      <c r="R46" s="125" t="s">
        <v>1726</v>
      </c>
      <c r="S46" s="125" t="s">
        <v>1727</v>
      </c>
      <c r="T46" s="125" t="s">
        <v>1728</v>
      </c>
      <c r="U46" s="126" t="s">
        <v>1729</v>
      </c>
      <c r="V46" s="125" t="s">
        <v>1730</v>
      </c>
      <c r="W46" s="125" t="s">
        <v>1731</v>
      </c>
      <c r="X46" s="125" t="s">
        <v>1732</v>
      </c>
      <c r="Y46" s="125" t="s">
        <v>1733</v>
      </c>
      <c r="Z46" s="126" t="s">
        <v>1734</v>
      </c>
      <c r="AA46" s="125" t="s">
        <v>1735</v>
      </c>
      <c r="AB46" s="125" t="s">
        <v>1736</v>
      </c>
      <c r="AC46" s="125" t="s">
        <v>1737</v>
      </c>
      <c r="AD46" s="125" t="s">
        <v>1738</v>
      </c>
      <c r="AE46" s="126" t="s">
        <v>1739</v>
      </c>
      <c r="AF46" s="125" t="s">
        <v>1740</v>
      </c>
      <c r="AG46" s="125" t="s">
        <v>1741</v>
      </c>
      <c r="AH46" s="125" t="s">
        <v>1742</v>
      </c>
      <c r="AI46" s="125" t="s">
        <v>1743</v>
      </c>
      <c r="AJ46" s="126" t="s">
        <v>1744</v>
      </c>
      <c r="AK46" s="36" t="s">
        <v>1745</v>
      </c>
      <c r="AL46" s="36" t="s">
        <v>1746</v>
      </c>
      <c r="AM46" s="36" t="s">
        <v>1747</v>
      </c>
      <c r="AN46" s="36" t="s">
        <v>1748</v>
      </c>
      <c r="AO46" s="53" t="s">
        <v>1749</v>
      </c>
      <c r="LC46" s="126" t="s">
        <v>1750</v>
      </c>
      <c r="LI46" s="134" t="s">
        <v>1751</v>
      </c>
      <c r="LJ46" s="134" t="s">
        <v>1752</v>
      </c>
      <c r="LK46" s="126" t="s">
        <v>1753</v>
      </c>
      <c r="LL46" s="134" t="s">
        <v>1754</v>
      </c>
      <c r="LM46" s="134" t="s">
        <v>1755</v>
      </c>
      <c r="LN46" s="134" t="s">
        <v>1756</v>
      </c>
      <c r="LO46" s="134" t="s">
        <v>1757</v>
      </c>
      <c r="LP46" s="126" t="s">
        <v>1758</v>
      </c>
      <c r="LQ46" s="134" t="s">
        <v>1759</v>
      </c>
      <c r="LR46" s="134" t="s">
        <v>1760</v>
      </c>
      <c r="LS46" s="134" t="s">
        <v>1761</v>
      </c>
      <c r="LT46" s="134" t="s">
        <v>1762</v>
      </c>
      <c r="LU46" s="126" t="s">
        <v>1763</v>
      </c>
      <c r="LV46" s="134" t="s">
        <v>1764</v>
      </c>
      <c r="LW46" s="134" t="s">
        <v>1765</v>
      </c>
      <c r="LX46" s="134" t="s">
        <v>1766</v>
      </c>
      <c r="LY46" s="134" t="s">
        <v>1767</v>
      </c>
      <c r="LZ46" s="126" t="s">
        <v>1768</v>
      </c>
      <c r="MA46" s="134" t="s">
        <v>1769</v>
      </c>
      <c r="MB46" s="134" t="s">
        <v>1770</v>
      </c>
      <c r="MC46" s="134" t="s">
        <v>1771</v>
      </c>
      <c r="MD46" s="134" t="s">
        <v>1772</v>
      </c>
      <c r="ME46" s="126" t="s">
        <v>1773</v>
      </c>
      <c r="MF46" s="134" t="s">
        <v>1774</v>
      </c>
      <c r="MG46" s="134" t="s">
        <v>1775</v>
      </c>
      <c r="MH46" s="134" t="s">
        <v>1776</v>
      </c>
      <c r="MI46" s="134" t="s">
        <v>1777</v>
      </c>
      <c r="MJ46" s="126" t="s">
        <v>1778</v>
      </c>
      <c r="MK46" s="125" t="s">
        <v>1779</v>
      </c>
      <c r="ML46" s="125" t="s">
        <v>1780</v>
      </c>
      <c r="MM46" s="125" t="s">
        <v>1781</v>
      </c>
      <c r="MN46" s="125" t="s">
        <v>1782</v>
      </c>
      <c r="MO46" s="25" t="s">
        <v>1783</v>
      </c>
      <c r="MP46" s="126" t="s">
        <v>1784</v>
      </c>
      <c r="MV46" s="125" t="s">
        <v>1785</v>
      </c>
      <c r="MW46" s="125" t="s">
        <v>1786</v>
      </c>
      <c r="MX46" s="143" t="s">
        <v>1787</v>
      </c>
      <c r="MY46" s="125" t="s">
        <v>1788</v>
      </c>
      <c r="MZ46" s="125" t="s">
        <v>1789</v>
      </c>
      <c r="NA46" s="125" t="s">
        <v>1790</v>
      </c>
      <c r="NB46" s="125" t="s">
        <v>1791</v>
      </c>
      <c r="NC46" s="143" t="s">
        <v>1792</v>
      </c>
      <c r="ND46" s="125" t="s">
        <v>1793</v>
      </c>
      <c r="NE46" s="125" t="s">
        <v>1794</v>
      </c>
      <c r="NF46" s="125" t="s">
        <v>1795</v>
      </c>
      <c r="NG46" s="125" t="s">
        <v>1796</v>
      </c>
      <c r="NH46" s="143" t="s">
        <v>1797</v>
      </c>
      <c r="NI46" s="125" t="s">
        <v>1798</v>
      </c>
      <c r="NJ46" s="125" t="s">
        <v>1799</v>
      </c>
      <c r="NK46" s="125" t="s">
        <v>1800</v>
      </c>
      <c r="NL46" s="125" t="s">
        <v>1801</v>
      </c>
      <c r="NM46" s="143" t="s">
        <v>1802</v>
      </c>
      <c r="NN46" s="125" t="s">
        <v>1803</v>
      </c>
      <c r="NO46" s="125" t="s">
        <v>1804</v>
      </c>
      <c r="NP46" s="125" t="s">
        <v>1805</v>
      </c>
      <c r="NQ46" s="125" t="s">
        <v>1806</v>
      </c>
      <c r="NR46" s="143" t="s">
        <v>1807</v>
      </c>
      <c r="NS46" s="125" t="s">
        <v>1808</v>
      </c>
      <c r="NT46" s="125" t="s">
        <v>1809</v>
      </c>
      <c r="NU46" s="125" t="s">
        <v>1810</v>
      </c>
      <c r="NV46" s="125" t="s">
        <v>1811</v>
      </c>
      <c r="NW46" s="143" t="s">
        <v>1812</v>
      </c>
      <c r="NX46" s="36" t="s">
        <v>1813</v>
      </c>
      <c r="NY46" s="36" t="s">
        <v>1814</v>
      </c>
      <c r="NZ46" s="36" t="s">
        <v>1815</v>
      </c>
      <c r="OA46" s="36" t="s">
        <v>1816</v>
      </c>
      <c r="OB46" s="126" t="s">
        <v>1817</v>
      </c>
      <c r="OC46" s="126" t="s">
        <v>1818</v>
      </c>
      <c r="OI46" s="125" t="s">
        <v>1819</v>
      </c>
      <c r="OJ46" s="125" t="s">
        <v>1820</v>
      </c>
      <c r="OK46" s="126" t="s">
        <v>1821</v>
      </c>
      <c r="OL46" s="125" t="s">
        <v>1822</v>
      </c>
      <c r="OM46" s="125" t="s">
        <v>1823</v>
      </c>
      <c r="ON46" s="125" t="s">
        <v>1824</v>
      </c>
      <c r="OO46" s="125" t="s">
        <v>1825</v>
      </c>
      <c r="OP46" s="126" t="s">
        <v>1826</v>
      </c>
      <c r="OQ46" s="125" t="s">
        <v>1827</v>
      </c>
      <c r="OR46" s="125" t="s">
        <v>1828</v>
      </c>
      <c r="OS46" s="125" t="s">
        <v>1829</v>
      </c>
      <c r="OT46" s="125" t="s">
        <v>1830</v>
      </c>
      <c r="OU46" s="126" t="s">
        <v>1831</v>
      </c>
      <c r="OV46" s="125" t="s">
        <v>1832</v>
      </c>
      <c r="OW46" s="125" t="s">
        <v>1833</v>
      </c>
      <c r="OX46" s="125" t="s">
        <v>1834</v>
      </c>
      <c r="OY46" s="125" t="s">
        <v>1835</v>
      </c>
      <c r="OZ46" s="126" t="s">
        <v>1836</v>
      </c>
      <c r="PA46" s="125" t="s">
        <v>1837</v>
      </c>
      <c r="PB46" s="125" t="s">
        <v>1838</v>
      </c>
      <c r="PC46" s="125" t="s">
        <v>1839</v>
      </c>
      <c r="PD46" s="125" t="s">
        <v>1840</v>
      </c>
      <c r="PE46" s="126" t="s">
        <v>1841</v>
      </c>
      <c r="PF46" s="125" t="s">
        <v>1842</v>
      </c>
      <c r="PG46" s="125" t="s">
        <v>1843</v>
      </c>
      <c r="PH46" s="125" t="s">
        <v>1844</v>
      </c>
      <c r="PI46" s="125" t="s">
        <v>1845</v>
      </c>
      <c r="PJ46" s="126" t="s">
        <v>1846</v>
      </c>
      <c r="PK46" s="125" t="s">
        <v>1847</v>
      </c>
      <c r="PL46" s="125" t="s">
        <v>1848</v>
      </c>
      <c r="PM46" s="125" t="s">
        <v>1849</v>
      </c>
      <c r="PN46" s="125" t="s">
        <v>1850</v>
      </c>
      <c r="PO46" s="53" t="s">
        <v>1851</v>
      </c>
    </row>
    <row r="47" spans="1:431" outlineLevel="1" x14ac:dyDescent="0.3">
      <c r="A47" s="30" t="s">
        <v>1852</v>
      </c>
      <c r="B47" s="24" t="s">
        <v>1853</v>
      </c>
      <c r="C47" s="126" t="s">
        <v>1854</v>
      </c>
      <c r="I47" s="125" t="s">
        <v>1855</v>
      </c>
      <c r="J47" s="125" t="s">
        <v>1856</v>
      </c>
      <c r="K47" s="126" t="s">
        <v>1857</v>
      </c>
      <c r="L47" s="125" t="s">
        <v>1858</v>
      </c>
      <c r="M47" s="125" t="s">
        <v>1859</v>
      </c>
      <c r="N47" s="125" t="s">
        <v>1860</v>
      </c>
      <c r="O47" s="125" t="s">
        <v>1861</v>
      </c>
      <c r="P47" s="126" t="s">
        <v>1862</v>
      </c>
      <c r="Q47" s="125" t="s">
        <v>1863</v>
      </c>
      <c r="R47" s="125" t="s">
        <v>1864</v>
      </c>
      <c r="S47" s="125" t="s">
        <v>1865</v>
      </c>
      <c r="T47" s="125" t="s">
        <v>1866</v>
      </c>
      <c r="U47" s="126" t="s">
        <v>1867</v>
      </c>
      <c r="V47" s="125" t="s">
        <v>1868</v>
      </c>
      <c r="W47" s="125" t="s">
        <v>1869</v>
      </c>
      <c r="X47" s="125" t="s">
        <v>1870</v>
      </c>
      <c r="Y47" s="125" t="s">
        <v>1871</v>
      </c>
      <c r="Z47" s="126" t="s">
        <v>1872</v>
      </c>
      <c r="AA47" s="125" t="s">
        <v>1873</v>
      </c>
      <c r="AB47" s="125" t="s">
        <v>1874</v>
      </c>
      <c r="AC47" s="125" t="s">
        <v>1875</v>
      </c>
      <c r="AD47" s="125" t="s">
        <v>1876</v>
      </c>
      <c r="AE47" s="126" t="s">
        <v>1877</v>
      </c>
      <c r="AF47" s="125" t="s">
        <v>1878</v>
      </c>
      <c r="AG47" s="125" t="s">
        <v>1879</v>
      </c>
      <c r="AH47" s="125" t="s">
        <v>1880</v>
      </c>
      <c r="AI47" s="125" t="s">
        <v>1881</v>
      </c>
      <c r="AJ47" s="126" t="s">
        <v>1882</v>
      </c>
      <c r="AK47" s="36" t="s">
        <v>1883</v>
      </c>
      <c r="AL47" s="36" t="s">
        <v>1884</v>
      </c>
      <c r="AM47" s="36" t="s">
        <v>1885</v>
      </c>
      <c r="AN47" s="36" t="s">
        <v>1886</v>
      </c>
      <c r="AO47" s="53" t="s">
        <v>1887</v>
      </c>
      <c r="AP47" s="126" t="s">
        <v>1888</v>
      </c>
      <c r="AV47" s="125" t="s">
        <v>1889</v>
      </c>
      <c r="AW47" s="125" t="s">
        <v>1890</v>
      </c>
      <c r="AX47" s="126" t="s">
        <v>1891</v>
      </c>
      <c r="AY47" s="125" t="s">
        <v>1892</v>
      </c>
      <c r="AZ47" s="125" t="s">
        <v>1893</v>
      </c>
      <c r="BA47" s="125" t="s">
        <v>1894</v>
      </c>
      <c r="BB47" s="125" t="s">
        <v>1895</v>
      </c>
      <c r="BC47" s="126" t="s">
        <v>1896</v>
      </c>
      <c r="BD47" s="125" t="s">
        <v>1897</v>
      </c>
      <c r="BE47" s="125" t="s">
        <v>1898</v>
      </c>
      <c r="BF47" s="125" t="s">
        <v>1899</v>
      </c>
      <c r="BG47" s="125" t="s">
        <v>1900</v>
      </c>
      <c r="BH47" s="126" t="s">
        <v>1901</v>
      </c>
      <c r="BI47" s="125" t="s">
        <v>1902</v>
      </c>
      <c r="BJ47" s="125" t="s">
        <v>1903</v>
      </c>
      <c r="BK47" s="125" t="s">
        <v>1904</v>
      </c>
      <c r="BL47" s="125" t="s">
        <v>1905</v>
      </c>
      <c r="BM47" s="126" t="s">
        <v>1906</v>
      </c>
      <c r="BN47" s="125" t="s">
        <v>1907</v>
      </c>
      <c r="BO47" s="125" t="s">
        <v>1908</v>
      </c>
      <c r="BP47" s="125" t="s">
        <v>1909</v>
      </c>
      <c r="BQ47" s="125" t="s">
        <v>1910</v>
      </c>
      <c r="BR47" s="126" t="s">
        <v>1911</v>
      </c>
      <c r="BS47" s="125" t="s">
        <v>1912</v>
      </c>
      <c r="BT47" s="125" t="s">
        <v>1913</v>
      </c>
      <c r="BU47" s="125" t="s">
        <v>1914</v>
      </c>
      <c r="BV47" s="125" t="s">
        <v>1915</v>
      </c>
      <c r="BW47" s="126" t="s">
        <v>1916</v>
      </c>
      <c r="BX47" s="36" t="s">
        <v>1917</v>
      </c>
      <c r="BY47" s="36" t="s">
        <v>1918</v>
      </c>
      <c r="BZ47" s="36" t="s">
        <v>1919</v>
      </c>
      <c r="CA47" s="36" t="s">
        <v>1920</v>
      </c>
      <c r="CB47" s="126" t="s">
        <v>1921</v>
      </c>
      <c r="CC47" s="126" t="s">
        <v>1922</v>
      </c>
      <c r="CI47" s="125" t="s">
        <v>1923</v>
      </c>
      <c r="CJ47" s="125" t="s">
        <v>1924</v>
      </c>
      <c r="CK47" s="126" t="s">
        <v>1925</v>
      </c>
      <c r="CL47" s="125" t="s">
        <v>1926</v>
      </c>
      <c r="CM47" s="125" t="s">
        <v>1927</v>
      </c>
      <c r="CN47" s="125" t="s">
        <v>1928</v>
      </c>
      <c r="CO47" s="125" t="s">
        <v>1929</v>
      </c>
      <c r="CP47" s="126" t="s">
        <v>1930</v>
      </c>
      <c r="CQ47" s="125" t="s">
        <v>1931</v>
      </c>
      <c r="CR47" s="125" t="s">
        <v>1932</v>
      </c>
      <c r="CS47" s="125" t="s">
        <v>1933</v>
      </c>
      <c r="CT47" s="125" t="s">
        <v>1934</v>
      </c>
      <c r="CU47" s="126" t="s">
        <v>1935</v>
      </c>
      <c r="CV47" s="125" t="s">
        <v>1936</v>
      </c>
      <c r="CW47" s="125" t="s">
        <v>1937</v>
      </c>
      <c r="CX47" s="125" t="s">
        <v>1938</v>
      </c>
      <c r="CY47" s="125" t="s">
        <v>1939</v>
      </c>
      <c r="CZ47" s="126" t="s">
        <v>1940</v>
      </c>
      <c r="DA47" s="125" t="s">
        <v>1941</v>
      </c>
      <c r="DB47" s="125" t="s">
        <v>1942</v>
      </c>
      <c r="DC47" s="125" t="s">
        <v>1943</v>
      </c>
      <c r="DD47" s="125" t="s">
        <v>1944</v>
      </c>
      <c r="DE47" s="126" t="s">
        <v>1945</v>
      </c>
      <c r="DF47" s="125" t="s">
        <v>1946</v>
      </c>
      <c r="DG47" s="125" t="s">
        <v>1947</v>
      </c>
      <c r="DH47" s="125" t="s">
        <v>1948</v>
      </c>
      <c r="DI47" s="125" t="s">
        <v>1949</v>
      </c>
      <c r="DJ47" s="126" t="s">
        <v>1950</v>
      </c>
      <c r="DK47" s="36" t="s">
        <v>1951</v>
      </c>
      <c r="DL47" s="36" t="s">
        <v>1952</v>
      </c>
      <c r="DM47" s="36" t="s">
        <v>1953</v>
      </c>
      <c r="DN47" s="36" t="s">
        <v>1954</v>
      </c>
      <c r="DO47" s="36" t="s">
        <v>1955</v>
      </c>
      <c r="DP47" s="126" t="s">
        <v>1956</v>
      </c>
      <c r="DV47" s="125" t="s">
        <v>1957</v>
      </c>
      <c r="DW47" s="125" t="s">
        <v>1958</v>
      </c>
      <c r="DX47" s="126" t="s">
        <v>1959</v>
      </c>
      <c r="DY47" s="125" t="s">
        <v>1960</v>
      </c>
      <c r="DZ47" s="125" t="s">
        <v>1961</v>
      </c>
      <c r="EA47" s="125" t="s">
        <v>1962</v>
      </c>
      <c r="EB47" s="125" t="s">
        <v>1963</v>
      </c>
      <c r="EC47" s="126" t="s">
        <v>1964</v>
      </c>
      <c r="ED47" s="125" t="s">
        <v>1965</v>
      </c>
      <c r="EE47" s="125" t="s">
        <v>1966</v>
      </c>
      <c r="EF47" s="125" t="s">
        <v>1967</v>
      </c>
      <c r="EG47" s="125" t="s">
        <v>1968</v>
      </c>
      <c r="EH47" s="126" t="s">
        <v>1969</v>
      </c>
      <c r="EI47" s="125" t="s">
        <v>1970</v>
      </c>
      <c r="EJ47" s="125" t="s">
        <v>1971</v>
      </c>
      <c r="EK47" s="125" t="s">
        <v>1972</v>
      </c>
      <c r="EL47" s="125" t="s">
        <v>1973</v>
      </c>
      <c r="EM47" s="126" t="s">
        <v>1974</v>
      </c>
      <c r="EN47" s="125" t="s">
        <v>1975</v>
      </c>
      <c r="EO47" s="125" t="s">
        <v>1976</v>
      </c>
      <c r="EP47" s="125" t="s">
        <v>1977</v>
      </c>
      <c r="EQ47" s="125" t="s">
        <v>1978</v>
      </c>
      <c r="ER47" s="126" t="s">
        <v>1979</v>
      </c>
      <c r="ES47" s="125" t="s">
        <v>1980</v>
      </c>
      <c r="ET47" s="125" t="s">
        <v>1981</v>
      </c>
      <c r="EU47" s="125" t="s">
        <v>1982</v>
      </c>
      <c r="EV47" s="125" t="s">
        <v>1983</v>
      </c>
      <c r="EW47" s="126" t="s">
        <v>1984</v>
      </c>
      <c r="EX47" s="36" t="s">
        <v>1985</v>
      </c>
      <c r="EY47" s="36" t="s">
        <v>1986</v>
      </c>
      <c r="EZ47" s="36" t="s">
        <v>1987</v>
      </c>
      <c r="FA47" s="36" t="s">
        <v>1988</v>
      </c>
      <c r="FB47" s="36" t="s">
        <v>1989</v>
      </c>
      <c r="FC47" s="126" t="s">
        <v>1990</v>
      </c>
      <c r="FI47" s="125" t="s">
        <v>1991</v>
      </c>
      <c r="FJ47" s="125" t="s">
        <v>1992</v>
      </c>
      <c r="FK47" s="126" t="s">
        <v>1993</v>
      </c>
      <c r="FL47" s="125" t="s">
        <v>1994</v>
      </c>
      <c r="FM47" s="125" t="s">
        <v>1995</v>
      </c>
      <c r="FN47" s="125" t="s">
        <v>1996</v>
      </c>
      <c r="FO47" s="125" t="s">
        <v>1997</v>
      </c>
      <c r="FP47" s="126" t="s">
        <v>1998</v>
      </c>
      <c r="FQ47" s="125" t="s">
        <v>1999</v>
      </c>
      <c r="FR47" s="125" t="s">
        <v>2000</v>
      </c>
      <c r="FS47" s="125" t="s">
        <v>2001</v>
      </c>
      <c r="FT47" s="125" t="s">
        <v>2002</v>
      </c>
      <c r="FU47" s="126" t="s">
        <v>2003</v>
      </c>
      <c r="FV47" s="125" t="s">
        <v>2004</v>
      </c>
      <c r="FW47" s="125" t="s">
        <v>2005</v>
      </c>
      <c r="FX47" s="125" t="s">
        <v>2006</v>
      </c>
      <c r="FY47" s="125" t="s">
        <v>2007</v>
      </c>
      <c r="FZ47" s="126" t="s">
        <v>2008</v>
      </c>
      <c r="GA47" s="125" t="s">
        <v>2009</v>
      </c>
      <c r="GB47" s="125" t="s">
        <v>2010</v>
      </c>
      <c r="GC47" s="125" t="s">
        <v>2011</v>
      </c>
      <c r="GD47" s="125" t="s">
        <v>2012</v>
      </c>
      <c r="GE47" s="126" t="s">
        <v>2013</v>
      </c>
      <c r="GF47" s="125" t="s">
        <v>2014</v>
      </c>
      <c r="GG47" s="125" t="s">
        <v>2015</v>
      </c>
      <c r="GH47" s="125" t="s">
        <v>2016</v>
      </c>
      <c r="GI47" s="125" t="s">
        <v>2017</v>
      </c>
      <c r="GJ47" s="126" t="s">
        <v>2018</v>
      </c>
      <c r="GK47" s="125" t="s">
        <v>2019</v>
      </c>
      <c r="GL47" s="125" t="s">
        <v>2020</v>
      </c>
      <c r="GM47" s="125" t="s">
        <v>2021</v>
      </c>
      <c r="GN47" s="125" t="s">
        <v>2022</v>
      </c>
      <c r="GO47" s="126" t="s">
        <v>2023</v>
      </c>
      <c r="GP47" s="27" t="s">
        <v>2024</v>
      </c>
      <c r="GV47" s="125" t="s">
        <v>2025</v>
      </c>
      <c r="GW47" s="125" t="s">
        <v>2026</v>
      </c>
      <c r="GX47" s="126" t="s">
        <v>2027</v>
      </c>
      <c r="GY47" s="125" t="s">
        <v>2028</v>
      </c>
      <c r="GZ47" s="125" t="s">
        <v>2029</v>
      </c>
      <c r="HA47" s="125" t="s">
        <v>2030</v>
      </c>
      <c r="HB47" s="125" t="s">
        <v>2031</v>
      </c>
      <c r="HC47" s="126" t="s">
        <v>2032</v>
      </c>
      <c r="HD47" s="125" t="s">
        <v>2033</v>
      </c>
      <c r="HE47" s="125" t="s">
        <v>2034</v>
      </c>
      <c r="HF47" s="125" t="s">
        <v>2035</v>
      </c>
      <c r="HG47" s="125" t="s">
        <v>2036</v>
      </c>
      <c r="HH47" s="126" t="s">
        <v>2037</v>
      </c>
      <c r="HI47" s="125" t="s">
        <v>2038</v>
      </c>
      <c r="HJ47" s="125" t="s">
        <v>2039</v>
      </c>
      <c r="HK47" s="125" t="s">
        <v>2040</v>
      </c>
      <c r="HL47" s="125" t="s">
        <v>2041</v>
      </c>
      <c r="HM47" s="126" t="s">
        <v>2042</v>
      </c>
      <c r="HN47" s="125" t="s">
        <v>2043</v>
      </c>
      <c r="HO47" s="125" t="s">
        <v>2044</v>
      </c>
      <c r="HP47" s="125" t="s">
        <v>2045</v>
      </c>
      <c r="HQ47" s="125" t="s">
        <v>2046</v>
      </c>
      <c r="HR47" s="126" t="s">
        <v>2047</v>
      </c>
      <c r="HS47" s="125" t="s">
        <v>2048</v>
      </c>
      <c r="HT47" s="125" t="s">
        <v>2049</v>
      </c>
      <c r="HU47" s="125" t="s">
        <v>2050</v>
      </c>
      <c r="HV47" s="125" t="s">
        <v>2051</v>
      </c>
      <c r="HW47" s="126" t="s">
        <v>2052</v>
      </c>
      <c r="HX47" s="36" t="s">
        <v>2053</v>
      </c>
      <c r="HY47" s="36" t="s">
        <v>2054</v>
      </c>
      <c r="HZ47" s="36" t="s">
        <v>2055</v>
      </c>
      <c r="IA47" s="36" t="s">
        <v>2056</v>
      </c>
      <c r="IB47" s="36" t="s">
        <v>2057</v>
      </c>
      <c r="IC47" s="126" t="s">
        <v>2058</v>
      </c>
      <c r="II47" s="125" t="s">
        <v>2059</v>
      </c>
      <c r="IJ47" s="125" t="s">
        <v>2060</v>
      </c>
      <c r="IK47" s="126" t="s">
        <v>2061</v>
      </c>
      <c r="IL47" s="125" t="s">
        <v>2062</v>
      </c>
      <c r="IM47" s="125" t="s">
        <v>2063</v>
      </c>
      <c r="IN47" s="125" t="s">
        <v>2064</v>
      </c>
      <c r="IO47" s="125" t="s">
        <v>2065</v>
      </c>
      <c r="IP47" s="126" t="s">
        <v>2066</v>
      </c>
      <c r="IQ47" s="125" t="s">
        <v>2067</v>
      </c>
      <c r="IR47" s="125" t="s">
        <v>2068</v>
      </c>
      <c r="IS47" s="125" t="s">
        <v>2069</v>
      </c>
      <c r="IT47" s="125" t="s">
        <v>2070</v>
      </c>
      <c r="IU47" s="126" t="s">
        <v>2071</v>
      </c>
      <c r="IV47" s="125" t="s">
        <v>2072</v>
      </c>
      <c r="IW47" s="125" t="s">
        <v>2073</v>
      </c>
      <c r="IX47" s="125" t="s">
        <v>2074</v>
      </c>
      <c r="IY47" s="125" t="s">
        <v>2075</v>
      </c>
      <c r="IZ47" s="126" t="s">
        <v>2076</v>
      </c>
      <c r="JA47" s="125" t="s">
        <v>2077</v>
      </c>
      <c r="JB47" s="125" t="s">
        <v>2078</v>
      </c>
      <c r="JC47" s="125" t="s">
        <v>2079</v>
      </c>
      <c r="JD47" s="125" t="s">
        <v>2080</v>
      </c>
      <c r="JE47" s="126" t="s">
        <v>2081</v>
      </c>
      <c r="JF47" s="125" t="s">
        <v>2082</v>
      </c>
      <c r="JG47" s="125" t="s">
        <v>2083</v>
      </c>
      <c r="JH47" s="125" t="s">
        <v>2084</v>
      </c>
      <c r="JI47" s="125" t="s">
        <v>2085</v>
      </c>
      <c r="JJ47" s="126" t="s">
        <v>2086</v>
      </c>
      <c r="JK47" s="125" t="s">
        <v>2087</v>
      </c>
      <c r="JL47" s="125" t="s">
        <v>2088</v>
      </c>
      <c r="JM47" s="125" t="s">
        <v>2089</v>
      </c>
      <c r="JN47" s="125" t="s">
        <v>2090</v>
      </c>
      <c r="JO47" s="126" t="s">
        <v>2091</v>
      </c>
      <c r="JP47" s="126" t="s">
        <v>2092</v>
      </c>
      <c r="JV47" s="125" t="s">
        <v>2093</v>
      </c>
      <c r="JW47" s="125" t="s">
        <v>2094</v>
      </c>
      <c r="JX47" s="126" t="s">
        <v>2095</v>
      </c>
      <c r="JY47" s="125" t="s">
        <v>2096</v>
      </c>
      <c r="JZ47" s="125" t="s">
        <v>2097</v>
      </c>
      <c r="KA47" s="125" t="s">
        <v>2098</v>
      </c>
      <c r="KB47" s="125" t="s">
        <v>2099</v>
      </c>
      <c r="KC47" s="126" t="s">
        <v>2100</v>
      </c>
      <c r="KD47" s="125" t="s">
        <v>2101</v>
      </c>
      <c r="KE47" s="125" t="s">
        <v>2102</v>
      </c>
      <c r="KF47" s="125" t="s">
        <v>2103</v>
      </c>
      <c r="KG47" s="125" t="s">
        <v>2104</v>
      </c>
      <c r="KH47" s="126" t="s">
        <v>2105</v>
      </c>
      <c r="KI47" s="125" t="s">
        <v>2106</v>
      </c>
      <c r="KJ47" s="125" t="s">
        <v>2107</v>
      </c>
      <c r="KK47" s="125" t="s">
        <v>2108</v>
      </c>
      <c r="KL47" s="125" t="s">
        <v>2109</v>
      </c>
      <c r="KM47" s="126" t="s">
        <v>2110</v>
      </c>
      <c r="KN47" s="125" t="s">
        <v>2111</v>
      </c>
      <c r="KO47" s="125" t="s">
        <v>2112</v>
      </c>
      <c r="KP47" s="125" t="s">
        <v>2113</v>
      </c>
      <c r="KQ47" s="125" t="s">
        <v>2114</v>
      </c>
      <c r="KR47" s="126" t="s">
        <v>2115</v>
      </c>
      <c r="KS47" s="125" t="s">
        <v>2116</v>
      </c>
      <c r="KT47" s="125" t="s">
        <v>2117</v>
      </c>
      <c r="KU47" s="125" t="s">
        <v>2118</v>
      </c>
      <c r="KV47" s="125" t="s">
        <v>2119</v>
      </c>
      <c r="KW47" s="126" t="s">
        <v>2120</v>
      </c>
      <c r="KX47" s="125" t="s">
        <v>2121</v>
      </c>
      <c r="KY47" s="125" t="s">
        <v>2122</v>
      </c>
      <c r="KZ47" s="125" t="s">
        <v>2123</v>
      </c>
      <c r="LA47" s="125" t="s">
        <v>2124</v>
      </c>
      <c r="LB47" s="126" t="s">
        <v>2125</v>
      </c>
      <c r="LC47" s="126" t="s">
        <v>2126</v>
      </c>
      <c r="LI47" s="134" t="s">
        <v>2127</v>
      </c>
      <c r="LJ47" s="134" t="s">
        <v>2128</v>
      </c>
      <c r="LK47" s="126" t="s">
        <v>2129</v>
      </c>
      <c r="LL47" s="134" t="s">
        <v>2130</v>
      </c>
      <c r="LM47" s="134" t="s">
        <v>2131</v>
      </c>
      <c r="LN47" s="134" t="s">
        <v>2132</v>
      </c>
      <c r="LO47" s="134" t="s">
        <v>2133</v>
      </c>
      <c r="LP47" s="126" t="s">
        <v>2134</v>
      </c>
      <c r="LQ47" s="134" t="s">
        <v>2135</v>
      </c>
      <c r="LR47" s="134" t="s">
        <v>2136</v>
      </c>
      <c r="LS47" s="134" t="s">
        <v>2137</v>
      </c>
      <c r="LT47" s="134" t="s">
        <v>2138</v>
      </c>
      <c r="LU47" s="126" t="s">
        <v>2139</v>
      </c>
      <c r="LV47" s="134" t="s">
        <v>2140</v>
      </c>
      <c r="LW47" s="134" t="s">
        <v>2141</v>
      </c>
      <c r="LX47" s="134" t="s">
        <v>2142</v>
      </c>
      <c r="LY47" s="134" t="s">
        <v>2143</v>
      </c>
      <c r="LZ47" s="126" t="s">
        <v>2144</v>
      </c>
      <c r="MA47" s="134" t="s">
        <v>2145</v>
      </c>
      <c r="MB47" s="134" t="s">
        <v>2146</v>
      </c>
      <c r="MC47" s="134" t="s">
        <v>2147</v>
      </c>
      <c r="MD47" s="134" t="s">
        <v>2148</v>
      </c>
      <c r="ME47" s="126" t="s">
        <v>2149</v>
      </c>
      <c r="MF47" s="134" t="s">
        <v>2150</v>
      </c>
      <c r="MG47" s="134" t="s">
        <v>2151</v>
      </c>
      <c r="MH47" s="134" t="s">
        <v>2152</v>
      </c>
      <c r="MI47" s="134" t="s">
        <v>2153</v>
      </c>
      <c r="MJ47" s="126" t="s">
        <v>2154</v>
      </c>
      <c r="MK47" s="125" t="s">
        <v>2155</v>
      </c>
      <c r="ML47" s="125" t="s">
        <v>2156</v>
      </c>
      <c r="MM47" s="125" t="s">
        <v>2157</v>
      </c>
      <c r="MN47" s="125" t="s">
        <v>2158</v>
      </c>
      <c r="MO47" s="25" t="s">
        <v>2159</v>
      </c>
      <c r="MP47" s="126" t="s">
        <v>2160</v>
      </c>
      <c r="MV47" s="125" t="s">
        <v>2161</v>
      </c>
      <c r="MW47" s="125" t="s">
        <v>2162</v>
      </c>
      <c r="MX47" s="143" t="s">
        <v>2163</v>
      </c>
      <c r="MY47" s="125" t="s">
        <v>2164</v>
      </c>
      <c r="MZ47" s="125" t="s">
        <v>2165</v>
      </c>
      <c r="NA47" s="125" t="s">
        <v>2166</v>
      </c>
      <c r="NB47" s="125" t="s">
        <v>2167</v>
      </c>
      <c r="NC47" s="143" t="s">
        <v>2168</v>
      </c>
      <c r="ND47" s="125" t="s">
        <v>2169</v>
      </c>
      <c r="NE47" s="125" t="s">
        <v>2170</v>
      </c>
      <c r="NF47" s="125" t="s">
        <v>2171</v>
      </c>
      <c r="NG47" s="125" t="s">
        <v>2172</v>
      </c>
      <c r="NH47" s="143" t="s">
        <v>2173</v>
      </c>
      <c r="NI47" s="125" t="s">
        <v>2174</v>
      </c>
      <c r="NJ47" s="125" t="s">
        <v>2175</v>
      </c>
      <c r="NK47" s="125" t="s">
        <v>2176</v>
      </c>
      <c r="NL47" s="125" t="s">
        <v>2177</v>
      </c>
      <c r="NM47" s="143" t="s">
        <v>2178</v>
      </c>
      <c r="NN47" s="125" t="s">
        <v>2179</v>
      </c>
      <c r="NO47" s="125" t="s">
        <v>2180</v>
      </c>
      <c r="NP47" s="125" t="s">
        <v>2181</v>
      </c>
      <c r="NQ47" s="125" t="s">
        <v>2182</v>
      </c>
      <c r="NR47" s="143" t="s">
        <v>2183</v>
      </c>
      <c r="NS47" s="125" t="s">
        <v>2184</v>
      </c>
      <c r="NT47" s="125" t="s">
        <v>2185</v>
      </c>
      <c r="NU47" s="125" t="s">
        <v>2186</v>
      </c>
      <c r="NV47" s="125" t="s">
        <v>2187</v>
      </c>
      <c r="NW47" s="143" t="s">
        <v>2188</v>
      </c>
      <c r="NX47" s="36" t="s">
        <v>2189</v>
      </c>
      <c r="NY47" s="36" t="s">
        <v>2190</v>
      </c>
      <c r="NZ47" s="36" t="s">
        <v>2191</v>
      </c>
      <c r="OA47" s="36" t="s">
        <v>2192</v>
      </c>
      <c r="OB47" s="126" t="s">
        <v>2193</v>
      </c>
      <c r="OC47" s="126" t="s">
        <v>2194</v>
      </c>
      <c r="OI47" s="125" t="s">
        <v>2195</v>
      </c>
      <c r="OJ47" s="125" t="s">
        <v>2196</v>
      </c>
      <c r="OK47" s="126" t="s">
        <v>2197</v>
      </c>
      <c r="OL47" s="125" t="s">
        <v>2198</v>
      </c>
      <c r="OM47" s="125" t="s">
        <v>2199</v>
      </c>
      <c r="ON47" s="125" t="s">
        <v>2200</v>
      </c>
      <c r="OO47" s="125" t="s">
        <v>2201</v>
      </c>
      <c r="OP47" s="126" t="s">
        <v>2202</v>
      </c>
      <c r="OQ47" s="125" t="s">
        <v>2203</v>
      </c>
      <c r="OR47" s="125" t="s">
        <v>2204</v>
      </c>
      <c r="OS47" s="125" t="s">
        <v>2205</v>
      </c>
      <c r="OT47" s="125" t="s">
        <v>2206</v>
      </c>
      <c r="OU47" s="126" t="s">
        <v>2207</v>
      </c>
      <c r="OV47" s="125" t="s">
        <v>2208</v>
      </c>
      <c r="OW47" s="125" t="s">
        <v>2209</v>
      </c>
      <c r="OX47" s="125" t="s">
        <v>2210</v>
      </c>
      <c r="OY47" s="125" t="s">
        <v>2211</v>
      </c>
      <c r="OZ47" s="126" t="s">
        <v>2212</v>
      </c>
      <c r="PA47" s="125" t="s">
        <v>2213</v>
      </c>
      <c r="PB47" s="125" t="s">
        <v>2214</v>
      </c>
      <c r="PC47" s="125" t="s">
        <v>2215</v>
      </c>
      <c r="PD47" s="125" t="s">
        <v>2216</v>
      </c>
      <c r="PE47" s="126" t="s">
        <v>2217</v>
      </c>
      <c r="PF47" s="125" t="s">
        <v>2218</v>
      </c>
      <c r="PG47" s="125" t="s">
        <v>2219</v>
      </c>
      <c r="PH47" s="125" t="s">
        <v>2220</v>
      </c>
      <c r="PI47" s="125" t="s">
        <v>2221</v>
      </c>
      <c r="PJ47" s="126" t="s">
        <v>2222</v>
      </c>
      <c r="PK47" s="36" t="s">
        <v>2223</v>
      </c>
      <c r="PL47" s="36" t="s">
        <v>2224</v>
      </c>
      <c r="PM47" s="36" t="s">
        <v>2225</v>
      </c>
      <c r="PN47" s="36" t="s">
        <v>2226</v>
      </c>
      <c r="PO47" s="53" t="s">
        <v>2227</v>
      </c>
    </row>
    <row r="48" spans="1:431" outlineLevel="1" x14ac:dyDescent="0.3">
      <c r="A48" s="30" t="s">
        <v>2228</v>
      </c>
      <c r="B48" s="24" t="s">
        <v>2229</v>
      </c>
      <c r="C48" s="126">
        <v>2.6724929299831199</v>
      </c>
      <c r="I48" s="125">
        <v>3.0430781162940095</v>
      </c>
      <c r="J48" s="125">
        <v>2.9815316526950904</v>
      </c>
      <c r="K48" s="126">
        <v>2.9193113571716593</v>
      </c>
      <c r="L48" s="125">
        <v>2.9230749719156957</v>
      </c>
      <c r="M48" s="125">
        <v>2.9078978056119151</v>
      </c>
      <c r="N48" s="125">
        <v>2.9549787807376742</v>
      </c>
      <c r="O48" s="125">
        <v>2.9373589136264071</v>
      </c>
      <c r="P48" s="126">
        <v>2.9285243658126703</v>
      </c>
      <c r="Q48" s="125">
        <v>2.9303669675408726</v>
      </c>
      <c r="R48" s="125">
        <v>2.9318253666659082</v>
      </c>
      <c r="S48" s="125">
        <v>2.9366108788767065</v>
      </c>
      <c r="T48" s="125">
        <v>2.932937298504513</v>
      </c>
      <c r="U48" s="126">
        <v>2.9320529754801341</v>
      </c>
      <c r="V48" s="125">
        <v>2.932758697413627</v>
      </c>
      <c r="W48" s="125">
        <v>2.9332370433881776</v>
      </c>
      <c r="X48" s="125">
        <v>2.9335193787326319</v>
      </c>
      <c r="Y48" s="125">
        <v>2.932901078703817</v>
      </c>
      <c r="Z48" s="126">
        <v>2.9328938347436777</v>
      </c>
      <c r="AA48" s="125">
        <v>2.9330620065963862</v>
      </c>
      <c r="AB48" s="125">
        <v>2.9331226684329379</v>
      </c>
      <c r="AC48" s="125">
        <v>2.9330997934418908</v>
      </c>
      <c r="AD48" s="125">
        <v>2.9330158763837422</v>
      </c>
      <c r="AE48" s="126">
        <v>2.933038835919727</v>
      </c>
      <c r="AF48" s="125">
        <v>2.9330678361549367</v>
      </c>
      <c r="AG48" s="125">
        <v>2.9330690020666466</v>
      </c>
      <c r="AH48" s="125">
        <v>2.9330582687933888</v>
      </c>
      <c r="AI48" s="125">
        <v>2.9330499638636884</v>
      </c>
      <c r="AJ48" s="126">
        <v>2.9330567813596771</v>
      </c>
      <c r="AK48" s="36">
        <v>2.9330603704476674</v>
      </c>
      <c r="AL48" s="36">
        <v>2.9330567813596771</v>
      </c>
      <c r="AM48" s="36">
        <v>2.9330567813596771</v>
      </c>
      <c r="AN48" s="36">
        <v>2.9330567813596771</v>
      </c>
      <c r="AO48" s="25">
        <v>2.9330567813596771</v>
      </c>
      <c r="AP48" s="126" t="s">
        <v>2230</v>
      </c>
      <c r="AV48" s="125" t="s">
        <v>2231</v>
      </c>
      <c r="AW48" s="125" t="s">
        <v>2232</v>
      </c>
      <c r="AX48" s="126" t="s">
        <v>2233</v>
      </c>
      <c r="AY48" s="125" t="s">
        <v>2234</v>
      </c>
      <c r="AZ48" s="125" t="s">
        <v>2235</v>
      </c>
      <c r="BA48" s="125" t="s">
        <v>2236</v>
      </c>
      <c r="BB48" s="125" t="s">
        <v>2237</v>
      </c>
      <c r="BC48" s="126" t="s">
        <v>2238</v>
      </c>
      <c r="BD48" s="125" t="s">
        <v>2239</v>
      </c>
      <c r="BE48" s="125" t="s">
        <v>2240</v>
      </c>
      <c r="BF48" s="125" t="s">
        <v>2241</v>
      </c>
      <c r="BG48" s="125" t="s">
        <v>2242</v>
      </c>
      <c r="BH48" s="126" t="s">
        <v>2243</v>
      </c>
      <c r="BI48" s="125" t="s">
        <v>2244</v>
      </c>
      <c r="BJ48" s="125" t="s">
        <v>2245</v>
      </c>
      <c r="BK48" s="125" t="s">
        <v>2246</v>
      </c>
      <c r="BL48" s="125" t="s">
        <v>2247</v>
      </c>
      <c r="BM48" s="126" t="s">
        <v>2248</v>
      </c>
      <c r="BN48" s="125" t="s">
        <v>2249</v>
      </c>
      <c r="BO48" s="125" t="s">
        <v>2250</v>
      </c>
      <c r="BP48" s="125" t="s">
        <v>2251</v>
      </c>
      <c r="BQ48" s="125" t="s">
        <v>2252</v>
      </c>
      <c r="BR48" s="126" t="s">
        <v>2253</v>
      </c>
      <c r="BS48" s="125" t="s">
        <v>2254</v>
      </c>
      <c r="BT48" s="125" t="s">
        <v>2255</v>
      </c>
      <c r="BU48" s="125" t="s">
        <v>2256</v>
      </c>
      <c r="BV48" s="125" t="s">
        <v>2257</v>
      </c>
      <c r="BW48" s="126" t="s">
        <v>2258</v>
      </c>
      <c r="BX48" s="36" t="s">
        <v>2259</v>
      </c>
      <c r="BY48" s="36" t="s">
        <v>2260</v>
      </c>
      <c r="BZ48" s="36" t="s">
        <v>2261</v>
      </c>
      <c r="CA48" s="36" t="s">
        <v>2262</v>
      </c>
      <c r="CB48" s="126" t="s">
        <v>2263</v>
      </c>
      <c r="CC48" s="126" t="s">
        <v>2264</v>
      </c>
      <c r="CI48" s="125" t="s">
        <v>2265</v>
      </c>
      <c r="CJ48" s="125" t="s">
        <v>2266</v>
      </c>
      <c r="CK48" s="126" t="s">
        <v>2267</v>
      </c>
      <c r="CL48" s="125" t="s">
        <v>2268</v>
      </c>
      <c r="CM48" s="125" t="s">
        <v>2269</v>
      </c>
      <c r="CN48" s="125" t="s">
        <v>2270</v>
      </c>
      <c r="CO48" s="125" t="s">
        <v>2271</v>
      </c>
      <c r="CP48" s="126" t="s">
        <v>2272</v>
      </c>
      <c r="CQ48" s="125" t="s">
        <v>2273</v>
      </c>
      <c r="CR48" s="125" t="s">
        <v>2274</v>
      </c>
      <c r="CS48" s="125" t="s">
        <v>2275</v>
      </c>
      <c r="CT48" s="125" t="s">
        <v>2276</v>
      </c>
      <c r="CU48" s="126" t="s">
        <v>2277</v>
      </c>
      <c r="CV48" s="125" t="s">
        <v>2278</v>
      </c>
      <c r="CW48" s="125" t="s">
        <v>2279</v>
      </c>
      <c r="CX48" s="125" t="s">
        <v>2280</v>
      </c>
      <c r="CY48" s="125" t="s">
        <v>2281</v>
      </c>
      <c r="CZ48" s="126" t="s">
        <v>2282</v>
      </c>
      <c r="DA48" s="125" t="s">
        <v>2283</v>
      </c>
      <c r="DB48" s="125" t="s">
        <v>2284</v>
      </c>
      <c r="DC48" s="125" t="s">
        <v>2285</v>
      </c>
      <c r="DD48" s="125" t="s">
        <v>2286</v>
      </c>
      <c r="DE48" s="126" t="s">
        <v>2287</v>
      </c>
      <c r="DF48" s="125" t="s">
        <v>2288</v>
      </c>
      <c r="DG48" s="125" t="s">
        <v>2289</v>
      </c>
      <c r="DH48" s="125" t="s">
        <v>2290</v>
      </c>
      <c r="DI48" s="125" t="s">
        <v>2291</v>
      </c>
      <c r="DJ48" s="126" t="s">
        <v>2292</v>
      </c>
      <c r="DK48" s="36" t="s">
        <v>2293</v>
      </c>
      <c r="DL48" s="36" t="s">
        <v>2294</v>
      </c>
      <c r="DM48" s="36" t="s">
        <v>2295</v>
      </c>
      <c r="DN48" s="36" t="s">
        <v>2296</v>
      </c>
      <c r="DO48" s="36" t="s">
        <v>2297</v>
      </c>
      <c r="DP48" s="126" t="s">
        <v>2298</v>
      </c>
      <c r="DV48" s="125" t="s">
        <v>2299</v>
      </c>
      <c r="DW48" s="125" t="s">
        <v>2300</v>
      </c>
      <c r="DX48" s="126" t="s">
        <v>2301</v>
      </c>
      <c r="DY48" s="125" t="s">
        <v>2302</v>
      </c>
      <c r="DZ48" s="125" t="s">
        <v>2303</v>
      </c>
      <c r="EA48" s="125" t="s">
        <v>2304</v>
      </c>
      <c r="EB48" s="125" t="s">
        <v>2305</v>
      </c>
      <c r="EC48" s="126" t="s">
        <v>2306</v>
      </c>
      <c r="ED48" s="125" t="s">
        <v>2307</v>
      </c>
      <c r="EE48" s="125" t="s">
        <v>2308</v>
      </c>
      <c r="EF48" s="125" t="s">
        <v>2309</v>
      </c>
      <c r="EG48" s="125" t="s">
        <v>2310</v>
      </c>
      <c r="EH48" s="126" t="s">
        <v>2311</v>
      </c>
      <c r="EI48" s="125" t="s">
        <v>2312</v>
      </c>
      <c r="EJ48" s="125" t="s">
        <v>2313</v>
      </c>
      <c r="EK48" s="125" t="s">
        <v>2314</v>
      </c>
      <c r="EL48" s="125" t="s">
        <v>2315</v>
      </c>
      <c r="EM48" s="126" t="s">
        <v>2316</v>
      </c>
      <c r="EN48" s="125" t="s">
        <v>2317</v>
      </c>
      <c r="EO48" s="125" t="s">
        <v>2318</v>
      </c>
      <c r="EP48" s="125" t="s">
        <v>2319</v>
      </c>
      <c r="EQ48" s="125" t="s">
        <v>2320</v>
      </c>
      <c r="ER48" s="126" t="s">
        <v>2321</v>
      </c>
      <c r="ES48" s="125" t="s">
        <v>2322</v>
      </c>
      <c r="ET48" s="125" t="s">
        <v>2323</v>
      </c>
      <c r="EU48" s="125" t="s">
        <v>2324</v>
      </c>
      <c r="EV48" s="125" t="s">
        <v>2325</v>
      </c>
      <c r="EW48" s="126" t="s">
        <v>2326</v>
      </c>
      <c r="EX48" s="36" t="s">
        <v>2327</v>
      </c>
      <c r="EY48" s="36" t="s">
        <v>2328</v>
      </c>
      <c r="EZ48" s="36" t="s">
        <v>2329</v>
      </c>
      <c r="FA48" s="36" t="s">
        <v>2330</v>
      </c>
      <c r="FB48" s="36" t="s">
        <v>2331</v>
      </c>
      <c r="FC48" s="126" t="s">
        <v>2332</v>
      </c>
      <c r="FI48" s="125" t="s">
        <v>2333</v>
      </c>
      <c r="FJ48" s="125" t="s">
        <v>2334</v>
      </c>
      <c r="FK48" s="126" t="s">
        <v>2335</v>
      </c>
      <c r="FL48" s="125" t="s">
        <v>2336</v>
      </c>
      <c r="FM48" s="125" t="s">
        <v>2337</v>
      </c>
      <c r="FN48" s="125" t="s">
        <v>2338</v>
      </c>
      <c r="FO48" s="125" t="s">
        <v>2339</v>
      </c>
      <c r="FP48" s="126" t="s">
        <v>2340</v>
      </c>
      <c r="FQ48" s="125" t="s">
        <v>2341</v>
      </c>
      <c r="FR48" s="125" t="s">
        <v>2342</v>
      </c>
      <c r="FS48" s="125" t="s">
        <v>2343</v>
      </c>
      <c r="FT48" s="125" t="s">
        <v>2344</v>
      </c>
      <c r="FU48" s="126" t="s">
        <v>2345</v>
      </c>
      <c r="FV48" s="125" t="s">
        <v>2346</v>
      </c>
      <c r="FW48" s="125" t="s">
        <v>2347</v>
      </c>
      <c r="FX48" s="125" t="s">
        <v>2348</v>
      </c>
      <c r="FY48" s="125" t="s">
        <v>2349</v>
      </c>
      <c r="FZ48" s="126" t="s">
        <v>2350</v>
      </c>
      <c r="GA48" s="125" t="s">
        <v>2351</v>
      </c>
      <c r="GB48" s="125" t="s">
        <v>2352</v>
      </c>
      <c r="GC48" s="125" t="s">
        <v>2353</v>
      </c>
      <c r="GD48" s="125" t="s">
        <v>2354</v>
      </c>
      <c r="GE48" s="126" t="s">
        <v>2355</v>
      </c>
      <c r="GF48" s="125" t="s">
        <v>2356</v>
      </c>
      <c r="GG48" s="125" t="s">
        <v>2357</v>
      </c>
      <c r="GH48" s="125" t="s">
        <v>2358</v>
      </c>
      <c r="GI48" s="125" t="s">
        <v>2359</v>
      </c>
      <c r="GJ48" s="126" t="s">
        <v>2360</v>
      </c>
      <c r="GK48" s="125" t="s">
        <v>2361</v>
      </c>
      <c r="GL48" s="125" t="s">
        <v>2362</v>
      </c>
      <c r="GM48" s="125" t="s">
        <v>2363</v>
      </c>
      <c r="GN48" s="125" t="s">
        <v>2364</v>
      </c>
      <c r="GO48" s="126" t="s">
        <v>2365</v>
      </c>
      <c r="GP48" s="27" t="s">
        <v>2366</v>
      </c>
      <c r="GV48" s="125" t="s">
        <v>2367</v>
      </c>
      <c r="GW48" s="125" t="s">
        <v>2368</v>
      </c>
      <c r="GX48" s="126" t="s">
        <v>2369</v>
      </c>
      <c r="GY48" s="125" t="s">
        <v>2370</v>
      </c>
      <c r="GZ48" s="125" t="s">
        <v>2371</v>
      </c>
      <c r="HA48" s="125" t="s">
        <v>2372</v>
      </c>
      <c r="HB48" s="125" t="s">
        <v>2373</v>
      </c>
      <c r="HC48" s="126" t="s">
        <v>2374</v>
      </c>
      <c r="HD48" s="125" t="s">
        <v>2375</v>
      </c>
      <c r="HE48" s="125" t="s">
        <v>2376</v>
      </c>
      <c r="HF48" s="125" t="s">
        <v>2377</v>
      </c>
      <c r="HG48" s="125" t="s">
        <v>2378</v>
      </c>
      <c r="HH48" s="126" t="s">
        <v>2379</v>
      </c>
      <c r="HI48" s="125" t="s">
        <v>2380</v>
      </c>
      <c r="HJ48" s="125" t="s">
        <v>2381</v>
      </c>
      <c r="HK48" s="125" t="s">
        <v>2382</v>
      </c>
      <c r="HL48" s="125" t="s">
        <v>2383</v>
      </c>
      <c r="HM48" s="126" t="s">
        <v>2384</v>
      </c>
      <c r="HN48" s="125" t="s">
        <v>2385</v>
      </c>
      <c r="HO48" s="125" t="s">
        <v>2386</v>
      </c>
      <c r="HP48" s="125" t="s">
        <v>2387</v>
      </c>
      <c r="HQ48" s="125" t="s">
        <v>2388</v>
      </c>
      <c r="HR48" s="126" t="s">
        <v>2389</v>
      </c>
      <c r="HS48" s="125" t="s">
        <v>2390</v>
      </c>
      <c r="HT48" s="125" t="s">
        <v>2391</v>
      </c>
      <c r="HU48" s="125" t="s">
        <v>2392</v>
      </c>
      <c r="HV48" s="125" t="s">
        <v>2393</v>
      </c>
      <c r="HW48" s="126" t="s">
        <v>2394</v>
      </c>
      <c r="HX48" s="36" t="s">
        <v>2395</v>
      </c>
      <c r="HY48" s="36" t="s">
        <v>2396</v>
      </c>
      <c r="HZ48" s="36" t="s">
        <v>2397</v>
      </c>
      <c r="IA48" s="36" t="s">
        <v>2398</v>
      </c>
      <c r="IB48" s="36" t="s">
        <v>2399</v>
      </c>
      <c r="IC48" s="126" t="s">
        <v>2400</v>
      </c>
      <c r="II48" s="125" t="s">
        <v>2401</v>
      </c>
      <c r="IJ48" s="125" t="s">
        <v>2402</v>
      </c>
      <c r="IK48" s="126" t="s">
        <v>2403</v>
      </c>
      <c r="IL48" s="125" t="s">
        <v>2404</v>
      </c>
      <c r="IM48" s="125" t="s">
        <v>2405</v>
      </c>
      <c r="IN48" s="125" t="s">
        <v>2406</v>
      </c>
      <c r="IO48" s="125" t="s">
        <v>2407</v>
      </c>
      <c r="IP48" s="126" t="s">
        <v>2408</v>
      </c>
      <c r="IQ48" s="125" t="s">
        <v>2409</v>
      </c>
      <c r="IR48" s="125" t="s">
        <v>2410</v>
      </c>
      <c r="IS48" s="125" t="s">
        <v>2411</v>
      </c>
      <c r="IT48" s="125" t="s">
        <v>2412</v>
      </c>
      <c r="IU48" s="126" t="s">
        <v>2413</v>
      </c>
      <c r="IV48" s="125" t="s">
        <v>2414</v>
      </c>
      <c r="IW48" s="125" t="s">
        <v>2415</v>
      </c>
      <c r="IX48" s="125" t="s">
        <v>2416</v>
      </c>
      <c r="IY48" s="125" t="s">
        <v>2417</v>
      </c>
      <c r="IZ48" s="126" t="s">
        <v>2418</v>
      </c>
      <c r="JA48" s="125" t="s">
        <v>2419</v>
      </c>
      <c r="JB48" s="125" t="s">
        <v>2420</v>
      </c>
      <c r="JC48" s="125" t="s">
        <v>2421</v>
      </c>
      <c r="JD48" s="125" t="s">
        <v>2422</v>
      </c>
      <c r="JE48" s="126" t="s">
        <v>2423</v>
      </c>
      <c r="JF48" s="125" t="s">
        <v>2424</v>
      </c>
      <c r="JG48" s="125" t="s">
        <v>2425</v>
      </c>
      <c r="JH48" s="125" t="s">
        <v>2426</v>
      </c>
      <c r="JI48" s="125" t="s">
        <v>2427</v>
      </c>
      <c r="JJ48" s="126" t="s">
        <v>2428</v>
      </c>
      <c r="JK48" s="125" t="s">
        <v>2429</v>
      </c>
      <c r="JL48" s="125" t="s">
        <v>2430</v>
      </c>
      <c r="JM48" s="125" t="s">
        <v>2431</v>
      </c>
      <c r="JN48" s="125" t="s">
        <v>2432</v>
      </c>
      <c r="JO48" s="126" t="s">
        <v>2433</v>
      </c>
      <c r="JP48" s="126" t="s">
        <v>2434</v>
      </c>
      <c r="JV48" s="125" t="s">
        <v>2435</v>
      </c>
      <c r="JW48" s="125" t="s">
        <v>2436</v>
      </c>
      <c r="JX48" s="126" t="s">
        <v>2437</v>
      </c>
      <c r="JY48" s="125" t="s">
        <v>2438</v>
      </c>
      <c r="JZ48" s="125" t="s">
        <v>2439</v>
      </c>
      <c r="KA48" s="125" t="s">
        <v>2440</v>
      </c>
      <c r="KB48" s="125" t="s">
        <v>2441</v>
      </c>
      <c r="KC48" s="126" t="s">
        <v>2442</v>
      </c>
      <c r="KD48" s="125" t="s">
        <v>2443</v>
      </c>
      <c r="KE48" s="125" t="s">
        <v>2444</v>
      </c>
      <c r="KF48" s="125" t="s">
        <v>2445</v>
      </c>
      <c r="KG48" s="125" t="s">
        <v>2446</v>
      </c>
      <c r="KH48" s="126" t="s">
        <v>2447</v>
      </c>
      <c r="KI48" s="125" t="s">
        <v>2448</v>
      </c>
      <c r="KJ48" s="125" t="s">
        <v>2449</v>
      </c>
      <c r="KK48" s="125" t="s">
        <v>2450</v>
      </c>
      <c r="KL48" s="125" t="s">
        <v>2451</v>
      </c>
      <c r="KM48" s="126" t="s">
        <v>2452</v>
      </c>
      <c r="KN48" s="125" t="s">
        <v>2453</v>
      </c>
      <c r="KO48" s="125" t="s">
        <v>2454</v>
      </c>
      <c r="KP48" s="125" t="s">
        <v>2455</v>
      </c>
      <c r="KQ48" s="125" t="s">
        <v>2456</v>
      </c>
      <c r="KR48" s="126" t="s">
        <v>2457</v>
      </c>
      <c r="KS48" s="125" t="s">
        <v>2458</v>
      </c>
      <c r="KT48" s="125" t="s">
        <v>2459</v>
      </c>
      <c r="KU48" s="125" t="s">
        <v>2460</v>
      </c>
      <c r="KV48" s="125" t="s">
        <v>2461</v>
      </c>
      <c r="KW48" s="126" t="s">
        <v>2462</v>
      </c>
      <c r="KX48" s="125" t="s">
        <v>2463</v>
      </c>
      <c r="KY48" s="125" t="s">
        <v>2464</v>
      </c>
      <c r="KZ48" s="125" t="s">
        <v>2465</v>
      </c>
      <c r="LA48" s="125" t="s">
        <v>2466</v>
      </c>
      <c r="LB48" s="126" t="s">
        <v>2467</v>
      </c>
      <c r="LC48" s="126">
        <v>2.6724929299831199</v>
      </c>
      <c r="LI48" s="134">
        <v>3.0430781162940095</v>
      </c>
      <c r="LJ48" s="134">
        <v>2.9815316526950904</v>
      </c>
      <c r="LK48" s="126">
        <v>2.9193113571716593</v>
      </c>
      <c r="LL48" s="134">
        <v>2.9230749719156957</v>
      </c>
      <c r="LM48" s="134">
        <v>2.9078978056119151</v>
      </c>
      <c r="LN48" s="134">
        <v>2.9549787807376742</v>
      </c>
      <c r="LO48" s="134">
        <v>2.9373589136264071</v>
      </c>
      <c r="LP48" s="126">
        <v>2.9285243658126703</v>
      </c>
      <c r="LQ48" s="134">
        <v>2.9303669675408726</v>
      </c>
      <c r="LR48" s="134">
        <v>2.9318253666659082</v>
      </c>
      <c r="LS48" s="134">
        <v>2.9366108788767065</v>
      </c>
      <c r="LT48" s="134">
        <v>2.932937298504513</v>
      </c>
      <c r="LU48" s="126">
        <v>2.9320529754801341</v>
      </c>
      <c r="LV48" s="134">
        <v>2.932758697413627</v>
      </c>
      <c r="LW48" s="134">
        <v>2.9332370433881776</v>
      </c>
      <c r="LX48" s="134">
        <v>2.9335193787326319</v>
      </c>
      <c r="LY48" s="134">
        <v>2.932901078703817</v>
      </c>
      <c r="LZ48" s="126">
        <v>2.9328938347436777</v>
      </c>
      <c r="MA48" s="134">
        <v>2.9330620065963862</v>
      </c>
      <c r="MB48" s="134">
        <v>2.9331226684329379</v>
      </c>
      <c r="MC48" s="134">
        <v>2.9330997934418908</v>
      </c>
      <c r="MD48" s="134">
        <v>2.9330158763837422</v>
      </c>
      <c r="ME48" s="126">
        <v>2.933038835919727</v>
      </c>
      <c r="MF48" s="134">
        <v>2.9330678361549367</v>
      </c>
      <c r="MG48" s="134">
        <v>2.9330690020666466</v>
      </c>
      <c r="MH48" s="134">
        <v>2.9330582687933888</v>
      </c>
      <c r="MI48" s="134">
        <v>2.9330499638636884</v>
      </c>
      <c r="MJ48" s="126">
        <v>2.9330567813596771</v>
      </c>
      <c r="MK48" s="36">
        <v>2.9330603704476674</v>
      </c>
      <c r="ML48" s="36">
        <v>2.9330567813596771</v>
      </c>
      <c r="MM48" s="36">
        <v>2.9330567813596771</v>
      </c>
      <c r="MN48" s="36">
        <v>2.9330567813596771</v>
      </c>
      <c r="MO48" s="25">
        <v>2.9330567813596771</v>
      </c>
      <c r="MP48" s="126" t="s">
        <v>2468</v>
      </c>
      <c r="MV48" s="125" t="s">
        <v>2469</v>
      </c>
      <c r="MW48" s="125" t="s">
        <v>2470</v>
      </c>
      <c r="MX48" s="143" t="s">
        <v>2471</v>
      </c>
      <c r="MY48" s="125" t="s">
        <v>2472</v>
      </c>
      <c r="MZ48" s="125" t="s">
        <v>2473</v>
      </c>
      <c r="NA48" s="125" t="s">
        <v>2474</v>
      </c>
      <c r="NB48" s="125" t="s">
        <v>2475</v>
      </c>
      <c r="NC48" s="143" t="s">
        <v>2476</v>
      </c>
      <c r="ND48" s="125" t="s">
        <v>2477</v>
      </c>
      <c r="NE48" s="125" t="s">
        <v>2478</v>
      </c>
      <c r="NF48" s="125" t="s">
        <v>2479</v>
      </c>
      <c r="NG48" s="125" t="s">
        <v>2480</v>
      </c>
      <c r="NH48" s="143" t="s">
        <v>2481</v>
      </c>
      <c r="NI48" s="125" t="s">
        <v>2482</v>
      </c>
      <c r="NJ48" s="125" t="s">
        <v>2483</v>
      </c>
      <c r="NK48" s="125" t="s">
        <v>2484</v>
      </c>
      <c r="NL48" s="125" t="s">
        <v>2485</v>
      </c>
      <c r="NM48" s="143" t="s">
        <v>2486</v>
      </c>
      <c r="NN48" s="125" t="s">
        <v>2487</v>
      </c>
      <c r="NO48" s="125" t="s">
        <v>2488</v>
      </c>
      <c r="NP48" s="125" t="s">
        <v>2489</v>
      </c>
      <c r="NQ48" s="125" t="s">
        <v>2490</v>
      </c>
      <c r="NR48" s="143" t="s">
        <v>2491</v>
      </c>
      <c r="NS48" s="125" t="s">
        <v>2492</v>
      </c>
      <c r="NT48" s="125" t="s">
        <v>2493</v>
      </c>
      <c r="NU48" s="125" t="s">
        <v>2494</v>
      </c>
      <c r="NV48" s="125" t="s">
        <v>2495</v>
      </c>
      <c r="NW48" s="143" t="s">
        <v>2496</v>
      </c>
      <c r="NX48" s="36" t="s">
        <v>2497</v>
      </c>
      <c r="NY48" s="36" t="s">
        <v>2498</v>
      </c>
      <c r="NZ48" s="36" t="s">
        <v>2499</v>
      </c>
      <c r="OA48" s="36" t="s">
        <v>2500</v>
      </c>
      <c r="OB48" s="126" t="s">
        <v>2501</v>
      </c>
      <c r="OC48" s="126">
        <v>2.6724929299831199</v>
      </c>
      <c r="OI48" s="125">
        <v>3.0430781162940095</v>
      </c>
      <c r="OJ48" s="125">
        <v>2.9815316526950904</v>
      </c>
      <c r="OK48" s="126">
        <v>2.9193113571716593</v>
      </c>
      <c r="OL48" s="125">
        <v>2.9230749719156957</v>
      </c>
      <c r="OM48" s="125">
        <v>2.9078978056119151</v>
      </c>
      <c r="ON48" s="125">
        <v>2.9549787807376742</v>
      </c>
      <c r="OO48" s="125">
        <v>2.9373589136264071</v>
      </c>
      <c r="OP48" s="126">
        <v>2.9285243658126703</v>
      </c>
      <c r="OQ48" s="125">
        <v>2.9303669675408726</v>
      </c>
      <c r="OR48" s="125">
        <v>2.9318253666659082</v>
      </c>
      <c r="OS48" s="125">
        <v>2.9366108788767065</v>
      </c>
      <c r="OT48" s="125">
        <v>2.932937298504513</v>
      </c>
      <c r="OU48" s="126">
        <v>2.9320529754801341</v>
      </c>
      <c r="OV48" s="125">
        <v>2.932758697413627</v>
      </c>
      <c r="OW48" s="125">
        <v>2.9332370433881776</v>
      </c>
      <c r="OX48" s="125">
        <v>2.9335193787326319</v>
      </c>
      <c r="OY48" s="125">
        <v>2.932901078703817</v>
      </c>
      <c r="OZ48" s="126">
        <v>2.9328938347436777</v>
      </c>
      <c r="PA48" s="125">
        <v>2.9330620065963862</v>
      </c>
      <c r="PB48" s="125">
        <v>2.9331226684329379</v>
      </c>
      <c r="PC48" s="125">
        <v>2.9330997934418908</v>
      </c>
      <c r="PD48" s="125">
        <v>2.9330158763837422</v>
      </c>
      <c r="PE48" s="126">
        <v>2.933038835919727</v>
      </c>
      <c r="PF48" s="125">
        <v>2.9330678361549367</v>
      </c>
      <c r="PG48" s="125">
        <v>2.9330690020666466</v>
      </c>
      <c r="PH48" s="125">
        <v>2.9330582687933888</v>
      </c>
      <c r="PI48" s="125">
        <v>2.9330499638636884</v>
      </c>
      <c r="PJ48" s="126">
        <v>2.9330567813596771</v>
      </c>
      <c r="PK48" s="36">
        <v>2.9330603704476674</v>
      </c>
      <c r="PL48" s="36">
        <v>2.9330567813596771</v>
      </c>
      <c r="PM48" s="36">
        <v>2.9330567813596771</v>
      </c>
      <c r="PN48" s="36">
        <v>2.9330567813596771</v>
      </c>
      <c r="PO48" s="25">
        <v>2.9330567813596771</v>
      </c>
    </row>
    <row r="49" spans="1:431" outlineLevel="1" x14ac:dyDescent="0.3">
      <c r="A49" s="30" t="s">
        <v>2502</v>
      </c>
      <c r="B49" s="24" t="s">
        <v>2503</v>
      </c>
      <c r="C49" s="126" t="s">
        <v>2504</v>
      </c>
      <c r="I49" s="125" t="s">
        <v>2505</v>
      </c>
      <c r="J49" s="125" t="s">
        <v>2506</v>
      </c>
      <c r="K49" s="126" t="s">
        <v>2507</v>
      </c>
      <c r="L49" s="125" t="s">
        <v>2508</v>
      </c>
      <c r="M49" s="125" t="s">
        <v>2509</v>
      </c>
      <c r="N49" s="125" t="s">
        <v>2510</v>
      </c>
      <c r="O49" s="125" t="s">
        <v>2511</v>
      </c>
      <c r="P49" s="126" t="s">
        <v>2512</v>
      </c>
      <c r="Q49" s="125" t="s">
        <v>2513</v>
      </c>
      <c r="R49" s="125" t="s">
        <v>2514</v>
      </c>
      <c r="S49" s="125" t="s">
        <v>2515</v>
      </c>
      <c r="T49" s="125" t="s">
        <v>2516</v>
      </c>
      <c r="U49" s="126" t="s">
        <v>2517</v>
      </c>
      <c r="V49" s="125" t="s">
        <v>2518</v>
      </c>
      <c r="W49" s="125" t="s">
        <v>2519</v>
      </c>
      <c r="X49" s="125" t="s">
        <v>2520</v>
      </c>
      <c r="Y49" s="125" t="s">
        <v>2521</v>
      </c>
      <c r="Z49" s="126" t="s">
        <v>2522</v>
      </c>
      <c r="AA49" s="125" t="s">
        <v>2523</v>
      </c>
      <c r="AB49" s="125" t="s">
        <v>2524</v>
      </c>
      <c r="AC49" s="125" t="s">
        <v>2525</v>
      </c>
      <c r="AD49" s="125" t="s">
        <v>2526</v>
      </c>
      <c r="AE49" s="126" t="s">
        <v>2527</v>
      </c>
      <c r="AF49" s="125" t="s">
        <v>2528</v>
      </c>
      <c r="AG49" s="125" t="s">
        <v>2529</v>
      </c>
      <c r="AH49" s="125" t="s">
        <v>2530</v>
      </c>
      <c r="AI49" s="125" t="s">
        <v>2531</v>
      </c>
      <c r="AJ49" s="126" t="s">
        <v>2532</v>
      </c>
      <c r="AK49" s="36" t="s">
        <v>2533</v>
      </c>
      <c r="AL49" s="36" t="s">
        <v>2534</v>
      </c>
      <c r="AM49" s="36" t="s">
        <v>2535</v>
      </c>
      <c r="AN49" s="36" t="s">
        <v>2536</v>
      </c>
      <c r="AO49" s="53" t="s">
        <v>2537</v>
      </c>
      <c r="AP49" s="126" t="s">
        <v>2538</v>
      </c>
      <c r="AV49" s="125" t="s">
        <v>2539</v>
      </c>
      <c r="AW49" s="125" t="s">
        <v>2540</v>
      </c>
      <c r="AX49" s="126" t="s">
        <v>2541</v>
      </c>
      <c r="AY49" s="125" t="s">
        <v>2542</v>
      </c>
      <c r="AZ49" s="125" t="s">
        <v>2543</v>
      </c>
      <c r="BA49" s="125" t="s">
        <v>2544</v>
      </c>
      <c r="BB49" s="125" t="s">
        <v>2545</v>
      </c>
      <c r="BC49" s="126" t="s">
        <v>2546</v>
      </c>
      <c r="BD49" s="125" t="s">
        <v>2547</v>
      </c>
      <c r="BE49" s="125" t="s">
        <v>2548</v>
      </c>
      <c r="BF49" s="125" t="s">
        <v>2549</v>
      </c>
      <c r="BG49" s="125" t="s">
        <v>2550</v>
      </c>
      <c r="BH49" s="126" t="s">
        <v>2551</v>
      </c>
      <c r="BI49" s="125" t="s">
        <v>2552</v>
      </c>
      <c r="BJ49" s="125" t="s">
        <v>2553</v>
      </c>
      <c r="BK49" s="125" t="s">
        <v>2554</v>
      </c>
      <c r="BL49" s="125" t="s">
        <v>2555</v>
      </c>
      <c r="BM49" s="126" t="s">
        <v>2556</v>
      </c>
      <c r="BN49" s="125" t="s">
        <v>2557</v>
      </c>
      <c r="BO49" s="125" t="s">
        <v>2558</v>
      </c>
      <c r="BP49" s="125" t="s">
        <v>2559</v>
      </c>
      <c r="BQ49" s="125" t="s">
        <v>2560</v>
      </c>
      <c r="BR49" s="126" t="s">
        <v>2561</v>
      </c>
      <c r="BS49" s="125" t="s">
        <v>2562</v>
      </c>
      <c r="BT49" s="125" t="s">
        <v>2563</v>
      </c>
      <c r="BU49" s="125" t="s">
        <v>2564</v>
      </c>
      <c r="BV49" s="125" t="s">
        <v>2565</v>
      </c>
      <c r="BW49" s="126" t="s">
        <v>2566</v>
      </c>
      <c r="BX49" s="36" t="s">
        <v>2567</v>
      </c>
      <c r="BY49" s="36" t="s">
        <v>2568</v>
      </c>
      <c r="BZ49" s="36" t="s">
        <v>2569</v>
      </c>
      <c r="CA49" s="36" t="s">
        <v>2570</v>
      </c>
      <c r="CB49" s="126" t="s">
        <v>2571</v>
      </c>
      <c r="CC49" s="126" t="s">
        <v>2572</v>
      </c>
      <c r="CI49" s="125" t="s">
        <v>2573</v>
      </c>
      <c r="CJ49" s="125" t="s">
        <v>2574</v>
      </c>
      <c r="CK49" s="126" t="s">
        <v>2575</v>
      </c>
      <c r="CL49" s="125" t="s">
        <v>2576</v>
      </c>
      <c r="CM49" s="125" t="s">
        <v>2577</v>
      </c>
      <c r="CN49" s="125" t="s">
        <v>2578</v>
      </c>
      <c r="CO49" s="125" t="s">
        <v>2579</v>
      </c>
      <c r="CP49" s="126" t="s">
        <v>2580</v>
      </c>
      <c r="CQ49" s="125" t="s">
        <v>2581</v>
      </c>
      <c r="CR49" s="125" t="s">
        <v>2582</v>
      </c>
      <c r="CS49" s="125" t="s">
        <v>2583</v>
      </c>
      <c r="CT49" s="125" t="s">
        <v>2584</v>
      </c>
      <c r="CU49" s="126" t="s">
        <v>2585</v>
      </c>
      <c r="CV49" s="125" t="s">
        <v>2586</v>
      </c>
      <c r="CW49" s="125" t="s">
        <v>2587</v>
      </c>
      <c r="CX49" s="125" t="s">
        <v>2588</v>
      </c>
      <c r="CY49" s="125" t="s">
        <v>2589</v>
      </c>
      <c r="CZ49" s="126" t="s">
        <v>2590</v>
      </c>
      <c r="DA49" s="125" t="s">
        <v>2591</v>
      </c>
      <c r="DB49" s="125" t="s">
        <v>2592</v>
      </c>
      <c r="DC49" s="125" t="s">
        <v>2593</v>
      </c>
      <c r="DD49" s="125" t="s">
        <v>2594</v>
      </c>
      <c r="DE49" s="126" t="s">
        <v>2595</v>
      </c>
      <c r="DF49" s="125" t="s">
        <v>2596</v>
      </c>
      <c r="DG49" s="125" t="s">
        <v>2597</v>
      </c>
      <c r="DH49" s="125" t="s">
        <v>2598</v>
      </c>
      <c r="DI49" s="125" t="s">
        <v>2599</v>
      </c>
      <c r="DJ49" s="126" t="s">
        <v>2600</v>
      </c>
      <c r="DK49" s="36" t="s">
        <v>2601</v>
      </c>
      <c r="DL49" s="36" t="s">
        <v>2602</v>
      </c>
      <c r="DM49" s="36" t="s">
        <v>2603</v>
      </c>
      <c r="DN49" s="36" t="s">
        <v>2604</v>
      </c>
      <c r="DO49" s="36" t="s">
        <v>2605</v>
      </c>
      <c r="DP49" s="126" t="s">
        <v>2606</v>
      </c>
      <c r="DV49" s="125" t="s">
        <v>2607</v>
      </c>
      <c r="DW49" s="125" t="s">
        <v>2608</v>
      </c>
      <c r="DX49" s="126" t="s">
        <v>2609</v>
      </c>
      <c r="DY49" s="125" t="s">
        <v>2610</v>
      </c>
      <c r="DZ49" s="125" t="s">
        <v>2611</v>
      </c>
      <c r="EA49" s="125" t="s">
        <v>2612</v>
      </c>
      <c r="EB49" s="125" t="s">
        <v>2613</v>
      </c>
      <c r="EC49" s="126" t="s">
        <v>2614</v>
      </c>
      <c r="ED49" s="125" t="s">
        <v>2615</v>
      </c>
      <c r="EE49" s="125" t="s">
        <v>2616</v>
      </c>
      <c r="EF49" s="125" t="s">
        <v>2617</v>
      </c>
      <c r="EG49" s="125" t="s">
        <v>2618</v>
      </c>
      <c r="EH49" s="126" t="s">
        <v>2619</v>
      </c>
      <c r="EI49" s="125" t="s">
        <v>2620</v>
      </c>
      <c r="EJ49" s="125" t="s">
        <v>2621</v>
      </c>
      <c r="EK49" s="125" t="s">
        <v>2622</v>
      </c>
      <c r="EL49" s="125" t="s">
        <v>2623</v>
      </c>
      <c r="EM49" s="126" t="s">
        <v>2624</v>
      </c>
      <c r="EN49" s="125" t="s">
        <v>2625</v>
      </c>
      <c r="EO49" s="125" t="s">
        <v>2626</v>
      </c>
      <c r="EP49" s="125" t="s">
        <v>2627</v>
      </c>
      <c r="EQ49" s="125" t="s">
        <v>2628</v>
      </c>
      <c r="ER49" s="126" t="s">
        <v>2629</v>
      </c>
      <c r="ES49" s="125" t="s">
        <v>2630</v>
      </c>
      <c r="ET49" s="125" t="s">
        <v>2631</v>
      </c>
      <c r="EU49" s="125" t="s">
        <v>2632</v>
      </c>
      <c r="EV49" s="125" t="s">
        <v>2633</v>
      </c>
      <c r="EW49" s="126" t="s">
        <v>2634</v>
      </c>
      <c r="EX49" s="36" t="s">
        <v>2635</v>
      </c>
      <c r="EY49" s="36" t="s">
        <v>2636</v>
      </c>
      <c r="EZ49" s="36" t="s">
        <v>2637</v>
      </c>
      <c r="FA49" s="36" t="s">
        <v>2638</v>
      </c>
      <c r="FB49" s="36" t="s">
        <v>2639</v>
      </c>
      <c r="FC49" s="126" t="s">
        <v>2640</v>
      </c>
      <c r="FI49" s="125" t="s">
        <v>2641</v>
      </c>
      <c r="FJ49" s="125" t="s">
        <v>2642</v>
      </c>
      <c r="FK49" s="126" t="s">
        <v>2643</v>
      </c>
      <c r="FL49" s="125" t="s">
        <v>2644</v>
      </c>
      <c r="FM49" s="125" t="s">
        <v>2645</v>
      </c>
      <c r="FN49" s="125" t="s">
        <v>2646</v>
      </c>
      <c r="FO49" s="125" t="s">
        <v>2647</v>
      </c>
      <c r="FP49" s="126" t="s">
        <v>2648</v>
      </c>
      <c r="FQ49" s="125" t="s">
        <v>2649</v>
      </c>
      <c r="FR49" s="125" t="s">
        <v>2650</v>
      </c>
      <c r="FS49" s="125" t="s">
        <v>2651</v>
      </c>
      <c r="FT49" s="125" t="s">
        <v>2652</v>
      </c>
      <c r="FU49" s="126" t="s">
        <v>2653</v>
      </c>
      <c r="FV49" s="125" t="s">
        <v>2654</v>
      </c>
      <c r="FW49" s="125" t="s">
        <v>2655</v>
      </c>
      <c r="FX49" s="125" t="s">
        <v>2656</v>
      </c>
      <c r="FY49" s="125" t="s">
        <v>2657</v>
      </c>
      <c r="FZ49" s="126" t="s">
        <v>2658</v>
      </c>
      <c r="GA49" s="125" t="s">
        <v>2659</v>
      </c>
      <c r="GB49" s="125" t="s">
        <v>2660</v>
      </c>
      <c r="GC49" s="125" t="s">
        <v>2661</v>
      </c>
      <c r="GD49" s="125" t="s">
        <v>2662</v>
      </c>
      <c r="GE49" s="126" t="s">
        <v>2663</v>
      </c>
      <c r="GF49" s="125" t="s">
        <v>2664</v>
      </c>
      <c r="GG49" s="125" t="s">
        <v>2665</v>
      </c>
      <c r="GH49" s="125" t="s">
        <v>2666</v>
      </c>
      <c r="GI49" s="125" t="s">
        <v>2667</v>
      </c>
      <c r="GJ49" s="126" t="s">
        <v>2668</v>
      </c>
      <c r="GK49" s="125" t="s">
        <v>2669</v>
      </c>
      <c r="GL49" s="125" t="s">
        <v>2670</v>
      </c>
      <c r="GM49" s="125" t="s">
        <v>2671</v>
      </c>
      <c r="GN49" s="125" t="s">
        <v>2672</v>
      </c>
      <c r="GO49" s="126" t="s">
        <v>2673</v>
      </c>
      <c r="GP49" s="27" t="s">
        <v>2674</v>
      </c>
      <c r="GV49" s="125" t="s">
        <v>2675</v>
      </c>
      <c r="GW49" s="125" t="s">
        <v>2676</v>
      </c>
      <c r="GX49" s="126" t="s">
        <v>2677</v>
      </c>
      <c r="GY49" s="125" t="s">
        <v>2678</v>
      </c>
      <c r="GZ49" s="125" t="s">
        <v>2679</v>
      </c>
      <c r="HA49" s="125" t="s">
        <v>2680</v>
      </c>
      <c r="HB49" s="125" t="s">
        <v>2681</v>
      </c>
      <c r="HC49" s="126" t="s">
        <v>2682</v>
      </c>
      <c r="HD49" s="125" t="s">
        <v>2683</v>
      </c>
      <c r="HE49" s="125" t="s">
        <v>2684</v>
      </c>
      <c r="HF49" s="125" t="s">
        <v>2685</v>
      </c>
      <c r="HG49" s="125" t="s">
        <v>2686</v>
      </c>
      <c r="HH49" s="126" t="s">
        <v>2687</v>
      </c>
      <c r="HI49" s="125" t="s">
        <v>2688</v>
      </c>
      <c r="HJ49" s="125" t="s">
        <v>2689</v>
      </c>
      <c r="HK49" s="125" t="s">
        <v>2690</v>
      </c>
      <c r="HL49" s="125" t="s">
        <v>2691</v>
      </c>
      <c r="HM49" s="126" t="s">
        <v>2692</v>
      </c>
      <c r="HN49" s="125" t="s">
        <v>2693</v>
      </c>
      <c r="HO49" s="125" t="s">
        <v>2694</v>
      </c>
      <c r="HP49" s="125" t="s">
        <v>2695</v>
      </c>
      <c r="HQ49" s="125" t="s">
        <v>2696</v>
      </c>
      <c r="HR49" s="126" t="s">
        <v>2697</v>
      </c>
      <c r="HS49" s="125" t="s">
        <v>2698</v>
      </c>
      <c r="HT49" s="125" t="s">
        <v>2699</v>
      </c>
      <c r="HU49" s="125" t="s">
        <v>2700</v>
      </c>
      <c r="HV49" s="125" t="s">
        <v>2701</v>
      </c>
      <c r="HW49" s="126" t="s">
        <v>2702</v>
      </c>
      <c r="HX49" s="36" t="s">
        <v>2703</v>
      </c>
      <c r="HY49" s="36" t="s">
        <v>2704</v>
      </c>
      <c r="HZ49" s="36" t="s">
        <v>2705</v>
      </c>
      <c r="IA49" s="36" t="s">
        <v>2706</v>
      </c>
      <c r="IB49" s="36" t="s">
        <v>2707</v>
      </c>
      <c r="IC49" s="126" t="s">
        <v>2708</v>
      </c>
      <c r="II49" s="125" t="s">
        <v>2709</v>
      </c>
      <c r="IJ49" s="125" t="s">
        <v>2710</v>
      </c>
      <c r="IK49" s="126" t="s">
        <v>2711</v>
      </c>
      <c r="IL49" s="125" t="s">
        <v>2712</v>
      </c>
      <c r="IM49" s="125" t="s">
        <v>2713</v>
      </c>
      <c r="IN49" s="125" t="s">
        <v>2714</v>
      </c>
      <c r="IO49" s="125" t="s">
        <v>2715</v>
      </c>
      <c r="IP49" s="126" t="s">
        <v>2716</v>
      </c>
      <c r="IQ49" s="125" t="s">
        <v>2717</v>
      </c>
      <c r="IR49" s="125" t="s">
        <v>2718</v>
      </c>
      <c r="IS49" s="125" t="s">
        <v>2719</v>
      </c>
      <c r="IT49" s="125" t="s">
        <v>2720</v>
      </c>
      <c r="IU49" s="126" t="s">
        <v>2721</v>
      </c>
      <c r="IV49" s="125" t="s">
        <v>2722</v>
      </c>
      <c r="IW49" s="125" t="s">
        <v>2723</v>
      </c>
      <c r="IX49" s="125" t="s">
        <v>2724</v>
      </c>
      <c r="IY49" s="125" t="s">
        <v>2725</v>
      </c>
      <c r="IZ49" s="126" t="s">
        <v>2726</v>
      </c>
      <c r="JA49" s="125" t="s">
        <v>2727</v>
      </c>
      <c r="JB49" s="125" t="s">
        <v>2728</v>
      </c>
      <c r="JC49" s="125" t="s">
        <v>2729</v>
      </c>
      <c r="JD49" s="125" t="s">
        <v>2730</v>
      </c>
      <c r="JE49" s="126" t="s">
        <v>2731</v>
      </c>
      <c r="JF49" s="125" t="s">
        <v>2732</v>
      </c>
      <c r="JG49" s="125" t="s">
        <v>2733</v>
      </c>
      <c r="JH49" s="125" t="s">
        <v>2734</v>
      </c>
      <c r="JI49" s="125" t="s">
        <v>2735</v>
      </c>
      <c r="JJ49" s="126" t="s">
        <v>2736</v>
      </c>
      <c r="JK49" s="125" t="s">
        <v>2737</v>
      </c>
      <c r="JL49" s="125" t="s">
        <v>2738</v>
      </c>
      <c r="JM49" s="125" t="s">
        <v>2739</v>
      </c>
      <c r="JN49" s="125" t="s">
        <v>2740</v>
      </c>
      <c r="JO49" s="126" t="s">
        <v>2741</v>
      </c>
      <c r="JP49" s="126" t="s">
        <v>2742</v>
      </c>
      <c r="JV49" s="125" t="s">
        <v>2743</v>
      </c>
      <c r="JW49" s="125" t="s">
        <v>2744</v>
      </c>
      <c r="JX49" s="126" t="s">
        <v>2745</v>
      </c>
      <c r="JY49" s="125" t="s">
        <v>2746</v>
      </c>
      <c r="JZ49" s="125" t="s">
        <v>2747</v>
      </c>
      <c r="KA49" s="125" t="s">
        <v>2748</v>
      </c>
      <c r="KB49" s="125" t="s">
        <v>2749</v>
      </c>
      <c r="KC49" s="126" t="s">
        <v>2750</v>
      </c>
      <c r="KD49" s="125" t="s">
        <v>2751</v>
      </c>
      <c r="KE49" s="125" t="s">
        <v>2752</v>
      </c>
      <c r="KF49" s="125" t="s">
        <v>2753</v>
      </c>
      <c r="KG49" s="125" t="s">
        <v>2754</v>
      </c>
      <c r="KH49" s="126" t="s">
        <v>2755</v>
      </c>
      <c r="KI49" s="125" t="s">
        <v>2756</v>
      </c>
      <c r="KJ49" s="125" t="s">
        <v>2757</v>
      </c>
      <c r="KK49" s="125" t="s">
        <v>2758</v>
      </c>
      <c r="KL49" s="125" t="s">
        <v>2759</v>
      </c>
      <c r="KM49" s="126" t="s">
        <v>2760</v>
      </c>
      <c r="KN49" s="125" t="s">
        <v>2761</v>
      </c>
      <c r="KO49" s="125" t="s">
        <v>2762</v>
      </c>
      <c r="KP49" s="125" t="s">
        <v>2763</v>
      </c>
      <c r="KQ49" s="125" t="s">
        <v>2764</v>
      </c>
      <c r="KR49" s="126" t="s">
        <v>2765</v>
      </c>
      <c r="KS49" s="125" t="s">
        <v>2766</v>
      </c>
      <c r="KT49" s="125" t="s">
        <v>2767</v>
      </c>
      <c r="KU49" s="125" t="s">
        <v>2768</v>
      </c>
      <c r="KV49" s="125" t="s">
        <v>2769</v>
      </c>
      <c r="KW49" s="126" t="s">
        <v>2770</v>
      </c>
      <c r="KX49" s="125" t="s">
        <v>2771</v>
      </c>
      <c r="KY49" s="125" t="s">
        <v>2772</v>
      </c>
      <c r="KZ49" s="125" t="s">
        <v>2773</v>
      </c>
      <c r="LA49" s="125" t="s">
        <v>2774</v>
      </c>
      <c r="LB49" s="126" t="s">
        <v>2775</v>
      </c>
      <c r="LC49" s="126" t="s">
        <v>2776</v>
      </c>
      <c r="LI49" s="134" t="s">
        <v>2777</v>
      </c>
      <c r="LJ49" s="134" t="s">
        <v>2778</v>
      </c>
      <c r="LK49" s="126" t="s">
        <v>2779</v>
      </c>
      <c r="LL49" s="134" t="s">
        <v>2780</v>
      </c>
      <c r="LM49" s="134" t="s">
        <v>2781</v>
      </c>
      <c r="LN49" s="134" t="s">
        <v>2782</v>
      </c>
      <c r="LO49" s="134" t="s">
        <v>2783</v>
      </c>
      <c r="LP49" s="126" t="s">
        <v>2784</v>
      </c>
      <c r="LQ49" s="134" t="s">
        <v>2785</v>
      </c>
      <c r="LR49" s="134" t="s">
        <v>2786</v>
      </c>
      <c r="LS49" s="134" t="s">
        <v>2787</v>
      </c>
      <c r="LT49" s="134" t="s">
        <v>2788</v>
      </c>
      <c r="LU49" s="126" t="s">
        <v>2789</v>
      </c>
      <c r="LV49" s="134" t="s">
        <v>2790</v>
      </c>
      <c r="LW49" s="134" t="s">
        <v>2791</v>
      </c>
      <c r="LX49" s="134" t="s">
        <v>2792</v>
      </c>
      <c r="LY49" s="134" t="s">
        <v>2793</v>
      </c>
      <c r="LZ49" s="126" t="s">
        <v>2794</v>
      </c>
      <c r="MA49" s="134" t="s">
        <v>2795</v>
      </c>
      <c r="MB49" s="134" t="s">
        <v>2796</v>
      </c>
      <c r="MC49" s="134" t="s">
        <v>2797</v>
      </c>
      <c r="MD49" s="134" t="s">
        <v>2798</v>
      </c>
      <c r="ME49" s="126" t="s">
        <v>2799</v>
      </c>
      <c r="MF49" s="134" t="s">
        <v>2800</v>
      </c>
      <c r="MG49" s="134" t="s">
        <v>2801</v>
      </c>
      <c r="MH49" s="134" t="s">
        <v>2802</v>
      </c>
      <c r="MI49" s="134" t="s">
        <v>2803</v>
      </c>
      <c r="MJ49" s="126" t="s">
        <v>2804</v>
      </c>
      <c r="MK49" s="36" t="s">
        <v>2805</v>
      </c>
      <c r="ML49" s="36" t="s">
        <v>2806</v>
      </c>
      <c r="MM49" s="36" t="s">
        <v>2807</v>
      </c>
      <c r="MN49" s="36" t="s">
        <v>2808</v>
      </c>
      <c r="MO49" s="25" t="s">
        <v>2809</v>
      </c>
      <c r="MP49" s="126" t="s">
        <v>2810</v>
      </c>
      <c r="MV49" s="125" t="s">
        <v>2811</v>
      </c>
      <c r="MW49" s="125" t="s">
        <v>2812</v>
      </c>
      <c r="MX49" s="143" t="s">
        <v>2813</v>
      </c>
      <c r="MY49" s="125" t="s">
        <v>2814</v>
      </c>
      <c r="MZ49" s="125" t="s">
        <v>2815</v>
      </c>
      <c r="NA49" s="125" t="s">
        <v>2816</v>
      </c>
      <c r="NB49" s="125" t="s">
        <v>2817</v>
      </c>
      <c r="NC49" s="143" t="s">
        <v>2818</v>
      </c>
      <c r="ND49" s="125" t="s">
        <v>2819</v>
      </c>
      <c r="NE49" s="125" t="s">
        <v>2820</v>
      </c>
      <c r="NF49" s="125" t="s">
        <v>2821</v>
      </c>
      <c r="NG49" s="125" t="s">
        <v>2822</v>
      </c>
      <c r="NH49" s="143" t="s">
        <v>2823</v>
      </c>
      <c r="NI49" s="125" t="s">
        <v>2824</v>
      </c>
      <c r="NJ49" s="125" t="s">
        <v>2825</v>
      </c>
      <c r="NK49" s="125" t="s">
        <v>2826</v>
      </c>
      <c r="NL49" s="125" t="s">
        <v>2827</v>
      </c>
      <c r="NM49" s="143" t="s">
        <v>2828</v>
      </c>
      <c r="NN49" s="125" t="s">
        <v>2829</v>
      </c>
      <c r="NO49" s="125" t="s">
        <v>2830</v>
      </c>
      <c r="NP49" s="125" t="s">
        <v>2831</v>
      </c>
      <c r="NQ49" s="125" t="s">
        <v>2832</v>
      </c>
      <c r="NR49" s="143" t="s">
        <v>2833</v>
      </c>
      <c r="NS49" s="125" t="s">
        <v>2834</v>
      </c>
      <c r="NT49" s="125" t="s">
        <v>2835</v>
      </c>
      <c r="NU49" s="125" t="s">
        <v>2836</v>
      </c>
      <c r="NV49" s="125" t="s">
        <v>2837</v>
      </c>
      <c r="NW49" s="143" t="s">
        <v>2838</v>
      </c>
      <c r="NX49" s="36" t="s">
        <v>2839</v>
      </c>
      <c r="NY49" s="36" t="s">
        <v>2840</v>
      </c>
      <c r="NZ49" s="36" t="s">
        <v>2841</v>
      </c>
      <c r="OA49" s="36" t="s">
        <v>2842</v>
      </c>
      <c r="OB49" s="126" t="s">
        <v>2843</v>
      </c>
      <c r="OC49" s="126" t="s">
        <v>2844</v>
      </c>
      <c r="OI49" s="125" t="s">
        <v>2845</v>
      </c>
      <c r="OJ49" s="125" t="s">
        <v>2846</v>
      </c>
      <c r="OK49" s="126" t="s">
        <v>2847</v>
      </c>
      <c r="OL49" s="125" t="s">
        <v>2848</v>
      </c>
      <c r="OM49" s="125" t="s">
        <v>2849</v>
      </c>
      <c r="ON49" s="125" t="s">
        <v>2850</v>
      </c>
      <c r="OO49" s="125" t="s">
        <v>2851</v>
      </c>
      <c r="OP49" s="126" t="s">
        <v>2852</v>
      </c>
      <c r="OQ49" s="125" t="s">
        <v>2853</v>
      </c>
      <c r="OR49" s="125" t="s">
        <v>2854</v>
      </c>
      <c r="OS49" s="125" t="s">
        <v>2855</v>
      </c>
      <c r="OT49" s="125" t="s">
        <v>2856</v>
      </c>
      <c r="OU49" s="126" t="s">
        <v>2857</v>
      </c>
      <c r="OV49" s="125" t="s">
        <v>2858</v>
      </c>
      <c r="OW49" s="125" t="s">
        <v>2859</v>
      </c>
      <c r="OX49" s="125" t="s">
        <v>2860</v>
      </c>
      <c r="OY49" s="125" t="s">
        <v>2861</v>
      </c>
      <c r="OZ49" s="126" t="s">
        <v>2862</v>
      </c>
      <c r="PA49" s="125" t="s">
        <v>2863</v>
      </c>
      <c r="PB49" s="125" t="s">
        <v>2864</v>
      </c>
      <c r="PC49" s="125" t="s">
        <v>2865</v>
      </c>
      <c r="PD49" s="125" t="s">
        <v>2866</v>
      </c>
      <c r="PE49" s="126" t="s">
        <v>2867</v>
      </c>
      <c r="PF49" s="125" t="s">
        <v>2868</v>
      </c>
      <c r="PG49" s="125" t="s">
        <v>2869</v>
      </c>
      <c r="PH49" s="125" t="s">
        <v>2870</v>
      </c>
      <c r="PI49" s="125" t="s">
        <v>2871</v>
      </c>
      <c r="PJ49" s="126" t="s">
        <v>2872</v>
      </c>
      <c r="PK49" s="36" t="s">
        <v>2873</v>
      </c>
      <c r="PL49" s="36" t="s">
        <v>2874</v>
      </c>
      <c r="PM49" s="36" t="s">
        <v>2875</v>
      </c>
      <c r="PN49" s="36" t="s">
        <v>2876</v>
      </c>
      <c r="PO49" s="53" t="s">
        <v>2877</v>
      </c>
    </row>
    <row r="50" spans="1:431" outlineLevel="1" x14ac:dyDescent="0.3">
      <c r="A50" s="30" t="s">
        <v>2878</v>
      </c>
      <c r="B50" s="24" t="s">
        <v>2879</v>
      </c>
      <c r="C50" s="126">
        <v>36.37370863536961</v>
      </c>
      <c r="I50" s="125">
        <v>32.943949714280564</v>
      </c>
      <c r="J50" s="125">
        <v>33.980160963357186</v>
      </c>
      <c r="K50" s="126">
        <v>34.388902391373406</v>
      </c>
      <c r="L50" s="125">
        <v>34.689486592344515</v>
      </c>
      <c r="M50" s="125">
        <v>34.354119796541703</v>
      </c>
      <c r="N50" s="125">
        <v>34.088240067536141</v>
      </c>
      <c r="O50" s="125">
        <v>34.16066239695823</v>
      </c>
      <c r="P50" s="126">
        <v>34.219391404304744</v>
      </c>
      <c r="Q50" s="125">
        <v>34.198984801338476</v>
      </c>
      <c r="R50" s="125">
        <v>34.072985943380758</v>
      </c>
      <c r="S50" s="125">
        <v>34.017963871854818</v>
      </c>
      <c r="T50" s="125">
        <v>34.013648677560468</v>
      </c>
      <c r="U50" s="126">
        <v>33.988837144739321</v>
      </c>
      <c r="V50" s="125">
        <v>33.924188407253958</v>
      </c>
      <c r="W50" s="125">
        <v>33.89231646606374</v>
      </c>
      <c r="X50" s="125">
        <v>33.877076635539936</v>
      </c>
      <c r="Y50" s="125">
        <v>33.866596220907198</v>
      </c>
      <c r="Z50" s="126">
        <v>33.83981342899645</v>
      </c>
      <c r="AA50" s="125">
        <v>33.822315904067494</v>
      </c>
      <c r="AB50" s="125">
        <v>33.805817037983999</v>
      </c>
      <c r="AC50" s="125">
        <v>33.791781428071872</v>
      </c>
      <c r="AD50" s="125">
        <v>33.777559831411487</v>
      </c>
      <c r="AE50" s="126">
        <v>33.762361663447429</v>
      </c>
      <c r="AF50" s="125">
        <v>33.745012494101047</v>
      </c>
      <c r="AG50" s="125">
        <v>33.727921382687526</v>
      </c>
      <c r="AH50" s="125">
        <v>33.71099243942674</v>
      </c>
      <c r="AI50" s="125">
        <v>33.693773497254661</v>
      </c>
      <c r="AJ50" s="126">
        <v>33.676267518404785</v>
      </c>
      <c r="AK50" s="36">
        <v>33.637815454072111</v>
      </c>
      <c r="AL50" s="36">
        <v>33.620274162929434</v>
      </c>
      <c r="AM50" s="36">
        <v>33.602487767679293</v>
      </c>
      <c r="AN50" s="36">
        <v>33.584463105959614</v>
      </c>
      <c r="AO50" s="25">
        <v>33.56967647804256</v>
      </c>
      <c r="AP50" s="126" t="s">
        <v>2880</v>
      </c>
      <c r="AV50" s="125" t="s">
        <v>2881</v>
      </c>
      <c r="AW50" s="125" t="s">
        <v>2882</v>
      </c>
      <c r="AX50" s="126" t="s">
        <v>2883</v>
      </c>
      <c r="AY50" s="125" t="s">
        <v>2884</v>
      </c>
      <c r="AZ50" s="125" t="s">
        <v>2885</v>
      </c>
      <c r="BA50" s="125" t="s">
        <v>2886</v>
      </c>
      <c r="BB50" s="125" t="s">
        <v>2887</v>
      </c>
      <c r="BC50" s="126" t="s">
        <v>2888</v>
      </c>
      <c r="BD50" s="125" t="s">
        <v>2889</v>
      </c>
      <c r="BE50" s="125" t="s">
        <v>2890</v>
      </c>
      <c r="BF50" s="125" t="s">
        <v>2891</v>
      </c>
      <c r="BG50" s="125" t="s">
        <v>2892</v>
      </c>
      <c r="BH50" s="126" t="s">
        <v>2893</v>
      </c>
      <c r="BI50" s="125" t="s">
        <v>2894</v>
      </c>
      <c r="BJ50" s="125" t="s">
        <v>2895</v>
      </c>
      <c r="BK50" s="125" t="s">
        <v>2896</v>
      </c>
      <c r="BL50" s="125" t="s">
        <v>2897</v>
      </c>
      <c r="BM50" s="126" t="s">
        <v>2898</v>
      </c>
      <c r="BN50" s="125" t="s">
        <v>2899</v>
      </c>
      <c r="BO50" s="125" t="s">
        <v>2900</v>
      </c>
      <c r="BP50" s="125" t="s">
        <v>2901</v>
      </c>
      <c r="BQ50" s="125" t="s">
        <v>2902</v>
      </c>
      <c r="BR50" s="126" t="s">
        <v>2903</v>
      </c>
      <c r="BS50" s="125" t="s">
        <v>2904</v>
      </c>
      <c r="BT50" s="125" t="s">
        <v>2905</v>
      </c>
      <c r="BU50" s="125" t="s">
        <v>2906</v>
      </c>
      <c r="BV50" s="125" t="s">
        <v>2907</v>
      </c>
      <c r="BW50" s="126" t="s">
        <v>2908</v>
      </c>
      <c r="BX50" s="36" t="s">
        <v>2909</v>
      </c>
      <c r="BY50" s="36" t="s">
        <v>2910</v>
      </c>
      <c r="BZ50" s="36" t="s">
        <v>2911</v>
      </c>
      <c r="CA50" s="36" t="s">
        <v>2912</v>
      </c>
      <c r="CB50" s="126" t="s">
        <v>2913</v>
      </c>
      <c r="CC50" s="126" t="s">
        <v>2914</v>
      </c>
      <c r="CI50" s="125" t="s">
        <v>2915</v>
      </c>
      <c r="CJ50" s="125" t="s">
        <v>2916</v>
      </c>
      <c r="CK50" s="126" t="s">
        <v>2917</v>
      </c>
      <c r="CL50" s="125" t="s">
        <v>2918</v>
      </c>
      <c r="CM50" s="125" t="s">
        <v>2919</v>
      </c>
      <c r="CN50" s="125" t="s">
        <v>2920</v>
      </c>
      <c r="CO50" s="125" t="s">
        <v>2921</v>
      </c>
      <c r="CP50" s="126" t="s">
        <v>2922</v>
      </c>
      <c r="CQ50" s="125" t="s">
        <v>2923</v>
      </c>
      <c r="CR50" s="125" t="s">
        <v>2924</v>
      </c>
      <c r="CS50" s="125" t="s">
        <v>2925</v>
      </c>
      <c r="CT50" s="125" t="s">
        <v>2926</v>
      </c>
      <c r="CU50" s="126" t="s">
        <v>2927</v>
      </c>
      <c r="CV50" s="125" t="s">
        <v>2928</v>
      </c>
      <c r="CW50" s="125" t="s">
        <v>2929</v>
      </c>
      <c r="CX50" s="125" t="s">
        <v>2930</v>
      </c>
      <c r="CY50" s="125" t="s">
        <v>2931</v>
      </c>
      <c r="CZ50" s="126" t="s">
        <v>2932</v>
      </c>
      <c r="DA50" s="125" t="s">
        <v>2933</v>
      </c>
      <c r="DB50" s="125" t="s">
        <v>2934</v>
      </c>
      <c r="DC50" s="125" t="s">
        <v>2935</v>
      </c>
      <c r="DD50" s="125" t="s">
        <v>2936</v>
      </c>
      <c r="DE50" s="126" t="s">
        <v>2937</v>
      </c>
      <c r="DF50" s="125" t="s">
        <v>2938</v>
      </c>
      <c r="DG50" s="125" t="s">
        <v>2939</v>
      </c>
      <c r="DH50" s="125" t="s">
        <v>2940</v>
      </c>
      <c r="DI50" s="125" t="s">
        <v>2941</v>
      </c>
      <c r="DJ50" s="126" t="s">
        <v>2942</v>
      </c>
      <c r="DK50" s="36" t="s">
        <v>2943</v>
      </c>
      <c r="DL50" s="36" t="s">
        <v>2944</v>
      </c>
      <c r="DM50" s="36" t="s">
        <v>2945</v>
      </c>
      <c r="DN50" s="36" t="s">
        <v>2946</v>
      </c>
      <c r="DO50" s="36" t="s">
        <v>2947</v>
      </c>
      <c r="LC50" s="126">
        <v>36.37370863536961</v>
      </c>
      <c r="LI50" s="134">
        <v>32.943949714280564</v>
      </c>
      <c r="LJ50" s="134">
        <v>33.980160963357186</v>
      </c>
      <c r="LK50" s="126">
        <v>34.388902391373406</v>
      </c>
      <c r="LL50" s="134">
        <v>34.689486592344515</v>
      </c>
      <c r="LM50" s="134">
        <v>34.354119796541703</v>
      </c>
      <c r="LN50" s="134">
        <v>34.088240067536141</v>
      </c>
      <c r="LO50" s="134">
        <v>34.16066239695823</v>
      </c>
      <c r="LP50" s="126">
        <v>34.219391404304744</v>
      </c>
      <c r="LQ50" s="134">
        <v>34.198984801338476</v>
      </c>
      <c r="LR50" s="134">
        <v>34.072985943380758</v>
      </c>
      <c r="LS50" s="134">
        <v>34.017963871854818</v>
      </c>
      <c r="LT50" s="134">
        <v>34.013648677560468</v>
      </c>
      <c r="LU50" s="126">
        <v>33.988837144739321</v>
      </c>
      <c r="LV50" s="134">
        <v>33.924188407253958</v>
      </c>
      <c r="LW50" s="134">
        <v>33.89231646606374</v>
      </c>
      <c r="LX50" s="134">
        <v>33.877076635539936</v>
      </c>
      <c r="LY50" s="134">
        <v>33.866596220907198</v>
      </c>
      <c r="LZ50" s="126">
        <v>33.83981342899645</v>
      </c>
      <c r="MA50" s="134">
        <v>33.822315904067494</v>
      </c>
      <c r="MB50" s="134">
        <v>33.805817037983999</v>
      </c>
      <c r="MC50" s="134">
        <v>33.791781428071872</v>
      </c>
      <c r="MD50" s="134">
        <v>33.777559831411487</v>
      </c>
      <c r="ME50" s="126">
        <v>33.762361663447429</v>
      </c>
      <c r="MF50" s="134">
        <v>33.745012494101047</v>
      </c>
      <c r="MG50" s="134">
        <v>33.727921382687526</v>
      </c>
      <c r="MH50" s="134">
        <v>33.71099243942674</v>
      </c>
      <c r="MI50" s="134">
        <v>33.693773497254661</v>
      </c>
      <c r="MJ50" s="126">
        <v>33.676267518404785</v>
      </c>
      <c r="MK50" s="36">
        <v>33.637815454072111</v>
      </c>
      <c r="ML50" s="36">
        <v>33.620274162929434</v>
      </c>
      <c r="MM50" s="36">
        <v>33.602487767679293</v>
      </c>
      <c r="MN50" s="36">
        <v>33.584463105959614</v>
      </c>
      <c r="MO50" s="25">
        <v>33.56967647804256</v>
      </c>
      <c r="MP50" s="126" t="s">
        <v>2948</v>
      </c>
      <c r="MV50" s="125" t="s">
        <v>2949</v>
      </c>
      <c r="MW50" s="125" t="s">
        <v>2950</v>
      </c>
      <c r="MX50" s="143" t="s">
        <v>2951</v>
      </c>
      <c r="MY50" s="125" t="s">
        <v>2952</v>
      </c>
      <c r="MZ50" s="125" t="s">
        <v>2953</v>
      </c>
      <c r="NA50" s="125" t="s">
        <v>2954</v>
      </c>
      <c r="NB50" s="125" t="s">
        <v>2955</v>
      </c>
      <c r="NC50" s="143" t="s">
        <v>2956</v>
      </c>
      <c r="ND50" s="125" t="s">
        <v>2957</v>
      </c>
      <c r="NE50" s="125" t="s">
        <v>2958</v>
      </c>
      <c r="NF50" s="125" t="s">
        <v>2959</v>
      </c>
      <c r="NG50" s="125" t="s">
        <v>2960</v>
      </c>
      <c r="NH50" s="143" t="s">
        <v>2961</v>
      </c>
      <c r="NI50" s="125" t="s">
        <v>2962</v>
      </c>
      <c r="NJ50" s="125" t="s">
        <v>2963</v>
      </c>
      <c r="NK50" s="125" t="s">
        <v>2964</v>
      </c>
      <c r="NL50" s="125" t="s">
        <v>2965</v>
      </c>
      <c r="NM50" s="143" t="s">
        <v>2966</v>
      </c>
      <c r="NN50" s="125" t="s">
        <v>2967</v>
      </c>
      <c r="NO50" s="125" t="s">
        <v>2968</v>
      </c>
      <c r="NP50" s="125" t="s">
        <v>2969</v>
      </c>
      <c r="NQ50" s="125" t="s">
        <v>2970</v>
      </c>
      <c r="NR50" s="143" t="s">
        <v>2971</v>
      </c>
      <c r="NS50" s="125" t="s">
        <v>2972</v>
      </c>
      <c r="NT50" s="125" t="s">
        <v>2973</v>
      </c>
      <c r="NU50" s="125" t="s">
        <v>2974</v>
      </c>
      <c r="NV50" s="125" t="s">
        <v>2975</v>
      </c>
      <c r="NW50" s="143" t="s">
        <v>2976</v>
      </c>
      <c r="NX50" s="36" t="s">
        <v>2977</v>
      </c>
      <c r="NY50" s="36" t="s">
        <v>2978</v>
      </c>
      <c r="NZ50" s="36" t="s">
        <v>2979</v>
      </c>
      <c r="OA50" s="36" t="s">
        <v>2980</v>
      </c>
      <c r="OB50" s="126" t="s">
        <v>2981</v>
      </c>
      <c r="OC50" s="126">
        <v>36.37370863536961</v>
      </c>
      <c r="OI50" s="125">
        <v>32.943949714280564</v>
      </c>
      <c r="OJ50" s="125">
        <v>33.980160963357186</v>
      </c>
      <c r="OK50" s="126">
        <v>34.388902391373406</v>
      </c>
      <c r="OL50" s="125">
        <v>34.689486592344515</v>
      </c>
      <c r="OM50" s="125">
        <v>34.354119796541703</v>
      </c>
      <c r="ON50" s="125">
        <v>34.088240067536141</v>
      </c>
      <c r="OO50" s="125">
        <v>34.16066239695823</v>
      </c>
      <c r="OP50" s="126">
        <v>34.219391404304744</v>
      </c>
      <c r="OQ50" s="125">
        <v>34.198984801338476</v>
      </c>
      <c r="OR50" s="125">
        <v>34.072985943380758</v>
      </c>
      <c r="OS50" s="125">
        <v>34.017963871854818</v>
      </c>
      <c r="OT50" s="125">
        <v>34.013648677560468</v>
      </c>
      <c r="OU50" s="126">
        <v>33.988837144739321</v>
      </c>
      <c r="OV50" s="125">
        <v>33.924188407253958</v>
      </c>
      <c r="OW50" s="125">
        <v>33.89231646606374</v>
      </c>
      <c r="OX50" s="125">
        <v>33.877076635539936</v>
      </c>
      <c r="OY50" s="125">
        <v>33.866596220907198</v>
      </c>
      <c r="OZ50" s="126">
        <v>33.83981342899645</v>
      </c>
      <c r="PA50" s="125">
        <v>33.822315904067494</v>
      </c>
      <c r="PB50" s="125">
        <v>33.805817037983999</v>
      </c>
      <c r="PC50" s="125">
        <v>33.791781428071872</v>
      </c>
      <c r="PD50" s="125">
        <v>33.777559831411487</v>
      </c>
      <c r="PE50" s="126">
        <v>33.762361663447429</v>
      </c>
      <c r="PF50" s="125">
        <v>33.745012494101047</v>
      </c>
      <c r="PG50" s="125">
        <v>33.727921382687526</v>
      </c>
      <c r="PH50" s="125">
        <v>33.71099243942674</v>
      </c>
      <c r="PI50" s="125">
        <v>33.693773497254661</v>
      </c>
      <c r="PJ50" s="126">
        <v>33.676267518404785</v>
      </c>
      <c r="PK50" s="36">
        <v>33.637815454072111</v>
      </c>
      <c r="PL50" s="36">
        <v>33.620274162929434</v>
      </c>
      <c r="PM50" s="36">
        <v>33.602487767679293</v>
      </c>
      <c r="PN50" s="36">
        <v>33.584463105959614</v>
      </c>
      <c r="PO50" s="25">
        <v>33.56967647804256</v>
      </c>
    </row>
    <row r="51" spans="1:431" outlineLevel="1" x14ac:dyDescent="0.3">
      <c r="A51" s="30" t="s">
        <v>2982</v>
      </c>
      <c r="B51" s="24" t="s">
        <v>2983</v>
      </c>
      <c r="DP51" s="126" t="s">
        <v>2984</v>
      </c>
      <c r="DV51" s="125" t="s">
        <v>2985</v>
      </c>
      <c r="DW51" s="125" t="s">
        <v>2986</v>
      </c>
      <c r="DX51" s="126" t="s">
        <v>2987</v>
      </c>
      <c r="DY51" s="125" t="s">
        <v>2988</v>
      </c>
      <c r="DZ51" s="125" t="s">
        <v>2989</v>
      </c>
      <c r="EA51" s="125" t="s">
        <v>2990</v>
      </c>
      <c r="EB51" s="125" t="s">
        <v>2991</v>
      </c>
      <c r="EC51" s="126" t="s">
        <v>2992</v>
      </c>
      <c r="ED51" s="125" t="s">
        <v>2993</v>
      </c>
      <c r="EE51" s="125" t="s">
        <v>2994</v>
      </c>
      <c r="EF51" s="125" t="s">
        <v>2995</v>
      </c>
      <c r="EG51" s="125" t="s">
        <v>2996</v>
      </c>
      <c r="EH51" s="126" t="s">
        <v>2997</v>
      </c>
      <c r="EI51" s="125" t="s">
        <v>2998</v>
      </c>
      <c r="EJ51" s="125" t="s">
        <v>2999</v>
      </c>
      <c r="EK51" s="125" t="s">
        <v>3000</v>
      </c>
      <c r="EL51" s="125" t="s">
        <v>3001</v>
      </c>
      <c r="EM51" s="126" t="s">
        <v>3002</v>
      </c>
      <c r="EN51" s="125" t="s">
        <v>3003</v>
      </c>
      <c r="EO51" s="125" t="s">
        <v>3004</v>
      </c>
      <c r="EP51" s="125" t="s">
        <v>3005</v>
      </c>
      <c r="EQ51" s="125" t="s">
        <v>3006</v>
      </c>
      <c r="ER51" s="126" t="s">
        <v>3007</v>
      </c>
      <c r="ES51" s="125" t="s">
        <v>3008</v>
      </c>
      <c r="ET51" s="125" t="s">
        <v>3009</v>
      </c>
      <c r="EU51" s="125" t="s">
        <v>3010</v>
      </c>
      <c r="EV51" s="125" t="s">
        <v>3011</v>
      </c>
      <c r="EW51" s="126" t="s">
        <v>3012</v>
      </c>
      <c r="EX51" s="36" t="s">
        <v>3013</v>
      </c>
      <c r="EY51" s="36" t="s">
        <v>3014</v>
      </c>
      <c r="EZ51" s="36" t="s">
        <v>3015</v>
      </c>
      <c r="FA51" s="36" t="s">
        <v>3016</v>
      </c>
      <c r="FB51" s="36" t="s">
        <v>3017</v>
      </c>
      <c r="FC51" s="126" t="s">
        <v>3018</v>
      </c>
      <c r="FI51" s="125" t="s">
        <v>3019</v>
      </c>
      <c r="FJ51" s="125" t="s">
        <v>3020</v>
      </c>
      <c r="FK51" s="126" t="s">
        <v>3021</v>
      </c>
      <c r="FL51" s="125" t="s">
        <v>3022</v>
      </c>
      <c r="FM51" s="125" t="s">
        <v>3023</v>
      </c>
      <c r="FN51" s="125" t="s">
        <v>3024</v>
      </c>
      <c r="FO51" s="125" t="s">
        <v>3025</v>
      </c>
      <c r="FP51" s="126" t="s">
        <v>3026</v>
      </c>
      <c r="FQ51" s="125" t="s">
        <v>3027</v>
      </c>
      <c r="FR51" s="125" t="s">
        <v>3028</v>
      </c>
      <c r="FS51" s="125" t="s">
        <v>3029</v>
      </c>
      <c r="FT51" s="125" t="s">
        <v>3030</v>
      </c>
      <c r="FU51" s="126" t="s">
        <v>3031</v>
      </c>
      <c r="FV51" s="125" t="s">
        <v>3032</v>
      </c>
      <c r="FW51" s="125" t="s">
        <v>3033</v>
      </c>
      <c r="FX51" s="125" t="s">
        <v>3034</v>
      </c>
      <c r="FY51" s="125" t="s">
        <v>3035</v>
      </c>
      <c r="FZ51" s="126" t="s">
        <v>3036</v>
      </c>
      <c r="GA51" s="125" t="s">
        <v>3037</v>
      </c>
      <c r="GB51" s="125" t="s">
        <v>3038</v>
      </c>
      <c r="GC51" s="125" t="s">
        <v>3039</v>
      </c>
      <c r="GD51" s="125" t="s">
        <v>3040</v>
      </c>
      <c r="GE51" s="126" t="s">
        <v>3041</v>
      </c>
      <c r="GF51" s="125" t="s">
        <v>3042</v>
      </c>
      <c r="GG51" s="125" t="s">
        <v>3043</v>
      </c>
      <c r="GH51" s="125" t="s">
        <v>3044</v>
      </c>
      <c r="GI51" s="125" t="s">
        <v>3045</v>
      </c>
      <c r="GJ51" s="126" t="s">
        <v>3046</v>
      </c>
      <c r="GK51" s="125" t="s">
        <v>3047</v>
      </c>
      <c r="GL51" s="125" t="s">
        <v>3048</v>
      </c>
      <c r="GM51" s="125" t="s">
        <v>3049</v>
      </c>
      <c r="GN51" s="125" t="s">
        <v>3050</v>
      </c>
      <c r="GO51" s="126" t="s">
        <v>3051</v>
      </c>
      <c r="GP51" s="27" t="s">
        <v>3052</v>
      </c>
      <c r="GV51" s="125" t="s">
        <v>3053</v>
      </c>
      <c r="GW51" s="125" t="s">
        <v>3054</v>
      </c>
      <c r="GX51" s="126" t="s">
        <v>3055</v>
      </c>
      <c r="GY51" s="125" t="s">
        <v>3056</v>
      </c>
      <c r="GZ51" s="125" t="s">
        <v>3057</v>
      </c>
      <c r="HA51" s="125" t="s">
        <v>3058</v>
      </c>
      <c r="HB51" s="125" t="s">
        <v>3059</v>
      </c>
      <c r="HC51" s="126" t="s">
        <v>3060</v>
      </c>
      <c r="HD51" s="125" t="s">
        <v>3061</v>
      </c>
      <c r="HE51" s="125" t="s">
        <v>3062</v>
      </c>
      <c r="HF51" s="125" t="s">
        <v>3063</v>
      </c>
      <c r="HG51" s="125" t="s">
        <v>3064</v>
      </c>
      <c r="HH51" s="126" t="s">
        <v>3065</v>
      </c>
      <c r="HI51" s="125" t="s">
        <v>3066</v>
      </c>
      <c r="HJ51" s="125" t="s">
        <v>3067</v>
      </c>
      <c r="HK51" s="125" t="s">
        <v>3068</v>
      </c>
      <c r="HL51" s="125" t="s">
        <v>3069</v>
      </c>
      <c r="HM51" s="126" t="s">
        <v>3070</v>
      </c>
      <c r="HN51" s="125" t="s">
        <v>3071</v>
      </c>
      <c r="HO51" s="125" t="s">
        <v>3072</v>
      </c>
      <c r="HP51" s="125" t="s">
        <v>3073</v>
      </c>
      <c r="HQ51" s="125" t="s">
        <v>3074</v>
      </c>
      <c r="HR51" s="126" t="s">
        <v>3075</v>
      </c>
      <c r="HS51" s="125" t="s">
        <v>3076</v>
      </c>
      <c r="HT51" s="125" t="s">
        <v>3077</v>
      </c>
      <c r="HU51" s="125" t="s">
        <v>3078</v>
      </c>
      <c r="HV51" s="125" t="s">
        <v>3079</v>
      </c>
      <c r="HW51" s="126" t="s">
        <v>3080</v>
      </c>
      <c r="HX51" s="36" t="s">
        <v>3081</v>
      </c>
      <c r="HY51" s="36" t="s">
        <v>3082</v>
      </c>
      <c r="HZ51" s="36" t="s">
        <v>3083</v>
      </c>
      <c r="IA51" s="36" t="s">
        <v>3084</v>
      </c>
      <c r="IB51" s="36" t="s">
        <v>3085</v>
      </c>
      <c r="IC51" s="126" t="s">
        <v>3086</v>
      </c>
      <c r="II51" s="125" t="s">
        <v>3087</v>
      </c>
      <c r="IJ51" s="125" t="s">
        <v>3088</v>
      </c>
      <c r="IK51" s="126" t="s">
        <v>3089</v>
      </c>
      <c r="IL51" s="125" t="s">
        <v>3090</v>
      </c>
      <c r="IM51" s="125" t="s">
        <v>3091</v>
      </c>
      <c r="IN51" s="125" t="s">
        <v>3092</v>
      </c>
      <c r="IO51" s="125" t="s">
        <v>3093</v>
      </c>
      <c r="IP51" s="126" t="s">
        <v>3094</v>
      </c>
      <c r="IQ51" s="125" t="s">
        <v>3095</v>
      </c>
      <c r="IR51" s="125" t="s">
        <v>3096</v>
      </c>
      <c r="IS51" s="125" t="s">
        <v>3097</v>
      </c>
      <c r="IT51" s="125" t="s">
        <v>3098</v>
      </c>
      <c r="IU51" s="126" t="s">
        <v>3099</v>
      </c>
      <c r="IV51" s="125" t="s">
        <v>3100</v>
      </c>
      <c r="IW51" s="125" t="s">
        <v>3101</v>
      </c>
      <c r="IX51" s="125" t="s">
        <v>3102</v>
      </c>
      <c r="IY51" s="125" t="s">
        <v>3103</v>
      </c>
      <c r="IZ51" s="126" t="s">
        <v>3104</v>
      </c>
      <c r="JA51" s="125" t="s">
        <v>3105</v>
      </c>
      <c r="JB51" s="125" t="s">
        <v>3106</v>
      </c>
      <c r="JC51" s="125" t="s">
        <v>3107</v>
      </c>
      <c r="JD51" s="125" t="s">
        <v>3108</v>
      </c>
      <c r="JE51" s="126" t="s">
        <v>3109</v>
      </c>
      <c r="JF51" s="125" t="s">
        <v>3110</v>
      </c>
      <c r="JG51" s="125" t="s">
        <v>3111</v>
      </c>
      <c r="JH51" s="125" t="s">
        <v>3112</v>
      </c>
      <c r="JI51" s="125" t="s">
        <v>3113</v>
      </c>
      <c r="JJ51" s="126" t="s">
        <v>3114</v>
      </c>
      <c r="JK51" s="125" t="s">
        <v>3115</v>
      </c>
      <c r="JL51" s="125" t="s">
        <v>3116</v>
      </c>
      <c r="JM51" s="125" t="s">
        <v>3117</v>
      </c>
      <c r="JN51" s="125" t="s">
        <v>3118</v>
      </c>
      <c r="JO51" s="126" t="s">
        <v>3119</v>
      </c>
      <c r="JP51" s="126" t="s">
        <v>3120</v>
      </c>
      <c r="JV51" s="125" t="s">
        <v>3121</v>
      </c>
      <c r="JW51" s="125" t="s">
        <v>3122</v>
      </c>
      <c r="JX51" s="126" t="s">
        <v>3123</v>
      </c>
      <c r="JY51" s="125" t="s">
        <v>3124</v>
      </c>
      <c r="JZ51" s="125" t="s">
        <v>3125</v>
      </c>
      <c r="KA51" s="125" t="s">
        <v>3126</v>
      </c>
      <c r="KB51" s="125" t="s">
        <v>3127</v>
      </c>
      <c r="KC51" s="126" t="s">
        <v>3128</v>
      </c>
      <c r="KD51" s="125" t="s">
        <v>3129</v>
      </c>
      <c r="KE51" s="125" t="s">
        <v>3130</v>
      </c>
      <c r="KF51" s="125" t="s">
        <v>3131</v>
      </c>
      <c r="KG51" s="125" t="s">
        <v>3132</v>
      </c>
      <c r="KH51" s="126" t="s">
        <v>3133</v>
      </c>
      <c r="KI51" s="125" t="s">
        <v>3134</v>
      </c>
      <c r="KJ51" s="125" t="s">
        <v>3135</v>
      </c>
      <c r="KK51" s="125" t="s">
        <v>3136</v>
      </c>
      <c r="KL51" s="125" t="s">
        <v>3137</v>
      </c>
      <c r="KM51" s="126" t="s">
        <v>3138</v>
      </c>
      <c r="KN51" s="125" t="s">
        <v>3139</v>
      </c>
      <c r="KO51" s="125" t="s">
        <v>3140</v>
      </c>
      <c r="KP51" s="125" t="s">
        <v>3141</v>
      </c>
      <c r="KQ51" s="125" t="s">
        <v>3142</v>
      </c>
      <c r="KR51" s="126" t="s">
        <v>3143</v>
      </c>
      <c r="KS51" s="125" t="s">
        <v>3144</v>
      </c>
      <c r="KT51" s="125" t="s">
        <v>3145</v>
      </c>
      <c r="KU51" s="125" t="s">
        <v>3146</v>
      </c>
      <c r="KV51" s="125" t="s">
        <v>3147</v>
      </c>
      <c r="KW51" s="126" t="s">
        <v>3148</v>
      </c>
      <c r="KX51" s="125" t="s">
        <v>3149</v>
      </c>
      <c r="KY51" s="125" t="s">
        <v>3150</v>
      </c>
      <c r="KZ51" s="125" t="s">
        <v>3151</v>
      </c>
      <c r="LA51" s="125" t="s">
        <v>3152</v>
      </c>
      <c r="LB51" s="126" t="s">
        <v>3153</v>
      </c>
      <c r="LC51" s="126" t="s">
        <v>3154</v>
      </c>
      <c r="LI51" s="134" t="s">
        <v>3155</v>
      </c>
      <c r="LJ51" s="134" t="s">
        <v>3156</v>
      </c>
      <c r="LK51" s="126" t="s">
        <v>3157</v>
      </c>
      <c r="LL51" s="134" t="s">
        <v>3158</v>
      </c>
      <c r="LM51" s="134" t="s">
        <v>3159</v>
      </c>
      <c r="LN51" s="134" t="s">
        <v>3160</v>
      </c>
      <c r="LO51" s="134" t="s">
        <v>3161</v>
      </c>
      <c r="LP51" s="126" t="s">
        <v>3162</v>
      </c>
      <c r="LQ51" s="134" t="s">
        <v>3163</v>
      </c>
      <c r="LR51" s="134" t="s">
        <v>3164</v>
      </c>
      <c r="LS51" s="134" t="s">
        <v>3165</v>
      </c>
      <c r="LT51" s="134" t="s">
        <v>3166</v>
      </c>
      <c r="LU51" s="126" t="s">
        <v>3167</v>
      </c>
      <c r="LV51" s="134" t="s">
        <v>3168</v>
      </c>
      <c r="LW51" s="134" t="s">
        <v>3169</v>
      </c>
      <c r="LX51" s="134" t="s">
        <v>3170</v>
      </c>
      <c r="LY51" s="134" t="s">
        <v>3171</v>
      </c>
      <c r="LZ51" s="126" t="s">
        <v>3172</v>
      </c>
      <c r="MA51" s="134" t="s">
        <v>3173</v>
      </c>
      <c r="MB51" s="134" t="s">
        <v>3174</v>
      </c>
      <c r="MC51" s="134" t="s">
        <v>3175</v>
      </c>
      <c r="MD51" s="134" t="s">
        <v>3176</v>
      </c>
      <c r="ME51" s="126" t="s">
        <v>3177</v>
      </c>
      <c r="MF51" s="134" t="s">
        <v>3178</v>
      </c>
      <c r="MG51" s="134" t="s">
        <v>3179</v>
      </c>
      <c r="MH51" s="134" t="s">
        <v>3180</v>
      </c>
      <c r="MI51" s="134" t="s">
        <v>3181</v>
      </c>
      <c r="MJ51" s="126" t="s">
        <v>3182</v>
      </c>
      <c r="MK51" s="36" t="s">
        <v>3183</v>
      </c>
      <c r="ML51" s="36" t="s">
        <v>3184</v>
      </c>
      <c r="MM51" s="36" t="s">
        <v>3185</v>
      </c>
      <c r="MN51" s="36" t="s">
        <v>3186</v>
      </c>
      <c r="MO51" s="25" t="s">
        <v>3187</v>
      </c>
      <c r="MP51" s="126" t="s">
        <v>3188</v>
      </c>
      <c r="MV51" s="125" t="s">
        <v>3189</v>
      </c>
      <c r="MW51" s="125" t="s">
        <v>3190</v>
      </c>
      <c r="MX51" s="143" t="s">
        <v>3191</v>
      </c>
      <c r="MY51" s="125" t="s">
        <v>3192</v>
      </c>
      <c r="MZ51" s="125" t="s">
        <v>3193</v>
      </c>
      <c r="NA51" s="125" t="s">
        <v>3194</v>
      </c>
      <c r="NB51" s="125" t="s">
        <v>3195</v>
      </c>
      <c r="NC51" s="143" t="s">
        <v>3196</v>
      </c>
      <c r="ND51" s="125" t="s">
        <v>3197</v>
      </c>
      <c r="NE51" s="125" t="s">
        <v>3198</v>
      </c>
      <c r="NF51" s="125" t="s">
        <v>3199</v>
      </c>
      <c r="NG51" s="125" t="s">
        <v>3200</v>
      </c>
      <c r="NH51" s="143" t="s">
        <v>3201</v>
      </c>
      <c r="NI51" s="125" t="s">
        <v>3202</v>
      </c>
      <c r="NJ51" s="125" t="s">
        <v>3203</v>
      </c>
      <c r="NK51" s="125" t="s">
        <v>3204</v>
      </c>
      <c r="NL51" s="125" t="s">
        <v>3205</v>
      </c>
      <c r="NM51" s="143" t="s">
        <v>3206</v>
      </c>
      <c r="NN51" s="125" t="s">
        <v>3207</v>
      </c>
      <c r="NO51" s="125" t="s">
        <v>3208</v>
      </c>
      <c r="NP51" s="125" t="s">
        <v>3209</v>
      </c>
      <c r="NQ51" s="125" t="s">
        <v>3210</v>
      </c>
      <c r="NR51" s="143" t="s">
        <v>3211</v>
      </c>
      <c r="NS51" s="125" t="s">
        <v>3212</v>
      </c>
      <c r="NT51" s="125" t="s">
        <v>3213</v>
      </c>
      <c r="NU51" s="125" t="s">
        <v>3214</v>
      </c>
      <c r="NV51" s="125" t="s">
        <v>3215</v>
      </c>
      <c r="NW51" s="143" t="s">
        <v>3216</v>
      </c>
      <c r="NX51" s="36" t="s">
        <v>3217</v>
      </c>
      <c r="NY51" s="36" t="s">
        <v>3218</v>
      </c>
      <c r="NZ51" s="36" t="s">
        <v>3219</v>
      </c>
      <c r="OA51" s="36" t="s">
        <v>3220</v>
      </c>
      <c r="OB51" s="126" t="s">
        <v>3221</v>
      </c>
      <c r="OC51" s="126" t="s">
        <v>3222</v>
      </c>
      <c r="OI51" s="125" t="s">
        <v>3223</v>
      </c>
      <c r="OJ51" s="125" t="s">
        <v>3224</v>
      </c>
      <c r="OK51" s="126" t="s">
        <v>3225</v>
      </c>
      <c r="OL51" s="125" t="s">
        <v>3226</v>
      </c>
      <c r="OM51" s="125" t="s">
        <v>3227</v>
      </c>
      <c r="ON51" s="125" t="s">
        <v>3228</v>
      </c>
      <c r="OO51" s="125" t="s">
        <v>3229</v>
      </c>
      <c r="OP51" s="126" t="s">
        <v>3230</v>
      </c>
      <c r="OQ51" s="125" t="s">
        <v>3231</v>
      </c>
      <c r="OR51" s="125" t="s">
        <v>3232</v>
      </c>
      <c r="OS51" s="125" t="s">
        <v>3233</v>
      </c>
      <c r="OT51" s="125" t="s">
        <v>3234</v>
      </c>
      <c r="OU51" s="126" t="s">
        <v>3235</v>
      </c>
      <c r="OV51" s="125" t="s">
        <v>3236</v>
      </c>
      <c r="OW51" s="125" t="s">
        <v>3237</v>
      </c>
      <c r="OX51" s="125" t="s">
        <v>3238</v>
      </c>
      <c r="OY51" s="125" t="s">
        <v>3239</v>
      </c>
      <c r="OZ51" s="126" t="s">
        <v>3240</v>
      </c>
      <c r="PA51" s="125" t="s">
        <v>3241</v>
      </c>
      <c r="PB51" s="125" t="s">
        <v>3242</v>
      </c>
      <c r="PC51" s="125" t="s">
        <v>3243</v>
      </c>
      <c r="PD51" s="125" t="s">
        <v>3244</v>
      </c>
      <c r="PE51" s="126" t="s">
        <v>3245</v>
      </c>
      <c r="PF51" s="125" t="s">
        <v>3246</v>
      </c>
      <c r="PG51" s="125" t="s">
        <v>3247</v>
      </c>
      <c r="PH51" s="125" t="s">
        <v>3248</v>
      </c>
      <c r="PI51" s="125" t="s">
        <v>3249</v>
      </c>
      <c r="PJ51" s="126" t="s">
        <v>3250</v>
      </c>
      <c r="PK51" s="36" t="s">
        <v>3251</v>
      </c>
      <c r="PL51" s="36" t="s">
        <v>3252</v>
      </c>
      <c r="PM51" s="36" t="s">
        <v>3253</v>
      </c>
      <c r="PN51" s="36" t="s">
        <v>3254</v>
      </c>
      <c r="PO51" s="53" t="s">
        <v>3255</v>
      </c>
    </row>
    <row r="52" spans="1:431" outlineLevel="1" x14ac:dyDescent="0.3">
      <c r="A52" s="30" t="s">
        <v>3256</v>
      </c>
      <c r="B52" s="24" t="s">
        <v>3257</v>
      </c>
      <c r="DP52" s="126" t="s">
        <v>3258</v>
      </c>
      <c r="DV52" s="125" t="s">
        <v>3259</v>
      </c>
      <c r="DW52" s="125" t="s">
        <v>3260</v>
      </c>
      <c r="DX52" s="126" t="s">
        <v>3261</v>
      </c>
      <c r="DY52" s="125" t="s">
        <v>3262</v>
      </c>
      <c r="DZ52" s="125" t="s">
        <v>3263</v>
      </c>
      <c r="EA52" s="125" t="s">
        <v>3264</v>
      </c>
      <c r="EB52" s="125" t="s">
        <v>3265</v>
      </c>
      <c r="EC52" s="126" t="s">
        <v>3266</v>
      </c>
      <c r="ED52" s="125" t="s">
        <v>3267</v>
      </c>
      <c r="EE52" s="125" t="s">
        <v>3268</v>
      </c>
      <c r="EF52" s="125" t="s">
        <v>3269</v>
      </c>
      <c r="EG52" s="125" t="s">
        <v>3270</v>
      </c>
      <c r="EH52" s="126" t="s">
        <v>3271</v>
      </c>
      <c r="EI52" s="125" t="s">
        <v>3272</v>
      </c>
      <c r="EJ52" s="125" t="s">
        <v>3273</v>
      </c>
      <c r="EK52" s="125" t="s">
        <v>3274</v>
      </c>
      <c r="EL52" s="125" t="s">
        <v>3275</v>
      </c>
      <c r="EM52" s="126" t="s">
        <v>3276</v>
      </c>
      <c r="EN52" s="125" t="s">
        <v>3277</v>
      </c>
      <c r="EO52" s="125" t="s">
        <v>3278</v>
      </c>
      <c r="EP52" s="125" t="s">
        <v>3279</v>
      </c>
      <c r="EQ52" s="125" t="s">
        <v>3280</v>
      </c>
      <c r="ER52" s="126" t="s">
        <v>3281</v>
      </c>
      <c r="ES52" s="125" t="s">
        <v>3282</v>
      </c>
      <c r="ET52" s="125" t="s">
        <v>3283</v>
      </c>
      <c r="EU52" s="125" t="s">
        <v>3284</v>
      </c>
      <c r="EV52" s="125" t="s">
        <v>3285</v>
      </c>
      <c r="EW52" s="126" t="s">
        <v>3286</v>
      </c>
      <c r="EX52" s="36" t="s">
        <v>3287</v>
      </c>
      <c r="EY52" s="36" t="s">
        <v>3288</v>
      </c>
      <c r="EZ52" s="36" t="s">
        <v>3289</v>
      </c>
      <c r="FA52" s="36" t="s">
        <v>3290</v>
      </c>
      <c r="FB52" s="36" t="s">
        <v>3291</v>
      </c>
      <c r="FC52" s="126" t="s">
        <v>3292</v>
      </c>
      <c r="FI52" s="125" t="s">
        <v>3293</v>
      </c>
      <c r="FJ52" s="125" t="s">
        <v>3294</v>
      </c>
      <c r="FK52" s="126" t="s">
        <v>3295</v>
      </c>
      <c r="FL52" s="125" t="s">
        <v>3296</v>
      </c>
      <c r="FM52" s="125" t="s">
        <v>3297</v>
      </c>
      <c r="FN52" s="125" t="s">
        <v>3298</v>
      </c>
      <c r="FO52" s="125" t="s">
        <v>3299</v>
      </c>
      <c r="FP52" s="126" t="s">
        <v>3300</v>
      </c>
      <c r="FQ52" s="125" t="s">
        <v>3301</v>
      </c>
      <c r="FR52" s="125" t="s">
        <v>3302</v>
      </c>
      <c r="FS52" s="125" t="s">
        <v>3303</v>
      </c>
      <c r="FT52" s="125" t="s">
        <v>3304</v>
      </c>
      <c r="FU52" s="126" t="s">
        <v>3305</v>
      </c>
      <c r="FV52" s="125" t="s">
        <v>3306</v>
      </c>
      <c r="FW52" s="125" t="s">
        <v>3307</v>
      </c>
      <c r="FX52" s="125" t="s">
        <v>3308</v>
      </c>
      <c r="FY52" s="125" t="s">
        <v>3309</v>
      </c>
      <c r="FZ52" s="126" t="s">
        <v>3310</v>
      </c>
      <c r="GA52" s="125" t="s">
        <v>3311</v>
      </c>
      <c r="GB52" s="125" t="s">
        <v>3312</v>
      </c>
      <c r="GC52" s="125" t="s">
        <v>3313</v>
      </c>
      <c r="GD52" s="125" t="s">
        <v>3314</v>
      </c>
      <c r="GE52" s="126" t="s">
        <v>3315</v>
      </c>
      <c r="GF52" s="125" t="s">
        <v>3316</v>
      </c>
      <c r="GG52" s="125" t="s">
        <v>3317</v>
      </c>
      <c r="GH52" s="125" t="s">
        <v>3318</v>
      </c>
      <c r="GI52" s="125" t="s">
        <v>3319</v>
      </c>
      <c r="GJ52" s="126" t="s">
        <v>3320</v>
      </c>
      <c r="GK52" s="125" t="s">
        <v>3321</v>
      </c>
      <c r="GL52" s="125" t="s">
        <v>3322</v>
      </c>
      <c r="GM52" s="125" t="s">
        <v>3323</v>
      </c>
      <c r="GN52" s="125" t="s">
        <v>3324</v>
      </c>
      <c r="GO52" s="126" t="s">
        <v>3325</v>
      </c>
      <c r="GP52" s="27">
        <v>197.10405931629177</v>
      </c>
      <c r="GV52" s="125">
        <v>190.19055642528556</v>
      </c>
      <c r="GW52" s="125">
        <v>158.38469593335455</v>
      </c>
      <c r="GX52" s="126">
        <v>152.18006051774918</v>
      </c>
      <c r="GY52" s="125">
        <v>147.9739204803812</v>
      </c>
      <c r="GZ52" s="125">
        <v>129.57366895130596</v>
      </c>
      <c r="HA52" s="125">
        <v>122.97241115197325</v>
      </c>
      <c r="HB52" s="125">
        <v>118.0051132858928</v>
      </c>
      <c r="HC52" s="126">
        <v>98.071959919688496</v>
      </c>
      <c r="HD52" s="125">
        <v>89.694232865689727</v>
      </c>
      <c r="HE52" s="125">
        <v>87.551703017741261</v>
      </c>
      <c r="HF52" s="125">
        <v>81.932598006286455</v>
      </c>
      <c r="HG52" s="125">
        <v>68.938289057150001</v>
      </c>
      <c r="HH52" s="126">
        <v>57.248850102307273</v>
      </c>
      <c r="HI52" s="125">
        <v>48.573863546511895</v>
      </c>
      <c r="HJ52" s="125">
        <v>46.903484616697021</v>
      </c>
      <c r="HK52" s="125">
        <v>45.232717185893179</v>
      </c>
      <c r="HL52" s="125">
        <v>43.619287787182607</v>
      </c>
      <c r="HM52" s="126">
        <v>22.378291577365157</v>
      </c>
      <c r="HN52" s="125">
        <v>21.15106089888128</v>
      </c>
      <c r="HO52" s="125">
        <v>19.974407303067764</v>
      </c>
      <c r="HP52" s="125">
        <v>18.844460999497663</v>
      </c>
      <c r="HQ52" s="125">
        <v>17.809119913040778</v>
      </c>
      <c r="HR52" s="126">
        <v>16.798771213268019</v>
      </c>
      <c r="HS52" s="125">
        <v>15.873603112159273</v>
      </c>
      <c r="HT52" s="125">
        <v>14.99083024775231</v>
      </c>
      <c r="HU52" s="125">
        <v>14.140147418976222</v>
      </c>
      <c r="HV52" s="125">
        <v>13.319165887363276</v>
      </c>
      <c r="HW52" s="126">
        <v>12.525679433030358</v>
      </c>
      <c r="HX52" s="36">
        <v>11.806986972991352</v>
      </c>
      <c r="HY52" s="36">
        <v>11.111865699303223</v>
      </c>
      <c r="HZ52" s="36">
        <v>10.438573397143228</v>
      </c>
      <c r="IA52" s="36">
        <v>9.7854991814771406</v>
      </c>
      <c r="IB52" s="27">
        <v>9.3483200797353625</v>
      </c>
      <c r="IC52" s="126" t="s">
        <v>3326</v>
      </c>
      <c r="II52" s="125" t="s">
        <v>3327</v>
      </c>
      <c r="IJ52" s="125" t="s">
        <v>3328</v>
      </c>
      <c r="IK52" s="126" t="s">
        <v>3329</v>
      </c>
      <c r="IL52" s="125" t="s">
        <v>3330</v>
      </c>
      <c r="IM52" s="125" t="s">
        <v>3331</v>
      </c>
      <c r="IN52" s="125" t="s">
        <v>3332</v>
      </c>
      <c r="IO52" s="125" t="s">
        <v>3333</v>
      </c>
      <c r="IP52" s="126" t="s">
        <v>3334</v>
      </c>
      <c r="IQ52" s="125" t="s">
        <v>3335</v>
      </c>
      <c r="IR52" s="125" t="s">
        <v>3336</v>
      </c>
      <c r="IS52" s="125" t="s">
        <v>3337</v>
      </c>
      <c r="IT52" s="125" t="s">
        <v>3338</v>
      </c>
      <c r="IU52" s="126" t="s">
        <v>3339</v>
      </c>
      <c r="IV52" s="125" t="s">
        <v>3340</v>
      </c>
      <c r="IW52" s="125" t="s">
        <v>3341</v>
      </c>
      <c r="IX52" s="125" t="s">
        <v>3342</v>
      </c>
      <c r="IY52" s="125" t="s">
        <v>3343</v>
      </c>
      <c r="IZ52" s="126" t="s">
        <v>3344</v>
      </c>
      <c r="JA52" s="125" t="s">
        <v>3345</v>
      </c>
      <c r="JB52" s="125" t="s">
        <v>3346</v>
      </c>
      <c r="JC52" s="125" t="s">
        <v>3347</v>
      </c>
      <c r="JD52" s="125" t="s">
        <v>3348</v>
      </c>
      <c r="JE52" s="126" t="s">
        <v>3349</v>
      </c>
      <c r="JF52" s="125" t="s">
        <v>3350</v>
      </c>
      <c r="JG52" s="125" t="s">
        <v>3351</v>
      </c>
      <c r="JH52" s="125" t="s">
        <v>3352</v>
      </c>
      <c r="JI52" s="125" t="s">
        <v>3353</v>
      </c>
      <c r="JJ52" s="126" t="s">
        <v>3354</v>
      </c>
      <c r="JK52" s="125" t="s">
        <v>3355</v>
      </c>
      <c r="JL52" s="125" t="s">
        <v>3356</v>
      </c>
      <c r="JM52" s="125" t="s">
        <v>3357</v>
      </c>
      <c r="JN52" s="125" t="s">
        <v>3358</v>
      </c>
      <c r="JO52" s="126" t="s">
        <v>3359</v>
      </c>
      <c r="JP52" s="126" t="s">
        <v>3360</v>
      </c>
      <c r="JV52" s="125" t="s">
        <v>3361</v>
      </c>
      <c r="JW52" s="125" t="s">
        <v>3362</v>
      </c>
      <c r="JX52" s="126" t="s">
        <v>3363</v>
      </c>
      <c r="JY52" s="125" t="s">
        <v>3364</v>
      </c>
      <c r="JZ52" s="125" t="s">
        <v>3365</v>
      </c>
      <c r="KA52" s="125" t="s">
        <v>3366</v>
      </c>
      <c r="KB52" s="125" t="s">
        <v>3367</v>
      </c>
      <c r="KC52" s="126" t="s">
        <v>3368</v>
      </c>
      <c r="KD52" s="125" t="s">
        <v>3369</v>
      </c>
      <c r="KE52" s="125" t="s">
        <v>3370</v>
      </c>
      <c r="KF52" s="125" t="s">
        <v>3371</v>
      </c>
      <c r="KG52" s="125" t="s">
        <v>3372</v>
      </c>
      <c r="KH52" s="126" t="s">
        <v>3373</v>
      </c>
      <c r="KI52" s="125" t="s">
        <v>3374</v>
      </c>
      <c r="KJ52" s="125" t="s">
        <v>3375</v>
      </c>
      <c r="KK52" s="125" t="s">
        <v>3376</v>
      </c>
      <c r="KL52" s="125" t="s">
        <v>3377</v>
      </c>
      <c r="KM52" s="126" t="s">
        <v>3378</v>
      </c>
      <c r="KN52" s="125" t="s">
        <v>3379</v>
      </c>
      <c r="KO52" s="125" t="s">
        <v>3380</v>
      </c>
      <c r="KP52" s="125" t="s">
        <v>3381</v>
      </c>
      <c r="KQ52" s="125" t="s">
        <v>3382</v>
      </c>
      <c r="KR52" s="126" t="s">
        <v>3383</v>
      </c>
      <c r="KS52" s="125" t="s">
        <v>3384</v>
      </c>
      <c r="KT52" s="125" t="s">
        <v>3385</v>
      </c>
      <c r="KU52" s="125" t="s">
        <v>3386</v>
      </c>
      <c r="KV52" s="125" t="s">
        <v>3387</v>
      </c>
      <c r="KW52" s="126" t="s">
        <v>3388</v>
      </c>
      <c r="KX52" s="125" t="s">
        <v>3389</v>
      </c>
      <c r="KY52" s="125" t="s">
        <v>3390</v>
      </c>
      <c r="KZ52" s="125" t="s">
        <v>3391</v>
      </c>
      <c r="LA52" s="125" t="s">
        <v>3392</v>
      </c>
      <c r="LB52" s="126" t="s">
        <v>3393</v>
      </c>
      <c r="LC52" s="144">
        <v>197.10405931629177</v>
      </c>
      <c r="LI52" s="146">
        <v>190.19055642528556</v>
      </c>
      <c r="LJ52" s="146">
        <v>158.38469593335455</v>
      </c>
      <c r="LK52" s="126">
        <v>152.18006051774918</v>
      </c>
      <c r="LL52" s="134">
        <v>147.9739204803812</v>
      </c>
      <c r="LM52" s="134">
        <v>129.57366895130596</v>
      </c>
      <c r="LN52" s="134">
        <v>122.97241115197325</v>
      </c>
      <c r="LO52" s="134">
        <v>118.0051132858928</v>
      </c>
      <c r="LP52" s="126">
        <v>98.071959919688496</v>
      </c>
      <c r="LQ52" s="134">
        <v>89.694232865689727</v>
      </c>
      <c r="LR52" s="134">
        <v>87.551703017741261</v>
      </c>
      <c r="LS52" s="134">
        <v>81.932598006286455</v>
      </c>
      <c r="LT52" s="134">
        <v>68.938289057150001</v>
      </c>
      <c r="LU52" s="126">
        <v>57.248850102307273</v>
      </c>
      <c r="LV52" s="134">
        <v>48.573863546511895</v>
      </c>
      <c r="LW52" s="134">
        <v>46.903484616697021</v>
      </c>
      <c r="LX52" s="134">
        <v>45.232717185893179</v>
      </c>
      <c r="LY52" s="134">
        <v>43.619287787182607</v>
      </c>
      <c r="LZ52" s="126">
        <v>22.378291577365157</v>
      </c>
      <c r="MA52" s="134">
        <v>21.15106089888128</v>
      </c>
      <c r="MB52" s="134">
        <v>19.974407303067764</v>
      </c>
      <c r="MC52" s="134">
        <v>18.844460999497663</v>
      </c>
      <c r="MD52" s="134">
        <v>17.809119913040778</v>
      </c>
      <c r="ME52" s="126">
        <v>16.798771213268019</v>
      </c>
      <c r="MF52" s="134">
        <v>15.873603112159273</v>
      </c>
      <c r="MG52" s="134">
        <v>14.99083024775231</v>
      </c>
      <c r="MH52" s="134">
        <v>14.140147418976222</v>
      </c>
      <c r="MI52" s="134">
        <v>13.319165887363276</v>
      </c>
      <c r="MJ52" s="126">
        <v>12.525679433030358</v>
      </c>
      <c r="MK52" s="36">
        <v>11.806986972991352</v>
      </c>
      <c r="ML52" s="36">
        <v>11.111865699303223</v>
      </c>
      <c r="MM52" s="36">
        <v>10.438573397143228</v>
      </c>
      <c r="MN52" s="36">
        <v>9.7854991814771406</v>
      </c>
      <c r="MO52" s="25">
        <v>9.3483200797353625</v>
      </c>
      <c r="MP52" s="126" t="s">
        <v>3394</v>
      </c>
      <c r="MV52" s="125" t="s">
        <v>3395</v>
      </c>
      <c r="MW52" s="125" t="s">
        <v>3396</v>
      </c>
      <c r="MX52" s="143" t="s">
        <v>3397</v>
      </c>
      <c r="MY52" s="125" t="s">
        <v>3398</v>
      </c>
      <c r="MZ52" s="125" t="s">
        <v>3399</v>
      </c>
      <c r="NA52" s="125" t="s">
        <v>3400</v>
      </c>
      <c r="NB52" s="125" t="s">
        <v>3401</v>
      </c>
      <c r="NC52" s="143" t="s">
        <v>3402</v>
      </c>
      <c r="ND52" s="125" t="s">
        <v>3403</v>
      </c>
      <c r="NE52" s="125" t="s">
        <v>3404</v>
      </c>
      <c r="NF52" s="125" t="s">
        <v>3405</v>
      </c>
      <c r="NG52" s="125" t="s">
        <v>3406</v>
      </c>
      <c r="NH52" s="143" t="s">
        <v>3407</v>
      </c>
      <c r="NI52" s="125" t="s">
        <v>3408</v>
      </c>
      <c r="NJ52" s="125" t="s">
        <v>3409</v>
      </c>
      <c r="NK52" s="125" t="s">
        <v>3410</v>
      </c>
      <c r="NL52" s="125" t="s">
        <v>3411</v>
      </c>
      <c r="NM52" s="143" t="s">
        <v>3412</v>
      </c>
      <c r="NN52" s="125" t="s">
        <v>3413</v>
      </c>
      <c r="NO52" s="125" t="s">
        <v>3414</v>
      </c>
      <c r="NP52" s="125" t="s">
        <v>3415</v>
      </c>
      <c r="NQ52" s="125" t="s">
        <v>3416</v>
      </c>
      <c r="NR52" s="143" t="s">
        <v>3417</v>
      </c>
      <c r="NS52" s="125" t="s">
        <v>3418</v>
      </c>
      <c r="NT52" s="125" t="s">
        <v>3419</v>
      </c>
      <c r="NU52" s="125" t="s">
        <v>3420</v>
      </c>
      <c r="NV52" s="125" t="s">
        <v>3421</v>
      </c>
      <c r="NW52" s="143" t="s">
        <v>3422</v>
      </c>
      <c r="NX52" s="36" t="s">
        <v>3423</v>
      </c>
      <c r="NY52" s="36" t="s">
        <v>3424</v>
      </c>
      <c r="NZ52" s="36" t="s">
        <v>3425</v>
      </c>
      <c r="OA52" s="36" t="s">
        <v>3426</v>
      </c>
      <c r="OB52" s="126" t="s">
        <v>3427</v>
      </c>
      <c r="OC52" s="126">
        <v>197.10405931629177</v>
      </c>
      <c r="OI52" s="125">
        <v>190.19055642528556</v>
      </c>
      <c r="OJ52" s="125">
        <v>158.38469593335455</v>
      </c>
      <c r="OK52" s="126">
        <v>152.18006051774918</v>
      </c>
      <c r="OL52" s="125">
        <v>147.9739204803812</v>
      </c>
      <c r="OM52" s="125">
        <v>129.57366895130596</v>
      </c>
      <c r="ON52" s="125">
        <v>122.97241115197325</v>
      </c>
      <c r="OO52" s="125">
        <v>118.0051132858928</v>
      </c>
      <c r="OP52" s="126">
        <v>98.071959919688496</v>
      </c>
      <c r="OQ52" s="125">
        <v>89.694232865689727</v>
      </c>
      <c r="OR52" s="125">
        <v>87.551703017741261</v>
      </c>
      <c r="OS52" s="125">
        <v>81.932598006286455</v>
      </c>
      <c r="OT52" s="125">
        <v>68.938289057150001</v>
      </c>
      <c r="OU52" s="126">
        <v>57.248850102307273</v>
      </c>
      <c r="OV52" s="125">
        <v>48.573863546511895</v>
      </c>
      <c r="OW52" s="125">
        <v>46.903484616697021</v>
      </c>
      <c r="OX52" s="125">
        <v>45.232717185893179</v>
      </c>
      <c r="OY52" s="125">
        <v>43.619287787182607</v>
      </c>
      <c r="OZ52" s="126">
        <v>22.378291577365157</v>
      </c>
      <c r="PA52" s="125">
        <v>21.15106089888128</v>
      </c>
      <c r="PB52" s="125">
        <v>19.974407303067764</v>
      </c>
      <c r="PC52" s="125">
        <v>18.844460999497663</v>
      </c>
      <c r="PD52" s="125">
        <v>17.809119913040778</v>
      </c>
      <c r="PE52" s="126">
        <v>16.798771213268019</v>
      </c>
      <c r="PF52" s="125">
        <v>15.873603112159273</v>
      </c>
      <c r="PG52" s="125">
        <v>14.99083024775231</v>
      </c>
      <c r="PH52" s="125">
        <v>14.140147418976222</v>
      </c>
      <c r="PI52" s="125">
        <v>13.319165887363276</v>
      </c>
      <c r="PJ52" s="126">
        <v>12.525679433030358</v>
      </c>
      <c r="PK52" s="36">
        <v>11.806986972991352</v>
      </c>
      <c r="PL52" s="36">
        <v>11.111865699303223</v>
      </c>
      <c r="PM52" s="36">
        <v>10.438573397143228</v>
      </c>
      <c r="PN52" s="36">
        <v>9.7854991814771406</v>
      </c>
      <c r="PO52" s="25">
        <v>9.3483200797353625</v>
      </c>
    </row>
    <row r="53" spans="1:431" outlineLevel="1" x14ac:dyDescent="0.3">
      <c r="A53" s="30" t="s">
        <v>3428</v>
      </c>
      <c r="B53" s="24" t="s">
        <v>3429</v>
      </c>
      <c r="C53" s="126" t="s">
        <v>3430</v>
      </c>
      <c r="I53" s="125" t="s">
        <v>3431</v>
      </c>
      <c r="J53" s="125" t="s">
        <v>3432</v>
      </c>
      <c r="K53" s="126" t="s">
        <v>3433</v>
      </c>
      <c r="L53" s="125" t="s">
        <v>3434</v>
      </c>
      <c r="M53" s="125" t="s">
        <v>3435</v>
      </c>
      <c r="N53" s="125" t="s">
        <v>3436</v>
      </c>
      <c r="O53" s="125" t="s">
        <v>3437</v>
      </c>
      <c r="P53" s="126" t="s">
        <v>3438</v>
      </c>
      <c r="Q53" s="125" t="s">
        <v>3439</v>
      </c>
      <c r="R53" s="125" t="s">
        <v>3440</v>
      </c>
      <c r="S53" s="125" t="s">
        <v>3441</v>
      </c>
      <c r="T53" s="125" t="s">
        <v>3442</v>
      </c>
      <c r="U53" s="126" t="s">
        <v>3443</v>
      </c>
      <c r="V53" s="125" t="s">
        <v>3444</v>
      </c>
      <c r="W53" s="125" t="s">
        <v>3445</v>
      </c>
      <c r="X53" s="125" t="s">
        <v>3446</v>
      </c>
      <c r="Y53" s="125" t="s">
        <v>3447</v>
      </c>
      <c r="Z53" s="126" t="s">
        <v>3448</v>
      </c>
      <c r="AA53" s="125" t="s">
        <v>3449</v>
      </c>
      <c r="AB53" s="125" t="s">
        <v>3450</v>
      </c>
      <c r="AC53" s="125" t="s">
        <v>3451</v>
      </c>
      <c r="AD53" s="125" t="s">
        <v>3452</v>
      </c>
      <c r="AE53" s="126" t="s">
        <v>3453</v>
      </c>
      <c r="AF53" s="125" t="s">
        <v>3454</v>
      </c>
      <c r="AG53" s="125" t="s">
        <v>3455</v>
      </c>
      <c r="AH53" s="125" t="s">
        <v>3456</v>
      </c>
      <c r="AI53" s="125" t="s">
        <v>3457</v>
      </c>
      <c r="AJ53" s="126" t="s">
        <v>3458</v>
      </c>
      <c r="AK53" s="36" t="s">
        <v>3459</v>
      </c>
      <c r="AL53" s="36" t="s">
        <v>3460</v>
      </c>
      <c r="AM53" s="36" t="s">
        <v>3461</v>
      </c>
      <c r="AN53" s="36" t="s">
        <v>3462</v>
      </c>
      <c r="AO53" s="53" t="s">
        <v>3463</v>
      </c>
      <c r="AP53" s="126" t="s">
        <v>3464</v>
      </c>
      <c r="AV53" s="125" t="s">
        <v>3465</v>
      </c>
      <c r="AW53" s="125" t="s">
        <v>3466</v>
      </c>
      <c r="AX53" s="126" t="s">
        <v>3467</v>
      </c>
      <c r="AY53" s="125" t="s">
        <v>3468</v>
      </c>
      <c r="AZ53" s="125" t="s">
        <v>3469</v>
      </c>
      <c r="BA53" s="125" t="s">
        <v>3470</v>
      </c>
      <c r="BB53" s="125" t="s">
        <v>3471</v>
      </c>
      <c r="BC53" s="126" t="s">
        <v>3472</v>
      </c>
      <c r="BD53" s="125" t="s">
        <v>3473</v>
      </c>
      <c r="BE53" s="125" t="s">
        <v>3474</v>
      </c>
      <c r="BF53" s="125" t="s">
        <v>3475</v>
      </c>
      <c r="BG53" s="125" t="s">
        <v>3476</v>
      </c>
      <c r="BH53" s="126" t="s">
        <v>3477</v>
      </c>
      <c r="BI53" s="125" t="s">
        <v>3478</v>
      </c>
      <c r="BJ53" s="125" t="s">
        <v>3479</v>
      </c>
      <c r="BK53" s="125" t="s">
        <v>3480</v>
      </c>
      <c r="BL53" s="125" t="s">
        <v>3481</v>
      </c>
      <c r="BM53" s="126" t="s">
        <v>3482</v>
      </c>
      <c r="BN53" s="125" t="s">
        <v>3483</v>
      </c>
      <c r="BO53" s="125" t="s">
        <v>3484</v>
      </c>
      <c r="BP53" s="125" t="s">
        <v>3485</v>
      </c>
      <c r="BQ53" s="125" t="s">
        <v>3486</v>
      </c>
      <c r="BR53" s="126" t="s">
        <v>3487</v>
      </c>
      <c r="BS53" s="125" t="s">
        <v>3488</v>
      </c>
      <c r="BT53" s="125" t="s">
        <v>3489</v>
      </c>
      <c r="BU53" s="125" t="s">
        <v>3490</v>
      </c>
      <c r="BV53" s="125" t="s">
        <v>3491</v>
      </c>
      <c r="BW53" s="126" t="s">
        <v>3492</v>
      </c>
      <c r="BX53" s="36" t="s">
        <v>3493</v>
      </c>
      <c r="BY53" s="36" t="s">
        <v>3494</v>
      </c>
      <c r="BZ53" s="36" t="s">
        <v>3495</v>
      </c>
      <c r="CA53" s="36" t="s">
        <v>3496</v>
      </c>
      <c r="CB53" s="126" t="s">
        <v>3497</v>
      </c>
      <c r="CC53" s="126">
        <v>1.1558501630000001E-2</v>
      </c>
      <c r="CI53" s="125">
        <v>1.0648207632916441E-2</v>
      </c>
      <c r="CJ53" s="125">
        <v>1.0705782048448275E-2</v>
      </c>
      <c r="CK53" s="126">
        <v>1.06712538943634E-2</v>
      </c>
      <c r="CL53" s="125">
        <v>1.0636780757976656E-2</v>
      </c>
      <c r="CM53" s="125">
        <v>1.0875568927340639E-2</v>
      </c>
      <c r="CN53" s="125">
        <v>1.0647213822190733E-2</v>
      </c>
      <c r="CO53" s="125">
        <v>1.0621754873886837E-2</v>
      </c>
      <c r="CP53" s="126">
        <v>1.0603495011530626E-2</v>
      </c>
      <c r="CQ53" s="125">
        <v>1.0595287162457698E-2</v>
      </c>
      <c r="CR53" s="125">
        <v>1.0592985517975363E-2</v>
      </c>
      <c r="CS53" s="125">
        <v>1.0543191713504438E-2</v>
      </c>
      <c r="CT53" s="125">
        <v>1.052837356355352E-2</v>
      </c>
      <c r="CU53" s="126">
        <v>1.0515508214232422E-2</v>
      </c>
      <c r="CV53" s="125">
        <v>1.050560954622564E-2</v>
      </c>
      <c r="CW53" s="125">
        <v>1.0493511362024295E-2</v>
      </c>
      <c r="CX53" s="125">
        <v>1.0478040543519746E-2</v>
      </c>
      <c r="CY53" s="125">
        <v>1.046805500592677E-2</v>
      </c>
      <c r="CZ53" s="126">
        <v>1.0457831414049275E-2</v>
      </c>
      <c r="DA53" s="125">
        <v>1.0447186279476727E-2</v>
      </c>
      <c r="DB53" s="125">
        <v>1.0435827966147336E-2</v>
      </c>
      <c r="DC53" s="125">
        <v>1.0424043170482185E-2</v>
      </c>
      <c r="DD53" s="125">
        <v>1.0412359869396733E-2</v>
      </c>
      <c r="DE53" s="126">
        <v>1.0399924606947275E-2</v>
      </c>
      <c r="DF53" s="125">
        <v>1.0386657750048284E-2</v>
      </c>
      <c r="DG53" s="125">
        <v>1.0372550401681849E-2</v>
      </c>
      <c r="DH53" s="125">
        <v>1.0357637565296699E-2</v>
      </c>
      <c r="DI53" s="125">
        <v>1.0341788355368019E-2</v>
      </c>
      <c r="DJ53" s="126">
        <v>1.0324702130108046E-2</v>
      </c>
      <c r="DK53" s="36">
        <v>1.0324702130108046E-2</v>
      </c>
      <c r="DL53" s="36">
        <v>1.0324702130108046E-2</v>
      </c>
      <c r="DM53" s="36">
        <v>1.0324702130108046E-2</v>
      </c>
      <c r="DN53" s="36">
        <v>1.0324702130108046E-2</v>
      </c>
      <c r="DO53" s="27">
        <v>1.0324702130108046E-2</v>
      </c>
      <c r="DP53" s="126">
        <v>1.3332666755556E-4</v>
      </c>
      <c r="DV53" s="125">
        <v>1.7996078777777799E-4</v>
      </c>
      <c r="DW53" s="125">
        <v>1.8421585027777801E-4</v>
      </c>
      <c r="DX53" s="126">
        <v>1.8847096277777804E-4</v>
      </c>
      <c r="DY53" s="125">
        <v>1.9272601277777805E-4</v>
      </c>
      <c r="DZ53" s="125">
        <v>1.9297906277777804E-4</v>
      </c>
      <c r="EA53" s="125">
        <v>2.0189906277777805E-4</v>
      </c>
      <c r="EB53" s="125">
        <v>1.9381912527777806E-4</v>
      </c>
      <c r="EC53" s="126">
        <v>1.9448918777777806E-4</v>
      </c>
      <c r="ED53" s="125">
        <v>1.9549778996031763E-4</v>
      </c>
      <c r="EE53" s="125">
        <v>1.9271693817460352E-4</v>
      </c>
      <c r="EF53" s="125">
        <v>1.9452814670634943E-4</v>
      </c>
      <c r="EG53" s="125">
        <v>1.890963361904764E-4</v>
      </c>
      <c r="EH53" s="126">
        <v>1.8756593837301612E-4</v>
      </c>
      <c r="EI53" s="125">
        <v>1.9776106033333356E-4</v>
      </c>
      <c r="EJ53" s="125">
        <v>2.3008899063492106E-4</v>
      </c>
      <c r="EK53" s="125">
        <v>2.0808096674603202E-4</v>
      </c>
      <c r="EL53" s="125">
        <v>1.7723696674603205E-4</v>
      </c>
      <c r="EM53" s="126">
        <v>1.7593956674603203E-4</v>
      </c>
      <c r="EN53" s="125">
        <v>1.4298881674603203E-4</v>
      </c>
      <c r="EO53" s="125">
        <v>1.5385481674603201E-4</v>
      </c>
      <c r="EP53" s="125">
        <v>1.45014816746032E-4</v>
      </c>
      <c r="EQ53" s="125">
        <v>1.3376481674603203E-4</v>
      </c>
      <c r="ER53" s="126">
        <v>1.3710481674603203E-4</v>
      </c>
      <c r="ES53" s="125">
        <v>1.3830981674603201E-4</v>
      </c>
      <c r="ET53" s="125">
        <v>1.1769481674603204E-4</v>
      </c>
      <c r="EU53" s="125">
        <v>1.2079981674603205E-4</v>
      </c>
      <c r="EV53" s="125">
        <v>1.2202481674603205E-4</v>
      </c>
      <c r="EW53" s="126">
        <v>1.1280981674603204E-4</v>
      </c>
      <c r="EX53" s="36">
        <v>1.0786481674603205E-4</v>
      </c>
      <c r="EY53" s="36">
        <v>1.2328981674603203E-4</v>
      </c>
      <c r="EZ53" s="36">
        <v>1.2103131674603205E-4</v>
      </c>
      <c r="FA53" s="36">
        <v>1.1545531674603203E-4</v>
      </c>
      <c r="FB53" s="27">
        <v>1.0987931674603201E-4</v>
      </c>
      <c r="FC53" s="126" t="s">
        <v>3498</v>
      </c>
      <c r="FI53" s="125" t="s">
        <v>3499</v>
      </c>
      <c r="FJ53" s="125" t="s">
        <v>3500</v>
      </c>
      <c r="FK53" s="126" t="s">
        <v>3501</v>
      </c>
      <c r="FL53" s="125" t="s">
        <v>3502</v>
      </c>
      <c r="FM53" s="125" t="s">
        <v>3503</v>
      </c>
      <c r="FN53" s="125" t="s">
        <v>3504</v>
      </c>
      <c r="FO53" s="125" t="s">
        <v>3505</v>
      </c>
      <c r="FP53" s="126" t="s">
        <v>3506</v>
      </c>
      <c r="FQ53" s="125" t="s">
        <v>3507</v>
      </c>
      <c r="FR53" s="125" t="s">
        <v>3508</v>
      </c>
      <c r="FS53" s="125" t="s">
        <v>3509</v>
      </c>
      <c r="FT53" s="125" t="s">
        <v>3510</v>
      </c>
      <c r="FU53" s="126" t="s">
        <v>3511</v>
      </c>
      <c r="FV53" s="125" t="s">
        <v>3512</v>
      </c>
      <c r="FW53" s="125" t="s">
        <v>3513</v>
      </c>
      <c r="FX53" s="125" t="s">
        <v>3514</v>
      </c>
      <c r="FY53" s="125" t="s">
        <v>3515</v>
      </c>
      <c r="FZ53" s="126" t="s">
        <v>3516</v>
      </c>
      <c r="GA53" s="125" t="s">
        <v>3517</v>
      </c>
      <c r="GB53" s="125" t="s">
        <v>3518</v>
      </c>
      <c r="GC53" s="125" t="s">
        <v>3519</v>
      </c>
      <c r="GD53" s="125" t="s">
        <v>3520</v>
      </c>
      <c r="GE53" s="126" t="s">
        <v>3521</v>
      </c>
      <c r="GF53" s="125" t="s">
        <v>3522</v>
      </c>
      <c r="GG53" s="125" t="s">
        <v>3523</v>
      </c>
      <c r="GH53" s="125" t="s">
        <v>3524</v>
      </c>
      <c r="GI53" s="125" t="s">
        <v>3525</v>
      </c>
      <c r="GJ53" s="126" t="s">
        <v>3526</v>
      </c>
      <c r="GK53" s="125" t="s">
        <v>3527</v>
      </c>
      <c r="GL53" s="125" t="s">
        <v>3528</v>
      </c>
      <c r="GM53" s="125" t="s">
        <v>3529</v>
      </c>
      <c r="GN53" s="125" t="s">
        <v>3530</v>
      </c>
      <c r="GO53" s="126" t="s">
        <v>3531</v>
      </c>
      <c r="GP53" s="27" t="s">
        <v>3532</v>
      </c>
      <c r="GV53" s="125" t="s">
        <v>3533</v>
      </c>
      <c r="GW53" s="125" t="s">
        <v>3534</v>
      </c>
      <c r="GX53" s="126" t="s">
        <v>3535</v>
      </c>
      <c r="GY53" s="125" t="s">
        <v>3536</v>
      </c>
      <c r="GZ53" s="125" t="s">
        <v>3537</v>
      </c>
      <c r="HA53" s="125" t="s">
        <v>3538</v>
      </c>
      <c r="HB53" s="125" t="s">
        <v>3539</v>
      </c>
      <c r="HC53" s="126" t="s">
        <v>3540</v>
      </c>
      <c r="HD53" s="125" t="s">
        <v>3541</v>
      </c>
      <c r="HE53" s="125" t="s">
        <v>3542</v>
      </c>
      <c r="HF53" s="125" t="s">
        <v>3543</v>
      </c>
      <c r="HG53" s="125" t="s">
        <v>3544</v>
      </c>
      <c r="HH53" s="126" t="s">
        <v>3545</v>
      </c>
      <c r="HI53" s="125" t="s">
        <v>3546</v>
      </c>
      <c r="HJ53" s="125" t="s">
        <v>3547</v>
      </c>
      <c r="HK53" s="125" t="s">
        <v>3548</v>
      </c>
      <c r="HL53" s="125" t="s">
        <v>3549</v>
      </c>
      <c r="HM53" s="126" t="s">
        <v>3550</v>
      </c>
      <c r="HN53" s="125" t="s">
        <v>3551</v>
      </c>
      <c r="HO53" s="125" t="s">
        <v>3552</v>
      </c>
      <c r="HP53" s="125" t="s">
        <v>3553</v>
      </c>
      <c r="HQ53" s="125" t="s">
        <v>3554</v>
      </c>
      <c r="HR53" s="126" t="s">
        <v>3555</v>
      </c>
      <c r="HS53" s="125" t="s">
        <v>3556</v>
      </c>
      <c r="HT53" s="125" t="s">
        <v>3557</v>
      </c>
      <c r="HU53" s="125" t="s">
        <v>3558</v>
      </c>
      <c r="HV53" s="125" t="s">
        <v>3559</v>
      </c>
      <c r="HW53" s="126" t="s">
        <v>3560</v>
      </c>
      <c r="HX53" s="36" t="s">
        <v>3561</v>
      </c>
      <c r="HY53" s="36" t="s">
        <v>3562</v>
      </c>
      <c r="HZ53" s="36" t="s">
        <v>3563</v>
      </c>
      <c r="IA53" s="36" t="s">
        <v>3564</v>
      </c>
      <c r="IB53" s="36" t="s">
        <v>3565</v>
      </c>
      <c r="IC53" s="126" t="s">
        <v>3566</v>
      </c>
      <c r="II53" s="125" t="s">
        <v>3567</v>
      </c>
      <c r="IJ53" s="125" t="s">
        <v>3568</v>
      </c>
      <c r="IK53" s="126" t="s">
        <v>3569</v>
      </c>
      <c r="IL53" s="125" t="s">
        <v>3570</v>
      </c>
      <c r="IM53" s="125" t="s">
        <v>3571</v>
      </c>
      <c r="IN53" s="125" t="s">
        <v>3572</v>
      </c>
      <c r="IO53" s="125" t="s">
        <v>3573</v>
      </c>
      <c r="IP53" s="126" t="s">
        <v>3574</v>
      </c>
      <c r="IQ53" s="125" t="s">
        <v>3575</v>
      </c>
      <c r="IR53" s="125" t="s">
        <v>3576</v>
      </c>
      <c r="IS53" s="125" t="s">
        <v>3577</v>
      </c>
      <c r="IT53" s="125" t="s">
        <v>3578</v>
      </c>
      <c r="IU53" s="126" t="s">
        <v>3579</v>
      </c>
      <c r="IV53" s="125" t="s">
        <v>3580</v>
      </c>
      <c r="IW53" s="125" t="s">
        <v>3581</v>
      </c>
      <c r="IX53" s="125" t="s">
        <v>3582</v>
      </c>
      <c r="IY53" s="125" t="s">
        <v>3583</v>
      </c>
      <c r="IZ53" s="126" t="s">
        <v>3584</v>
      </c>
      <c r="JA53" s="125" t="s">
        <v>3585</v>
      </c>
      <c r="JB53" s="125" t="s">
        <v>3586</v>
      </c>
      <c r="JC53" s="125" t="s">
        <v>3587</v>
      </c>
      <c r="JD53" s="125" t="s">
        <v>3588</v>
      </c>
      <c r="JE53" s="126" t="s">
        <v>3589</v>
      </c>
      <c r="JF53" s="125" t="s">
        <v>3590</v>
      </c>
      <c r="JG53" s="125" t="s">
        <v>3591</v>
      </c>
      <c r="JH53" s="125" t="s">
        <v>3592</v>
      </c>
      <c r="JI53" s="125" t="s">
        <v>3593</v>
      </c>
      <c r="JJ53" s="126" t="s">
        <v>3594</v>
      </c>
      <c r="JK53" s="125" t="s">
        <v>3595</v>
      </c>
      <c r="JL53" s="125" t="s">
        <v>3596</v>
      </c>
      <c r="JM53" s="125" t="s">
        <v>3597</v>
      </c>
      <c r="JN53" s="125" t="s">
        <v>3598</v>
      </c>
      <c r="JO53" s="126" t="s">
        <v>3599</v>
      </c>
      <c r="JP53" s="126" t="s">
        <v>3600</v>
      </c>
      <c r="JV53" s="125" t="s">
        <v>3601</v>
      </c>
      <c r="JW53" s="125" t="s">
        <v>3602</v>
      </c>
      <c r="JX53" s="126" t="s">
        <v>3603</v>
      </c>
      <c r="JY53" s="125" t="s">
        <v>3604</v>
      </c>
      <c r="JZ53" s="125" t="s">
        <v>3605</v>
      </c>
      <c r="KA53" s="125" t="s">
        <v>3606</v>
      </c>
      <c r="KB53" s="125" t="s">
        <v>3607</v>
      </c>
      <c r="KC53" s="126" t="s">
        <v>3608</v>
      </c>
      <c r="KD53" s="125" t="s">
        <v>3609</v>
      </c>
      <c r="KE53" s="125" t="s">
        <v>3610</v>
      </c>
      <c r="KF53" s="125" t="s">
        <v>3611</v>
      </c>
      <c r="KG53" s="125" t="s">
        <v>3612</v>
      </c>
      <c r="KH53" s="126" t="s">
        <v>3613</v>
      </c>
      <c r="KI53" s="125" t="s">
        <v>3614</v>
      </c>
      <c r="KJ53" s="125" t="s">
        <v>3615</v>
      </c>
      <c r="KK53" s="125" t="s">
        <v>3616</v>
      </c>
      <c r="KL53" s="125" t="s">
        <v>3617</v>
      </c>
      <c r="KM53" s="126" t="s">
        <v>3618</v>
      </c>
      <c r="KN53" s="125" t="s">
        <v>3619</v>
      </c>
      <c r="KO53" s="125" t="s">
        <v>3620</v>
      </c>
      <c r="KP53" s="125" t="s">
        <v>3621</v>
      </c>
      <c r="KQ53" s="125" t="s">
        <v>3622</v>
      </c>
      <c r="KR53" s="126" t="s">
        <v>3623</v>
      </c>
      <c r="KS53" s="125" t="s">
        <v>3624</v>
      </c>
      <c r="KT53" s="125" t="s">
        <v>3625</v>
      </c>
      <c r="KU53" s="125" t="s">
        <v>3626</v>
      </c>
      <c r="KV53" s="125" t="s">
        <v>3627</v>
      </c>
      <c r="KW53" s="126" t="s">
        <v>3628</v>
      </c>
      <c r="KX53" s="125" t="s">
        <v>3629</v>
      </c>
      <c r="KY53" s="125" t="s">
        <v>3630</v>
      </c>
      <c r="KZ53" s="125" t="s">
        <v>3631</v>
      </c>
      <c r="LA53" s="125" t="s">
        <v>3632</v>
      </c>
      <c r="LB53" s="126" t="s">
        <v>3633</v>
      </c>
      <c r="LC53" s="126">
        <v>6.1961796196099996</v>
      </c>
      <c r="LI53" s="134">
        <v>7.0508535355006403</v>
      </c>
      <c r="LJ53" s="134">
        <v>7.1661047243665763</v>
      </c>
      <c r="LK53" s="126">
        <v>7.2569499072840848</v>
      </c>
      <c r="LL53" s="134">
        <v>7.3478082011415982</v>
      </c>
      <c r="LM53" s="134">
        <v>7.4170337410230536</v>
      </c>
      <c r="LN53" s="134">
        <v>7.5661396381583286</v>
      </c>
      <c r="LO53" s="134">
        <v>7.3695144856077963</v>
      </c>
      <c r="LP53" s="126">
        <v>7.3804220908334006</v>
      </c>
      <c r="LQ53" s="134">
        <v>7.401949162118755</v>
      </c>
      <c r="LR53" s="134">
        <v>7.3359892093666534</v>
      </c>
      <c r="LS53" s="134">
        <v>7.3653572516778869</v>
      </c>
      <c r="LT53" s="134">
        <v>7.2337828948178782</v>
      </c>
      <c r="LU53" s="126">
        <v>7.1944092285374701</v>
      </c>
      <c r="LV53" s="134">
        <v>7.4313714475831336</v>
      </c>
      <c r="LW53" s="134">
        <v>8.1878717908570842</v>
      </c>
      <c r="LX53" s="134">
        <v>7.6665834625644855</v>
      </c>
      <c r="LY53" s="134">
        <v>6.9391032951023472</v>
      </c>
      <c r="LZ53" s="126">
        <v>6.9059051432548113</v>
      </c>
      <c r="MA53" s="134">
        <v>6.1287415575930861</v>
      </c>
      <c r="MB53" s="134">
        <v>6.3810826045607962</v>
      </c>
      <c r="MC53" s="134">
        <v>6.1702196337095305</v>
      </c>
      <c r="MD53" s="134">
        <v>5.9027485589218873</v>
      </c>
      <c r="ME53" s="126">
        <v>5.9779432143727806</v>
      </c>
      <c r="MF53" s="134">
        <v>6.0027449972945472</v>
      </c>
      <c r="MG53" s="134">
        <v>5.514554049977443</v>
      </c>
      <c r="MH53" s="134">
        <v>5.5835696483353789</v>
      </c>
      <c r="MI53" s="134">
        <v>5.6081571077042778</v>
      </c>
      <c r="MJ53" s="126">
        <v>5.3870767580103855</v>
      </c>
      <c r="MK53" s="36">
        <v>5.2708692580103857</v>
      </c>
      <c r="ML53" s="36">
        <v>5.6333567580103852</v>
      </c>
      <c r="MM53" s="36">
        <v>5.5802820080103857</v>
      </c>
      <c r="MN53" s="36">
        <v>5.4492460080103848</v>
      </c>
      <c r="MO53" s="25">
        <v>5.318210008010384</v>
      </c>
      <c r="MP53" s="126" t="s">
        <v>3634</v>
      </c>
      <c r="MV53" s="125" t="s">
        <v>3635</v>
      </c>
      <c r="MW53" s="125" t="s">
        <v>3636</v>
      </c>
      <c r="MX53" s="143" t="s">
        <v>3637</v>
      </c>
      <c r="MY53" s="125" t="s">
        <v>3638</v>
      </c>
      <c r="MZ53" s="125" t="s">
        <v>3639</v>
      </c>
      <c r="NA53" s="125" t="s">
        <v>3640</v>
      </c>
      <c r="NB53" s="125" t="s">
        <v>3641</v>
      </c>
      <c r="NC53" s="143" t="s">
        <v>3642</v>
      </c>
      <c r="ND53" s="125" t="s">
        <v>3643</v>
      </c>
      <c r="NE53" s="125" t="s">
        <v>3644</v>
      </c>
      <c r="NF53" s="125" t="s">
        <v>3645</v>
      </c>
      <c r="NG53" s="125" t="s">
        <v>3646</v>
      </c>
      <c r="NH53" s="143" t="s">
        <v>3647</v>
      </c>
      <c r="NI53" s="125" t="s">
        <v>3648</v>
      </c>
      <c r="NJ53" s="125" t="s">
        <v>3649</v>
      </c>
      <c r="NK53" s="125" t="s">
        <v>3650</v>
      </c>
      <c r="NL53" s="125" t="s">
        <v>3651</v>
      </c>
      <c r="NM53" s="143" t="s">
        <v>3652</v>
      </c>
      <c r="NN53" s="125" t="s">
        <v>3653</v>
      </c>
      <c r="NO53" s="125" t="s">
        <v>3654</v>
      </c>
      <c r="NP53" s="125" t="s">
        <v>3655</v>
      </c>
      <c r="NQ53" s="125" t="s">
        <v>3656</v>
      </c>
      <c r="NR53" s="143" t="s">
        <v>3657</v>
      </c>
      <c r="NS53" s="125" t="s">
        <v>3658</v>
      </c>
      <c r="NT53" s="125" t="s">
        <v>3659</v>
      </c>
      <c r="NU53" s="125" t="s">
        <v>3660</v>
      </c>
      <c r="NV53" s="125" t="s">
        <v>3661</v>
      </c>
      <c r="NW53" s="143" t="s">
        <v>3662</v>
      </c>
      <c r="NX53" s="36" t="s">
        <v>3663</v>
      </c>
      <c r="NY53" s="36" t="s">
        <v>3664</v>
      </c>
      <c r="NZ53" s="36" t="s">
        <v>3665</v>
      </c>
      <c r="OA53" s="36" t="s">
        <v>3666</v>
      </c>
      <c r="OB53" s="126" t="s">
        <v>3667</v>
      </c>
      <c r="OC53" s="126">
        <v>6.1961796196099996</v>
      </c>
      <c r="OI53" s="125">
        <v>7.0508535355006394</v>
      </c>
      <c r="OJ53" s="125">
        <v>7.1661047243665763</v>
      </c>
      <c r="OK53" s="126">
        <v>7.2569499072840848</v>
      </c>
      <c r="OL53" s="125">
        <v>7.3478082011415973</v>
      </c>
      <c r="OM53" s="125">
        <v>7.4170337410230536</v>
      </c>
      <c r="ON53" s="125">
        <v>7.5661396381583286</v>
      </c>
      <c r="OO53" s="125">
        <v>7.3695144856077963</v>
      </c>
      <c r="OP53" s="126">
        <v>7.3804220908334006</v>
      </c>
      <c r="OQ53" s="125">
        <v>7.401949162118755</v>
      </c>
      <c r="OR53" s="125">
        <v>7.3359892093666534</v>
      </c>
      <c r="OS53" s="125">
        <v>7.3653572516778887</v>
      </c>
      <c r="OT53" s="125">
        <v>7.2337828948178782</v>
      </c>
      <c r="OU53" s="126">
        <v>7.1944092285374701</v>
      </c>
      <c r="OV53" s="125">
        <v>7.4313714475831336</v>
      </c>
      <c r="OW53" s="125">
        <v>8.1878717908570824</v>
      </c>
      <c r="OX53" s="125">
        <v>7.6665834625644855</v>
      </c>
      <c r="OY53" s="125">
        <v>6.9391032951023472</v>
      </c>
      <c r="OZ53" s="126">
        <v>6.9059051432548113</v>
      </c>
      <c r="PA53" s="125">
        <v>6.1287415575930861</v>
      </c>
      <c r="PB53" s="125">
        <v>6.3810826045607971</v>
      </c>
      <c r="PC53" s="125">
        <v>6.1702196337095314</v>
      </c>
      <c r="PD53" s="125">
        <v>5.9027485589218873</v>
      </c>
      <c r="PE53" s="126">
        <v>5.9779432143727806</v>
      </c>
      <c r="PF53" s="125">
        <v>6.0027449972945472</v>
      </c>
      <c r="PG53" s="125">
        <v>5.514554049977443</v>
      </c>
      <c r="PH53" s="125">
        <v>5.5835696483353789</v>
      </c>
      <c r="PI53" s="125">
        <v>5.6081571077042787</v>
      </c>
      <c r="PJ53" s="126">
        <v>5.3870767580103847</v>
      </c>
      <c r="PK53" s="36">
        <v>5.2708692580103857</v>
      </c>
      <c r="PL53" s="36">
        <v>5.6333567580103852</v>
      </c>
      <c r="PM53" s="36">
        <v>5.5802820080103857</v>
      </c>
      <c r="PN53" s="36">
        <v>5.4492460080103848</v>
      </c>
      <c r="PO53" s="25">
        <v>5.318210008010384</v>
      </c>
    </row>
    <row r="54" spans="1:431" outlineLevel="1" x14ac:dyDescent="0.3">
      <c r="A54" s="30" t="s">
        <v>3668</v>
      </c>
      <c r="B54" s="24" t="s">
        <v>3669</v>
      </c>
      <c r="C54" s="126" t="s">
        <v>3670</v>
      </c>
      <c r="I54" s="125" t="s">
        <v>3671</v>
      </c>
      <c r="J54" s="125" t="s">
        <v>3672</v>
      </c>
      <c r="K54" s="126" t="s">
        <v>3673</v>
      </c>
      <c r="L54" s="125" t="s">
        <v>3674</v>
      </c>
      <c r="M54" s="125" t="s">
        <v>3675</v>
      </c>
      <c r="N54" s="125" t="s">
        <v>3676</v>
      </c>
      <c r="O54" s="125" t="s">
        <v>3677</v>
      </c>
      <c r="P54" s="126" t="s">
        <v>3678</v>
      </c>
      <c r="Q54" s="125" t="s">
        <v>3679</v>
      </c>
      <c r="R54" s="125" t="s">
        <v>3680</v>
      </c>
      <c r="S54" s="125" t="s">
        <v>3681</v>
      </c>
      <c r="T54" s="125" t="s">
        <v>3682</v>
      </c>
      <c r="U54" s="126" t="s">
        <v>3683</v>
      </c>
      <c r="V54" s="125" t="s">
        <v>3684</v>
      </c>
      <c r="W54" s="125" t="s">
        <v>3685</v>
      </c>
      <c r="X54" s="125" t="s">
        <v>3686</v>
      </c>
      <c r="Y54" s="125" t="s">
        <v>3687</v>
      </c>
      <c r="Z54" s="126" t="s">
        <v>3688</v>
      </c>
      <c r="AA54" s="125" t="s">
        <v>3689</v>
      </c>
      <c r="AB54" s="125" t="s">
        <v>3690</v>
      </c>
      <c r="AC54" s="125" t="s">
        <v>3691</v>
      </c>
      <c r="AD54" s="125" t="s">
        <v>3692</v>
      </c>
      <c r="AE54" s="126" t="s">
        <v>3693</v>
      </c>
      <c r="AF54" s="125" t="s">
        <v>3694</v>
      </c>
      <c r="AG54" s="125" t="s">
        <v>3695</v>
      </c>
      <c r="AH54" s="125" t="s">
        <v>3696</v>
      </c>
      <c r="AI54" s="125" t="s">
        <v>3697</v>
      </c>
      <c r="AJ54" s="126" t="s">
        <v>3698</v>
      </c>
      <c r="AK54" s="36" t="s">
        <v>3699</v>
      </c>
      <c r="AL54" s="36" t="s">
        <v>3700</v>
      </c>
      <c r="AM54" s="36" t="s">
        <v>3701</v>
      </c>
      <c r="AN54" s="36" t="s">
        <v>3702</v>
      </c>
      <c r="AO54" s="53" t="s">
        <v>3703</v>
      </c>
      <c r="AP54" s="126" t="s">
        <v>3704</v>
      </c>
      <c r="AV54" s="125" t="s">
        <v>3705</v>
      </c>
      <c r="AW54" s="125" t="s">
        <v>3706</v>
      </c>
      <c r="AX54" s="126" t="s">
        <v>3707</v>
      </c>
      <c r="AY54" s="125" t="s">
        <v>3708</v>
      </c>
      <c r="AZ54" s="125" t="s">
        <v>3709</v>
      </c>
      <c r="BA54" s="125" t="s">
        <v>3710</v>
      </c>
      <c r="BB54" s="125" t="s">
        <v>3711</v>
      </c>
      <c r="BC54" s="126" t="s">
        <v>3712</v>
      </c>
      <c r="BD54" s="125" t="s">
        <v>3713</v>
      </c>
      <c r="BE54" s="125" t="s">
        <v>3714</v>
      </c>
      <c r="BF54" s="125" t="s">
        <v>3715</v>
      </c>
      <c r="BG54" s="125" t="s">
        <v>3716</v>
      </c>
      <c r="BH54" s="126" t="s">
        <v>3717</v>
      </c>
      <c r="BI54" s="125" t="s">
        <v>3718</v>
      </c>
      <c r="BJ54" s="125" t="s">
        <v>3719</v>
      </c>
      <c r="BK54" s="125" t="s">
        <v>3720</v>
      </c>
      <c r="BL54" s="125" t="s">
        <v>3721</v>
      </c>
      <c r="BM54" s="126" t="s">
        <v>3722</v>
      </c>
      <c r="BN54" s="125" t="s">
        <v>3723</v>
      </c>
      <c r="BO54" s="125" t="s">
        <v>3724</v>
      </c>
      <c r="BP54" s="125" t="s">
        <v>3725</v>
      </c>
      <c r="BQ54" s="125" t="s">
        <v>3726</v>
      </c>
      <c r="BR54" s="126" t="s">
        <v>3727</v>
      </c>
      <c r="BS54" s="125" t="s">
        <v>3728</v>
      </c>
      <c r="BT54" s="125" t="s">
        <v>3729</v>
      </c>
      <c r="BU54" s="125" t="s">
        <v>3730</v>
      </c>
      <c r="BV54" s="125" t="s">
        <v>3731</v>
      </c>
      <c r="BW54" s="126" t="s">
        <v>3732</v>
      </c>
      <c r="BX54" s="36" t="s">
        <v>3733</v>
      </c>
      <c r="BY54" s="36" t="s">
        <v>3734</v>
      </c>
      <c r="BZ54" s="36" t="s">
        <v>3735</v>
      </c>
      <c r="CA54" s="36" t="s">
        <v>3736</v>
      </c>
      <c r="CB54" s="126" t="s">
        <v>3737</v>
      </c>
      <c r="CC54" s="126" t="s">
        <v>3738</v>
      </c>
      <c r="CI54" s="125" t="s">
        <v>3739</v>
      </c>
      <c r="CJ54" s="125" t="s">
        <v>3740</v>
      </c>
      <c r="CK54" s="126" t="s">
        <v>3741</v>
      </c>
      <c r="CL54" s="125" t="s">
        <v>3742</v>
      </c>
      <c r="CM54" s="125" t="s">
        <v>3743</v>
      </c>
      <c r="CN54" s="125" t="s">
        <v>3744</v>
      </c>
      <c r="CO54" s="125" t="s">
        <v>3745</v>
      </c>
      <c r="CP54" s="126" t="s">
        <v>3746</v>
      </c>
      <c r="CQ54" s="125" t="s">
        <v>3747</v>
      </c>
      <c r="CR54" s="125" t="s">
        <v>3748</v>
      </c>
      <c r="CS54" s="125" t="s">
        <v>3749</v>
      </c>
      <c r="CT54" s="125" t="s">
        <v>3750</v>
      </c>
      <c r="CU54" s="126" t="s">
        <v>3751</v>
      </c>
      <c r="CV54" s="125" t="s">
        <v>3752</v>
      </c>
      <c r="CW54" s="125" t="s">
        <v>3753</v>
      </c>
      <c r="CX54" s="125" t="s">
        <v>3754</v>
      </c>
      <c r="CY54" s="125" t="s">
        <v>3755</v>
      </c>
      <c r="CZ54" s="126" t="s">
        <v>3756</v>
      </c>
      <c r="DA54" s="125" t="s">
        <v>3757</v>
      </c>
      <c r="DB54" s="125" t="s">
        <v>3758</v>
      </c>
      <c r="DC54" s="125" t="s">
        <v>3759</v>
      </c>
      <c r="DD54" s="125" t="s">
        <v>3760</v>
      </c>
      <c r="DE54" s="126" t="s">
        <v>3761</v>
      </c>
      <c r="DF54" s="125" t="s">
        <v>3762</v>
      </c>
      <c r="DG54" s="125" t="s">
        <v>3763</v>
      </c>
      <c r="DH54" s="125" t="s">
        <v>3764</v>
      </c>
      <c r="DI54" s="125" t="s">
        <v>3765</v>
      </c>
      <c r="DJ54" s="126" t="s">
        <v>3766</v>
      </c>
      <c r="DK54" s="36" t="s">
        <v>3767</v>
      </c>
      <c r="DL54" s="36" t="s">
        <v>3768</v>
      </c>
      <c r="DM54" s="36" t="s">
        <v>3769</v>
      </c>
      <c r="DN54" s="36" t="s">
        <v>3770</v>
      </c>
      <c r="DO54" s="36" t="s">
        <v>3771</v>
      </c>
      <c r="DP54" s="126" t="s">
        <v>3772</v>
      </c>
      <c r="DV54" s="125" t="s">
        <v>3773</v>
      </c>
      <c r="DW54" s="125" t="s">
        <v>3774</v>
      </c>
      <c r="DX54" s="126" t="s">
        <v>3775</v>
      </c>
      <c r="DY54" s="125" t="s">
        <v>3776</v>
      </c>
      <c r="DZ54" s="125" t="s">
        <v>3777</v>
      </c>
      <c r="EA54" s="125" t="s">
        <v>3778</v>
      </c>
      <c r="EB54" s="125" t="s">
        <v>3779</v>
      </c>
      <c r="EC54" s="126" t="s">
        <v>3780</v>
      </c>
      <c r="ED54" s="125" t="s">
        <v>3781</v>
      </c>
      <c r="EE54" s="125" t="s">
        <v>3782</v>
      </c>
      <c r="EF54" s="125" t="s">
        <v>3783</v>
      </c>
      <c r="EG54" s="125" t="s">
        <v>3784</v>
      </c>
      <c r="EH54" s="126" t="s">
        <v>3785</v>
      </c>
      <c r="EI54" s="125" t="s">
        <v>3786</v>
      </c>
      <c r="EJ54" s="125" t="s">
        <v>3787</v>
      </c>
      <c r="EK54" s="125" t="s">
        <v>3788</v>
      </c>
      <c r="EL54" s="125" t="s">
        <v>3789</v>
      </c>
      <c r="EM54" s="126" t="s">
        <v>3790</v>
      </c>
      <c r="EN54" s="125" t="s">
        <v>3791</v>
      </c>
      <c r="EO54" s="125" t="s">
        <v>3792</v>
      </c>
      <c r="EP54" s="125" t="s">
        <v>3793</v>
      </c>
      <c r="EQ54" s="125" t="s">
        <v>3794</v>
      </c>
      <c r="ER54" s="126" t="s">
        <v>3795</v>
      </c>
      <c r="ES54" s="125" t="s">
        <v>3796</v>
      </c>
      <c r="ET54" s="125" t="s">
        <v>3797</v>
      </c>
      <c r="EU54" s="125" t="s">
        <v>3798</v>
      </c>
      <c r="EV54" s="125" t="s">
        <v>3799</v>
      </c>
      <c r="EW54" s="126" t="s">
        <v>3800</v>
      </c>
      <c r="EX54" s="36" t="s">
        <v>3801</v>
      </c>
      <c r="EY54" s="36" t="s">
        <v>3802</v>
      </c>
      <c r="EZ54" s="36" t="s">
        <v>3803</v>
      </c>
      <c r="FA54" s="36" t="s">
        <v>3804</v>
      </c>
      <c r="FB54" s="36" t="s">
        <v>3805</v>
      </c>
      <c r="FC54" s="126" t="s">
        <v>3806</v>
      </c>
      <c r="FI54" s="125" t="s">
        <v>3807</v>
      </c>
      <c r="FJ54" s="125" t="s">
        <v>3808</v>
      </c>
      <c r="FK54" s="126" t="s">
        <v>3809</v>
      </c>
      <c r="FL54" s="125" t="s">
        <v>3810</v>
      </c>
      <c r="FM54" s="125" t="s">
        <v>3811</v>
      </c>
      <c r="FN54" s="125" t="s">
        <v>3812</v>
      </c>
      <c r="FO54" s="125" t="s">
        <v>3813</v>
      </c>
      <c r="FP54" s="126" t="s">
        <v>3814</v>
      </c>
      <c r="FQ54" s="125" t="s">
        <v>3815</v>
      </c>
      <c r="FR54" s="125" t="s">
        <v>3816</v>
      </c>
      <c r="FS54" s="125" t="s">
        <v>3817</v>
      </c>
      <c r="FT54" s="125" t="s">
        <v>3818</v>
      </c>
      <c r="FU54" s="126" t="s">
        <v>3819</v>
      </c>
      <c r="FV54" s="125" t="s">
        <v>3820</v>
      </c>
      <c r="FW54" s="125" t="s">
        <v>3821</v>
      </c>
      <c r="FX54" s="125" t="s">
        <v>3822</v>
      </c>
      <c r="FY54" s="125" t="s">
        <v>3823</v>
      </c>
      <c r="FZ54" s="126" t="s">
        <v>3824</v>
      </c>
      <c r="GA54" s="125" t="s">
        <v>3825</v>
      </c>
      <c r="GB54" s="125" t="s">
        <v>3826</v>
      </c>
      <c r="GC54" s="125" t="s">
        <v>3827</v>
      </c>
      <c r="GD54" s="125" t="s">
        <v>3828</v>
      </c>
      <c r="GE54" s="126" t="s">
        <v>3829</v>
      </c>
      <c r="GF54" s="125" t="s">
        <v>3830</v>
      </c>
      <c r="GG54" s="125" t="s">
        <v>3831</v>
      </c>
      <c r="GH54" s="125" t="s">
        <v>3832</v>
      </c>
      <c r="GI54" s="125" t="s">
        <v>3833</v>
      </c>
      <c r="GJ54" s="126" t="s">
        <v>3834</v>
      </c>
      <c r="GK54" s="125" t="s">
        <v>3835</v>
      </c>
      <c r="GL54" s="125" t="s">
        <v>3836</v>
      </c>
      <c r="GM54" s="125" t="s">
        <v>3837</v>
      </c>
      <c r="GN54" s="125" t="s">
        <v>3838</v>
      </c>
      <c r="GO54" s="126" t="s">
        <v>3839</v>
      </c>
      <c r="GP54" s="27" t="s">
        <v>3840</v>
      </c>
      <c r="GV54" s="125" t="s">
        <v>3841</v>
      </c>
      <c r="GW54" s="125" t="s">
        <v>3842</v>
      </c>
      <c r="GX54" s="126" t="s">
        <v>3843</v>
      </c>
      <c r="GY54" s="125" t="s">
        <v>3844</v>
      </c>
      <c r="GZ54" s="125" t="s">
        <v>3845</v>
      </c>
      <c r="HA54" s="125" t="s">
        <v>3846</v>
      </c>
      <c r="HB54" s="125" t="s">
        <v>3847</v>
      </c>
      <c r="HC54" s="126" t="s">
        <v>3848</v>
      </c>
      <c r="HD54" s="125" t="s">
        <v>3849</v>
      </c>
      <c r="HE54" s="125" t="s">
        <v>3850</v>
      </c>
      <c r="HF54" s="125" t="s">
        <v>3851</v>
      </c>
      <c r="HG54" s="125" t="s">
        <v>3852</v>
      </c>
      <c r="HH54" s="126" t="s">
        <v>3853</v>
      </c>
      <c r="HI54" s="125" t="s">
        <v>3854</v>
      </c>
      <c r="HJ54" s="125" t="s">
        <v>3855</v>
      </c>
      <c r="HK54" s="125" t="s">
        <v>3856</v>
      </c>
      <c r="HL54" s="125" t="s">
        <v>3857</v>
      </c>
      <c r="HM54" s="126" t="s">
        <v>3858</v>
      </c>
      <c r="HN54" s="125" t="s">
        <v>3859</v>
      </c>
      <c r="HO54" s="125" t="s">
        <v>3860</v>
      </c>
      <c r="HP54" s="125" t="s">
        <v>3861</v>
      </c>
      <c r="HQ54" s="125" t="s">
        <v>3862</v>
      </c>
      <c r="HR54" s="126" t="s">
        <v>3863</v>
      </c>
      <c r="HS54" s="125" t="s">
        <v>3864</v>
      </c>
      <c r="HT54" s="125" t="s">
        <v>3865</v>
      </c>
      <c r="HU54" s="125" t="s">
        <v>3866</v>
      </c>
      <c r="HV54" s="125" t="s">
        <v>3867</v>
      </c>
      <c r="HW54" s="126" t="s">
        <v>3868</v>
      </c>
      <c r="HX54" s="36" t="s">
        <v>3869</v>
      </c>
      <c r="HY54" s="36" t="s">
        <v>3870</v>
      </c>
      <c r="HZ54" s="36" t="s">
        <v>3871</v>
      </c>
      <c r="IA54" s="36" t="s">
        <v>3872</v>
      </c>
      <c r="IB54" s="36" t="s">
        <v>3873</v>
      </c>
      <c r="IC54" s="126" t="s">
        <v>3874</v>
      </c>
      <c r="II54" s="125" t="s">
        <v>3875</v>
      </c>
      <c r="IJ54" s="125" t="s">
        <v>3876</v>
      </c>
      <c r="IK54" s="126" t="s">
        <v>3877</v>
      </c>
      <c r="IL54" s="125" t="s">
        <v>3878</v>
      </c>
      <c r="IM54" s="125" t="s">
        <v>3879</v>
      </c>
      <c r="IN54" s="125" t="s">
        <v>3880</v>
      </c>
      <c r="IO54" s="125" t="s">
        <v>3881</v>
      </c>
      <c r="IP54" s="126" t="s">
        <v>3882</v>
      </c>
      <c r="IQ54" s="125" t="s">
        <v>3883</v>
      </c>
      <c r="IR54" s="125" t="s">
        <v>3884</v>
      </c>
      <c r="IS54" s="125" t="s">
        <v>3885</v>
      </c>
      <c r="IT54" s="125" t="s">
        <v>3886</v>
      </c>
      <c r="IU54" s="126" t="s">
        <v>3887</v>
      </c>
      <c r="IV54" s="125" t="s">
        <v>3888</v>
      </c>
      <c r="IW54" s="125" t="s">
        <v>3889</v>
      </c>
      <c r="IX54" s="125" t="s">
        <v>3890</v>
      </c>
      <c r="IY54" s="125" t="s">
        <v>3891</v>
      </c>
      <c r="IZ54" s="126" t="s">
        <v>3892</v>
      </c>
      <c r="JA54" s="125" t="s">
        <v>3893</v>
      </c>
      <c r="JB54" s="125" t="s">
        <v>3894</v>
      </c>
      <c r="JC54" s="125" t="s">
        <v>3895</v>
      </c>
      <c r="JD54" s="125" t="s">
        <v>3896</v>
      </c>
      <c r="JE54" s="126" t="s">
        <v>3897</v>
      </c>
      <c r="JF54" s="125" t="s">
        <v>3898</v>
      </c>
      <c r="JG54" s="125" t="s">
        <v>3899</v>
      </c>
      <c r="JH54" s="125" t="s">
        <v>3900</v>
      </c>
      <c r="JI54" s="125" t="s">
        <v>3901</v>
      </c>
      <c r="JJ54" s="126" t="s">
        <v>3902</v>
      </c>
      <c r="JK54" s="125" t="s">
        <v>3903</v>
      </c>
      <c r="JL54" s="125" t="s">
        <v>3904</v>
      </c>
      <c r="JM54" s="125" t="s">
        <v>3905</v>
      </c>
      <c r="JN54" s="125" t="s">
        <v>3906</v>
      </c>
      <c r="JO54" s="126" t="s">
        <v>3907</v>
      </c>
      <c r="JP54" s="126" t="s">
        <v>3908</v>
      </c>
      <c r="JV54" s="125" t="s">
        <v>3909</v>
      </c>
      <c r="JW54" s="125" t="s">
        <v>3910</v>
      </c>
      <c r="JX54" s="126" t="s">
        <v>3911</v>
      </c>
      <c r="JY54" s="125" t="s">
        <v>3912</v>
      </c>
      <c r="JZ54" s="125" t="s">
        <v>3913</v>
      </c>
      <c r="KA54" s="125" t="s">
        <v>3914</v>
      </c>
      <c r="KB54" s="125" t="s">
        <v>3915</v>
      </c>
      <c r="KC54" s="126" t="s">
        <v>3916</v>
      </c>
      <c r="KD54" s="125" t="s">
        <v>3917</v>
      </c>
      <c r="KE54" s="125" t="s">
        <v>3918</v>
      </c>
      <c r="KF54" s="125" t="s">
        <v>3919</v>
      </c>
      <c r="KG54" s="125" t="s">
        <v>3920</v>
      </c>
      <c r="KH54" s="126" t="s">
        <v>3921</v>
      </c>
      <c r="KI54" s="125" t="s">
        <v>3922</v>
      </c>
      <c r="KJ54" s="125" t="s">
        <v>3923</v>
      </c>
      <c r="KK54" s="125" t="s">
        <v>3924</v>
      </c>
      <c r="KL54" s="125" t="s">
        <v>3925</v>
      </c>
      <c r="KM54" s="126" t="s">
        <v>3926</v>
      </c>
      <c r="KN54" s="125" t="s">
        <v>3927</v>
      </c>
      <c r="KO54" s="125" t="s">
        <v>3928</v>
      </c>
      <c r="KP54" s="125" t="s">
        <v>3929</v>
      </c>
      <c r="KQ54" s="125" t="s">
        <v>3930</v>
      </c>
      <c r="KR54" s="126" t="s">
        <v>3931</v>
      </c>
      <c r="KS54" s="125" t="s">
        <v>3932</v>
      </c>
      <c r="KT54" s="125" t="s">
        <v>3933</v>
      </c>
      <c r="KU54" s="125" t="s">
        <v>3934</v>
      </c>
      <c r="KV54" s="125" t="s">
        <v>3935</v>
      </c>
      <c r="KW54" s="126" t="s">
        <v>3936</v>
      </c>
      <c r="KX54" s="125" t="s">
        <v>3937</v>
      </c>
      <c r="KY54" s="125" t="s">
        <v>3938</v>
      </c>
      <c r="KZ54" s="125" t="s">
        <v>3939</v>
      </c>
      <c r="LA54" s="125" t="s">
        <v>3940</v>
      </c>
      <c r="LB54" s="126" t="s">
        <v>3941</v>
      </c>
      <c r="LC54" s="126" t="s">
        <v>3942</v>
      </c>
      <c r="LI54" s="134" t="s">
        <v>3943</v>
      </c>
      <c r="LJ54" s="134" t="s">
        <v>3944</v>
      </c>
      <c r="LK54" s="126" t="s">
        <v>3945</v>
      </c>
      <c r="LL54" s="134" t="s">
        <v>3946</v>
      </c>
      <c r="LM54" s="134" t="s">
        <v>3947</v>
      </c>
      <c r="LN54" s="134" t="s">
        <v>3948</v>
      </c>
      <c r="LO54" s="134" t="s">
        <v>3949</v>
      </c>
      <c r="LP54" s="126" t="s">
        <v>3950</v>
      </c>
      <c r="LQ54" s="134" t="s">
        <v>3951</v>
      </c>
      <c r="LR54" s="134" t="s">
        <v>3952</v>
      </c>
      <c r="LS54" s="134" t="s">
        <v>3953</v>
      </c>
      <c r="LT54" s="134" t="s">
        <v>3954</v>
      </c>
      <c r="LU54" s="126" t="s">
        <v>3955</v>
      </c>
      <c r="LV54" s="134" t="s">
        <v>3956</v>
      </c>
      <c r="LW54" s="134" t="s">
        <v>3957</v>
      </c>
      <c r="LX54" s="134" t="s">
        <v>3958</v>
      </c>
      <c r="LY54" s="134" t="s">
        <v>3959</v>
      </c>
      <c r="LZ54" s="126" t="s">
        <v>3960</v>
      </c>
      <c r="MA54" s="134" t="s">
        <v>3961</v>
      </c>
      <c r="MB54" s="134" t="s">
        <v>3962</v>
      </c>
      <c r="MC54" s="134" t="s">
        <v>3963</v>
      </c>
      <c r="MD54" s="134" t="s">
        <v>3964</v>
      </c>
      <c r="ME54" s="126" t="s">
        <v>3965</v>
      </c>
      <c r="MF54" s="134" t="s">
        <v>3966</v>
      </c>
      <c r="MG54" s="134" t="s">
        <v>3967</v>
      </c>
      <c r="MH54" s="134" t="s">
        <v>3968</v>
      </c>
      <c r="MI54" s="134" t="s">
        <v>3969</v>
      </c>
      <c r="MJ54" s="126" t="s">
        <v>3970</v>
      </c>
      <c r="MK54" s="36" t="s">
        <v>3971</v>
      </c>
      <c r="ML54" s="36" t="s">
        <v>3972</v>
      </c>
      <c r="MM54" s="36" t="s">
        <v>3973</v>
      </c>
      <c r="MN54" s="36" t="s">
        <v>3974</v>
      </c>
      <c r="MO54" s="25" t="s">
        <v>3975</v>
      </c>
      <c r="MP54" s="126" t="s">
        <v>3976</v>
      </c>
      <c r="MV54" s="125" t="s">
        <v>3977</v>
      </c>
      <c r="MW54" s="125" t="s">
        <v>3978</v>
      </c>
      <c r="MX54" s="143" t="s">
        <v>3979</v>
      </c>
      <c r="MY54" s="125" t="s">
        <v>3980</v>
      </c>
      <c r="MZ54" s="125" t="s">
        <v>3981</v>
      </c>
      <c r="NA54" s="125" t="s">
        <v>3982</v>
      </c>
      <c r="NB54" s="125" t="s">
        <v>3983</v>
      </c>
      <c r="NC54" s="143" t="s">
        <v>3984</v>
      </c>
      <c r="ND54" s="125" t="s">
        <v>3985</v>
      </c>
      <c r="NE54" s="125" t="s">
        <v>3986</v>
      </c>
      <c r="NF54" s="125" t="s">
        <v>3987</v>
      </c>
      <c r="NG54" s="125" t="s">
        <v>3988</v>
      </c>
      <c r="NH54" s="143" t="s">
        <v>3989</v>
      </c>
      <c r="NI54" s="125" t="s">
        <v>3990</v>
      </c>
      <c r="NJ54" s="125" t="s">
        <v>3991</v>
      </c>
      <c r="NK54" s="125" t="s">
        <v>3992</v>
      </c>
      <c r="NL54" s="125" t="s">
        <v>3993</v>
      </c>
      <c r="NM54" s="143" t="s">
        <v>3994</v>
      </c>
      <c r="NN54" s="125" t="s">
        <v>3995</v>
      </c>
      <c r="NO54" s="125" t="s">
        <v>3996</v>
      </c>
      <c r="NP54" s="125" t="s">
        <v>3997</v>
      </c>
      <c r="NQ54" s="125" t="s">
        <v>3998</v>
      </c>
      <c r="NR54" s="143" t="s">
        <v>3999</v>
      </c>
      <c r="NS54" s="125" t="s">
        <v>4000</v>
      </c>
      <c r="NT54" s="125" t="s">
        <v>4001</v>
      </c>
      <c r="NU54" s="125" t="s">
        <v>4002</v>
      </c>
      <c r="NV54" s="125" t="s">
        <v>4003</v>
      </c>
      <c r="NW54" s="143" t="s">
        <v>4004</v>
      </c>
      <c r="NX54" s="36" t="s">
        <v>4005</v>
      </c>
      <c r="NY54" s="36" t="s">
        <v>4006</v>
      </c>
      <c r="NZ54" s="36" t="s">
        <v>4007</v>
      </c>
      <c r="OA54" s="36" t="s">
        <v>4008</v>
      </c>
      <c r="OB54" s="126" t="s">
        <v>4009</v>
      </c>
      <c r="OC54" s="126" t="s">
        <v>4010</v>
      </c>
      <c r="OI54" s="125" t="s">
        <v>4011</v>
      </c>
      <c r="OJ54" s="125" t="s">
        <v>4012</v>
      </c>
      <c r="OK54" s="126" t="s">
        <v>4013</v>
      </c>
      <c r="OL54" s="125" t="s">
        <v>4014</v>
      </c>
      <c r="OM54" s="125" t="s">
        <v>4015</v>
      </c>
      <c r="ON54" s="125" t="s">
        <v>4016</v>
      </c>
      <c r="OO54" s="125" t="s">
        <v>4017</v>
      </c>
      <c r="OP54" s="126" t="s">
        <v>4018</v>
      </c>
      <c r="OQ54" s="125" t="s">
        <v>4019</v>
      </c>
      <c r="OR54" s="125" t="s">
        <v>4020</v>
      </c>
      <c r="OS54" s="125" t="s">
        <v>4021</v>
      </c>
      <c r="OT54" s="125" t="s">
        <v>4022</v>
      </c>
      <c r="OU54" s="126" t="s">
        <v>4023</v>
      </c>
      <c r="OV54" s="125" t="s">
        <v>4024</v>
      </c>
      <c r="OW54" s="125" t="s">
        <v>4025</v>
      </c>
      <c r="OX54" s="125" t="s">
        <v>4026</v>
      </c>
      <c r="OY54" s="125" t="s">
        <v>4027</v>
      </c>
      <c r="OZ54" s="126" t="s">
        <v>4028</v>
      </c>
      <c r="PA54" s="125" t="s">
        <v>4029</v>
      </c>
      <c r="PB54" s="125" t="s">
        <v>4030</v>
      </c>
      <c r="PC54" s="125" t="s">
        <v>4031</v>
      </c>
      <c r="PD54" s="125" t="s">
        <v>4032</v>
      </c>
      <c r="PE54" s="126" t="s">
        <v>4033</v>
      </c>
      <c r="PF54" s="125" t="s">
        <v>4034</v>
      </c>
      <c r="PG54" s="125" t="s">
        <v>4035</v>
      </c>
      <c r="PH54" s="125" t="s">
        <v>4036</v>
      </c>
      <c r="PI54" s="125" t="s">
        <v>4037</v>
      </c>
      <c r="PJ54" s="126" t="s">
        <v>4038</v>
      </c>
      <c r="PK54" s="36" t="s">
        <v>4039</v>
      </c>
      <c r="PL54" s="36" t="s">
        <v>4040</v>
      </c>
      <c r="PM54" s="36" t="s">
        <v>4041</v>
      </c>
      <c r="PN54" s="36" t="s">
        <v>4042</v>
      </c>
      <c r="PO54" s="53" t="s">
        <v>4043</v>
      </c>
    </row>
    <row r="55" spans="1:431" outlineLevel="1" x14ac:dyDescent="0.3">
      <c r="A55" s="28" t="s">
        <v>4044</v>
      </c>
      <c r="B55" s="24" t="s">
        <v>4045</v>
      </c>
      <c r="C55" s="123">
        <f>C62+C63</f>
        <v>36.056214516666664</v>
      </c>
      <c r="I55" s="128">
        <f>I62+I63</f>
        <v>27.78619869666667</v>
      </c>
      <c r="J55" s="128">
        <f t="shared" ref="J55:AJ55" si="307">J62+J63</f>
        <v>32.861047012338865</v>
      </c>
      <c r="K55" s="127">
        <f t="shared" si="307"/>
        <v>32.680504103625388</v>
      </c>
      <c r="L55" s="128">
        <f t="shared" si="307"/>
        <v>32.876673904808456</v>
      </c>
      <c r="M55" s="128">
        <f t="shared" si="307"/>
        <v>33.078460554620257</v>
      </c>
      <c r="N55" s="128">
        <f t="shared" si="307"/>
        <v>33.197249571844402</v>
      </c>
      <c r="O55" s="128">
        <f t="shared" si="307"/>
        <v>33.125959421293508</v>
      </c>
      <c r="P55" s="127">
        <f t="shared" si="307"/>
        <v>33.027564540649706</v>
      </c>
      <c r="Q55" s="128">
        <f t="shared" si="307"/>
        <v>32.917361826645063</v>
      </c>
      <c r="R55" s="128">
        <f t="shared" si="307"/>
        <v>33.013295115117053</v>
      </c>
      <c r="S55" s="128">
        <f t="shared" si="307"/>
        <v>32.738308514669022</v>
      </c>
      <c r="T55" s="128">
        <f t="shared" si="307"/>
        <v>32.735971052716124</v>
      </c>
      <c r="U55" s="127">
        <f t="shared" si="307"/>
        <v>32.734054227252265</v>
      </c>
      <c r="V55" s="128">
        <f t="shared" si="307"/>
        <v>32.734106180924499</v>
      </c>
      <c r="W55" s="128">
        <f t="shared" si="307"/>
        <v>32.735134214160503</v>
      </c>
      <c r="X55" s="128">
        <f t="shared" si="307"/>
        <v>32.735514837944486</v>
      </c>
      <c r="Y55" s="128">
        <f t="shared" si="307"/>
        <v>32.734956102599575</v>
      </c>
      <c r="Z55" s="127">
        <f t="shared" si="307"/>
        <v>32.734753112576264</v>
      </c>
      <c r="AA55" s="128">
        <f t="shared" si="307"/>
        <v>32.734892889641067</v>
      </c>
      <c r="AB55" s="128">
        <f t="shared" si="307"/>
        <v>32.735050231384378</v>
      </c>
      <c r="AC55" s="128">
        <f t="shared" si="307"/>
        <v>32.735033434829155</v>
      </c>
      <c r="AD55" s="128">
        <f t="shared" si="307"/>
        <v>32.734937154206087</v>
      </c>
      <c r="AE55" s="127">
        <f t="shared" si="307"/>
        <v>32.734933364527393</v>
      </c>
      <c r="AF55" s="128">
        <f t="shared" si="307"/>
        <v>32.734969414917614</v>
      </c>
      <c r="AG55" s="128">
        <f t="shared" si="307"/>
        <v>32.734984719972928</v>
      </c>
      <c r="AH55" s="128">
        <f t="shared" si="307"/>
        <v>32.734971617690633</v>
      </c>
      <c r="AI55" s="128">
        <f t="shared" si="307"/>
        <v>32.734959254262932</v>
      </c>
      <c r="AJ55" s="127">
        <f t="shared" si="307"/>
        <v>32.734963674274297</v>
      </c>
      <c r="AK55" s="26">
        <f>AK62+AK63</f>
        <v>32.734969736223682</v>
      </c>
      <c r="AL55" s="26">
        <f t="shared" ref="AL55:AN55" si="308">AL62+AL63</f>
        <v>32.73496980048489</v>
      </c>
      <c r="AM55" s="26">
        <f>AM62+AM63</f>
        <v>32.734966816587288</v>
      </c>
      <c r="AN55" s="26">
        <f t="shared" si="308"/>
        <v>32.734965856366621</v>
      </c>
      <c r="AO55" s="127">
        <f t="shared" ref="AO55" si="309">AO62+AO63</f>
        <v>32.734967176787357</v>
      </c>
      <c r="AP55" s="25">
        <f>AP56+AP57</f>
        <v>28.368875777551704</v>
      </c>
      <c r="AV55" s="26">
        <f t="shared" ref="AV55:CB55" si="310">AV56+AV57</f>
        <v>27.833905417994469</v>
      </c>
      <c r="AW55" s="26">
        <f t="shared" si="310"/>
        <v>28.596363494908335</v>
      </c>
      <c r="AX55" s="25">
        <f t="shared" si="310"/>
        <v>28.775276144772107</v>
      </c>
      <c r="AY55" s="26">
        <f t="shared" si="310"/>
        <v>29.008208425334054</v>
      </c>
      <c r="AZ55" s="26">
        <f t="shared" si="310"/>
        <v>28.835132565698743</v>
      </c>
      <c r="BA55" s="26">
        <f t="shared" si="310"/>
        <v>29.068385406920406</v>
      </c>
      <c r="BB55" s="26">
        <f t="shared" si="310"/>
        <v>29.315978040082001</v>
      </c>
      <c r="BC55" s="25">
        <f t="shared" si="310"/>
        <v>29.55326664127298</v>
      </c>
      <c r="BD55" s="26">
        <f t="shared" si="310"/>
        <v>29.779451920599179</v>
      </c>
      <c r="BE55" s="26">
        <f t="shared" si="310"/>
        <v>29.993129280151845</v>
      </c>
      <c r="BF55" s="26">
        <f t="shared" si="310"/>
        <v>30.192177482092376</v>
      </c>
      <c r="BG55" s="26">
        <f t="shared" si="310"/>
        <v>30.190175996580393</v>
      </c>
      <c r="BH55" s="25">
        <f t="shared" si="310"/>
        <v>30.188199081085298</v>
      </c>
      <c r="BI55" s="26">
        <f t="shared" si="310"/>
        <v>30.18618121557331</v>
      </c>
      <c r="BJ55" s="26">
        <f t="shared" si="310"/>
        <v>30.184187920078212</v>
      </c>
      <c r="BK55" s="26">
        <f t="shared" si="310"/>
        <v>30.182202814566232</v>
      </c>
      <c r="BL55" s="26">
        <f t="shared" si="310"/>
        <v>30.180209519071131</v>
      </c>
      <c r="BM55" s="25">
        <f t="shared" si="310"/>
        <v>30.17819165355915</v>
      </c>
      <c r="BN55" s="26">
        <f t="shared" si="310"/>
        <v>30.17819165355915</v>
      </c>
      <c r="BO55" s="26">
        <f t="shared" si="310"/>
        <v>30.178199843559145</v>
      </c>
      <c r="BP55" s="26">
        <f t="shared" si="310"/>
        <v>30.178199843559145</v>
      </c>
      <c r="BQ55" s="26">
        <f t="shared" si="310"/>
        <v>30.178199843559145</v>
      </c>
      <c r="BR55" s="25">
        <f t="shared" si="310"/>
        <v>30.178199843559145</v>
      </c>
      <c r="BS55" s="26">
        <f t="shared" si="310"/>
        <v>30.178199843559145</v>
      </c>
      <c r="BT55" s="26">
        <f t="shared" si="310"/>
        <v>30.178199843559145</v>
      </c>
      <c r="BU55" s="26">
        <f t="shared" si="310"/>
        <v>30.178199843559145</v>
      </c>
      <c r="BV55" s="26">
        <f t="shared" si="310"/>
        <v>30.178199843559145</v>
      </c>
      <c r="BW55" s="25">
        <f t="shared" si="310"/>
        <v>30.178199843559145</v>
      </c>
      <c r="BX55" s="26">
        <f t="shared" si="310"/>
        <v>30.178199843559145</v>
      </c>
      <c r="BY55" s="26">
        <f t="shared" si="310"/>
        <v>30.178199843559145</v>
      </c>
      <c r="BZ55" s="26">
        <f t="shared" si="310"/>
        <v>30.178199843559145</v>
      </c>
      <c r="CA55" s="26">
        <f t="shared" si="310"/>
        <v>30.178199843559145</v>
      </c>
      <c r="CB55" s="25">
        <f t="shared" si="310"/>
        <v>30.178199843559145</v>
      </c>
      <c r="CC55" s="25">
        <f>CC57+CC59</f>
        <v>2.8778827155238083</v>
      </c>
      <c r="CI55" s="26">
        <f>CI57+CI59</f>
        <v>2.7859797861858411</v>
      </c>
      <c r="CJ55" s="26">
        <f t="shared" ref="CJ55:DO55" si="311">CJ57+CJ59</f>
        <v>2.7830829208844956</v>
      </c>
      <c r="CK55" s="126">
        <f t="shared" si="311"/>
        <v>2.7111889962596454</v>
      </c>
      <c r="CL55" s="26">
        <f t="shared" si="311"/>
        <v>2.6955463386290588</v>
      </c>
      <c r="CM55" s="26">
        <f t="shared" si="311"/>
        <v>2.728999498707168</v>
      </c>
      <c r="CN55" s="26">
        <f t="shared" si="311"/>
        <v>2.7264082438368629</v>
      </c>
      <c r="CO55" s="26">
        <f t="shared" si="311"/>
        <v>2.723653111598991</v>
      </c>
      <c r="CP55" s="126">
        <f t="shared" si="311"/>
        <v>2.7325911361888733</v>
      </c>
      <c r="CQ55" s="26">
        <f t="shared" si="311"/>
        <v>2.7394788436101218</v>
      </c>
      <c r="CR55" s="26">
        <f t="shared" si="311"/>
        <v>2.7552616003453498</v>
      </c>
      <c r="CS55" s="26">
        <f t="shared" si="311"/>
        <v>2.7581601663316748</v>
      </c>
      <c r="CT55" s="26">
        <f t="shared" si="311"/>
        <v>2.747181948329235</v>
      </c>
      <c r="CU55" s="126">
        <f t="shared" si="311"/>
        <v>2.7213046351961041</v>
      </c>
      <c r="CV55" s="26">
        <f t="shared" si="311"/>
        <v>2.7264656317954579</v>
      </c>
      <c r="CW55" s="26">
        <f t="shared" si="311"/>
        <v>2.7331928686514151</v>
      </c>
      <c r="CX55" s="26">
        <f t="shared" si="311"/>
        <v>2.736112784200424</v>
      </c>
      <c r="CY55" s="26">
        <f t="shared" si="311"/>
        <v>2.7287964398412452</v>
      </c>
      <c r="CZ55" s="126">
        <f t="shared" si="311"/>
        <v>2.7246450975408765</v>
      </c>
      <c r="DA55" s="26">
        <f t="shared" si="311"/>
        <v>2.7197105871858667</v>
      </c>
      <c r="DB55" s="26">
        <f t="shared" si="311"/>
        <v>2.7084603079069245</v>
      </c>
      <c r="DC55" s="26">
        <f t="shared" si="311"/>
        <v>2.7081724903298849</v>
      </c>
      <c r="DD55" s="26">
        <f t="shared" si="311"/>
        <v>2.7103126872812382</v>
      </c>
      <c r="DE55" s="126">
        <f t="shared" si="311"/>
        <v>2.7086358052359829</v>
      </c>
      <c r="DF55" s="26">
        <f t="shared" si="311"/>
        <v>2.7080746046860003</v>
      </c>
      <c r="DG55" s="26">
        <f t="shared" si="311"/>
        <v>2.7080343324094134</v>
      </c>
      <c r="DH55" s="26">
        <f t="shared" si="311"/>
        <v>2.7080066053350258</v>
      </c>
      <c r="DI55" s="26">
        <f t="shared" si="311"/>
        <v>2.7080011400194399</v>
      </c>
      <c r="DJ55" s="126">
        <f t="shared" si="311"/>
        <v>2.7080420818743161</v>
      </c>
      <c r="DK55" s="26">
        <f t="shared" si="311"/>
        <v>2.7079800492859194</v>
      </c>
      <c r="DL55" s="26">
        <f t="shared" si="311"/>
        <v>2.7079110707933891</v>
      </c>
      <c r="DM55" s="26">
        <f t="shared" si="311"/>
        <v>2.7078359060898172</v>
      </c>
      <c r="DN55" s="26">
        <f t="shared" si="311"/>
        <v>2.7077534747506533</v>
      </c>
      <c r="DO55" s="126">
        <f t="shared" si="311"/>
        <v>2.7076644699224186</v>
      </c>
      <c r="LC55" s="25">
        <f>SUM(LC56:LC65)</f>
        <v>1593.0236559019233</v>
      </c>
      <c r="LI55" s="26">
        <f>SUM(LI56:LI65)</f>
        <v>1545.4201937397597</v>
      </c>
      <c r="LJ55" s="26">
        <f>SUM(LJ56:LJ65)</f>
        <v>1571.0761989041634</v>
      </c>
      <c r="LK55" s="126">
        <f t="shared" ref="LK55" si="312">SUM(LK56:LK65)</f>
        <v>1556.8533201660505</v>
      </c>
      <c r="LL55" s="134">
        <f t="shared" ref="LL55" si="313">SUM(LL56:LL65)</f>
        <v>1559.4262895508625</v>
      </c>
      <c r="LM55" s="134">
        <f t="shared" ref="LM55" si="314">SUM(LM56:LM65)</f>
        <v>1563.6470395515848</v>
      </c>
      <c r="LN55" s="134">
        <f t="shared" ref="LN55" si="315">SUM(LN56:LN65)</f>
        <v>1569.6102255823844</v>
      </c>
      <c r="LO55" s="134">
        <f t="shared" ref="LO55" si="316">SUM(LO56:LO65)</f>
        <v>1575.741419117322</v>
      </c>
      <c r="LP55" s="126">
        <f t="shared" ref="LP55" si="317">SUM(LP56:LP65)</f>
        <v>1584.6556815863441</v>
      </c>
      <c r="LQ55" s="134">
        <f t="shared" ref="LQ55" si="318">SUM(LQ56:LQ65)</f>
        <v>1592.7039091601041</v>
      </c>
      <c r="LR55" s="134">
        <f t="shared" ref="LR55" si="319">SUM(LR56:LR65)</f>
        <v>1602.9652390508861</v>
      </c>
      <c r="LS55" s="134">
        <f t="shared" ref="LS55" si="320">SUM(LS56:LS65)</f>
        <v>1609.0317220911493</v>
      </c>
      <c r="LT55" s="134">
        <f t="shared" ref="LT55" si="321">SUM(LT56:LT65)</f>
        <v>1606.0641152642145</v>
      </c>
      <c r="LU55" s="126">
        <f t="shared" ref="LU55" si="322">SUM(LU56:LU65)</f>
        <v>1599.149356824608</v>
      </c>
      <c r="LV55" s="134">
        <f t="shared" ref="LV55" si="323">SUM(LV56:LV65)</f>
        <v>1600.4605726427733</v>
      </c>
      <c r="LW55" s="134">
        <f t="shared" ref="LW55" si="324">SUM(LW56:LW65)</f>
        <v>1602.1885061689754</v>
      </c>
      <c r="LX55" s="134">
        <f t="shared" ref="LX55" si="325">SUM(LX56:LX65)</f>
        <v>1602.9070814589111</v>
      </c>
      <c r="LY55" s="134">
        <f t="shared" ref="LY55" si="326">SUM(LY56:LY65)</f>
        <v>1600.9118791945214</v>
      </c>
      <c r="LZ55" s="126">
        <f t="shared" ref="LZ55" si="327">SUM(LZ56:LZ65)</f>
        <v>1599.7550702605647</v>
      </c>
      <c r="MA55" s="134">
        <f t="shared" ref="MA55" si="328">SUM(MA56:MA65)</f>
        <v>1598.4475647935519</v>
      </c>
      <c r="MB55" s="134">
        <f t="shared" ref="MB55" si="329">SUM(MB56:MB65)</f>
        <v>1595.4666274463755</v>
      </c>
      <c r="MC55" s="134">
        <f t="shared" ref="MC55" si="330">SUM(MC56:MC65)</f>
        <v>1595.3903389919049</v>
      </c>
      <c r="MD55" s="134">
        <f t="shared" ref="MD55" si="331">SUM(MD56:MD65)</f>
        <v>1595.9573949033904</v>
      </c>
      <c r="ME55" s="126">
        <f t="shared" ref="ME55" si="332">SUM(ME56:ME65)</f>
        <v>1595.5130173717189</v>
      </c>
      <c r="MF55" s="134">
        <f t="shared" ref="MF55" si="333">SUM(MF56:MF65)</f>
        <v>1595.3643352763638</v>
      </c>
      <c r="MG55" s="134">
        <f t="shared" ref="MG55" si="334">SUM(MG56:MG65)</f>
        <v>1595.3536784281237</v>
      </c>
      <c r="MH55" s="134">
        <f t="shared" ref="MH55" si="335">SUM(MH56:MH65)</f>
        <v>1595.3463176511284</v>
      </c>
      <c r="MI55" s="134">
        <f t="shared" ref="MI55" si="336">SUM(MI56:MI65)</f>
        <v>1595.3448569790705</v>
      </c>
      <c r="MJ55" s="126">
        <f t="shared" ref="MJ55" si="337">SUM(MJ56:MJ65)</f>
        <v>1595.3557109906239</v>
      </c>
      <c r="MK55" s="26">
        <f t="shared" ref="MK55" si="338">SUM(MK56:MK65)</f>
        <v>1595.3392784166485</v>
      </c>
      <c r="ML55" s="26">
        <f t="shared" ref="ML55" si="339">SUM(ML56:ML65)</f>
        <v>1595.320999180389</v>
      </c>
      <c r="MM55" s="26">
        <f t="shared" ref="MM55" si="340">SUM(MM56:MM65)</f>
        <v>1595.301077550045</v>
      </c>
      <c r="MN55" s="26">
        <f t="shared" ref="MN55" si="341">SUM(MN56:MN65)</f>
        <v>1595.2792322849459</v>
      </c>
      <c r="MO55" s="25">
        <f t="shared" ref="MO55" si="342">SUM(MO56:MO65)</f>
        <v>1595.2556473258846</v>
      </c>
      <c r="OC55" s="25">
        <f>SUM(OC56:OC65)</f>
        <v>1593.0236559019233</v>
      </c>
      <c r="OI55" s="26">
        <f>SUM(OI56:OI65)</f>
        <v>1545.4201937397597</v>
      </c>
      <c r="OJ55" s="26">
        <f>SUM(OJ56:OJ65)</f>
        <v>1571.0761989041634</v>
      </c>
      <c r="OK55" s="126">
        <f t="shared" ref="OK55:PO55" si="343">SUM(OK56:OK65)</f>
        <v>1556.8533201660505</v>
      </c>
      <c r="OL55" s="125">
        <f t="shared" si="343"/>
        <v>1559.4262895508625</v>
      </c>
      <c r="OM55" s="125">
        <f t="shared" si="343"/>
        <v>1563.6470395515848</v>
      </c>
      <c r="ON55" s="125">
        <f t="shared" si="343"/>
        <v>1569.6102255823844</v>
      </c>
      <c r="OO55" s="125">
        <f t="shared" si="343"/>
        <v>1575.741419117322</v>
      </c>
      <c r="OP55" s="126">
        <f t="shared" si="343"/>
        <v>1584.6556815863441</v>
      </c>
      <c r="OQ55" s="125">
        <f t="shared" si="343"/>
        <v>1592.7039091601041</v>
      </c>
      <c r="OR55" s="125">
        <f t="shared" si="343"/>
        <v>1602.9652390508861</v>
      </c>
      <c r="OS55" s="125">
        <f t="shared" si="343"/>
        <v>1609.0317220911493</v>
      </c>
      <c r="OT55" s="125">
        <f t="shared" si="343"/>
        <v>1606.0641152642145</v>
      </c>
      <c r="OU55" s="126">
        <f t="shared" si="343"/>
        <v>1599.149356824608</v>
      </c>
      <c r="OV55" s="125">
        <f t="shared" si="343"/>
        <v>1600.4605726427733</v>
      </c>
      <c r="OW55" s="125">
        <f t="shared" si="343"/>
        <v>1602.1885061689754</v>
      </c>
      <c r="OX55" s="125">
        <f t="shared" si="343"/>
        <v>1602.9070814589111</v>
      </c>
      <c r="OY55" s="125">
        <f t="shared" si="343"/>
        <v>1600.9118791945214</v>
      </c>
      <c r="OZ55" s="126">
        <f t="shared" si="343"/>
        <v>1599.7550702605647</v>
      </c>
      <c r="PA55" s="125">
        <f t="shared" si="343"/>
        <v>1598.4475647935519</v>
      </c>
      <c r="PB55" s="125">
        <f t="shared" si="343"/>
        <v>1595.4666274463755</v>
      </c>
      <c r="PC55" s="125">
        <f t="shared" si="343"/>
        <v>1595.3903389919049</v>
      </c>
      <c r="PD55" s="125">
        <f t="shared" si="343"/>
        <v>1595.9573949033904</v>
      </c>
      <c r="PE55" s="126">
        <f t="shared" si="343"/>
        <v>1595.5130173717189</v>
      </c>
      <c r="PF55" s="125">
        <f t="shared" si="343"/>
        <v>1595.3643352763638</v>
      </c>
      <c r="PG55" s="125">
        <f t="shared" si="343"/>
        <v>1595.3536784281237</v>
      </c>
      <c r="PH55" s="125">
        <f t="shared" si="343"/>
        <v>1595.3463176511284</v>
      </c>
      <c r="PI55" s="125">
        <f t="shared" si="343"/>
        <v>1595.3448569790705</v>
      </c>
      <c r="PJ55" s="126">
        <f t="shared" si="343"/>
        <v>1595.3557109906239</v>
      </c>
      <c r="PK55" s="26">
        <f t="shared" si="343"/>
        <v>1595.3392784166485</v>
      </c>
      <c r="PL55" s="26">
        <f t="shared" si="343"/>
        <v>1595.320999180389</v>
      </c>
      <c r="PM55" s="26">
        <f t="shared" si="343"/>
        <v>1595.301077550045</v>
      </c>
      <c r="PN55" s="26">
        <f t="shared" si="343"/>
        <v>1595.2792322849459</v>
      </c>
      <c r="PO55" s="25">
        <f t="shared" si="343"/>
        <v>1595.2556473258846</v>
      </c>
    </row>
    <row r="56" spans="1:431" outlineLevel="1" x14ac:dyDescent="0.3">
      <c r="A56" s="30" t="s">
        <v>4046</v>
      </c>
      <c r="B56" s="24" t="s">
        <v>4047</v>
      </c>
      <c r="AP56" s="130">
        <v>22.231486305539843</v>
      </c>
      <c r="AV56" s="133">
        <v>22.051098635661294</v>
      </c>
      <c r="AW56" s="133">
        <v>22.641194801268849</v>
      </c>
      <c r="AX56" s="132">
        <v>22.758137830169453</v>
      </c>
      <c r="AY56" s="133">
        <v>22.941653881658436</v>
      </c>
      <c r="AZ56" s="133">
        <v>23.142932480061543</v>
      </c>
      <c r="BA56" s="133">
        <v>23.333190566103159</v>
      </c>
      <c r="BB56" s="133">
        <v>23.536935809425632</v>
      </c>
      <c r="BC56" s="132">
        <v>23.731608130855118</v>
      </c>
      <c r="BD56" s="133">
        <v>23.917208305272379</v>
      </c>
      <c r="BE56" s="133">
        <v>24.091867671807297</v>
      </c>
      <c r="BF56" s="133">
        <v>24.255634653440893</v>
      </c>
      <c r="BG56" s="133">
        <v>24.25390687887802</v>
      </c>
      <c r="BH56" s="132">
        <v>24.252203104329727</v>
      </c>
      <c r="BI56" s="133">
        <v>24.250459329766851</v>
      </c>
      <c r="BJ56" s="133">
        <v>24.248739555218556</v>
      </c>
      <c r="BK56" s="133">
        <v>24.247027780655685</v>
      </c>
      <c r="BL56" s="133">
        <v>24.245308006107386</v>
      </c>
      <c r="BM56" s="132">
        <v>24.243564231544518</v>
      </c>
      <c r="BN56" s="133">
        <v>24.243564231544518</v>
      </c>
      <c r="BO56" s="133">
        <v>24.243572231544515</v>
      </c>
      <c r="BP56" s="133">
        <v>24.243572231544515</v>
      </c>
      <c r="BQ56" s="133">
        <v>24.243572231544515</v>
      </c>
      <c r="BR56" s="132">
        <v>24.243572231544515</v>
      </c>
      <c r="BS56" s="133">
        <v>24.243572231544515</v>
      </c>
      <c r="BT56" s="133">
        <v>24.243572231544515</v>
      </c>
      <c r="BU56" s="133">
        <v>24.243572231544515</v>
      </c>
      <c r="BV56" s="133">
        <v>24.243572231544515</v>
      </c>
      <c r="BW56" s="132">
        <v>24.243572231544515</v>
      </c>
      <c r="BX56" s="26">
        <v>24.243572231544515</v>
      </c>
      <c r="BY56" s="26">
        <v>24.243572231544515</v>
      </c>
      <c r="BZ56" s="26">
        <v>24.243572231544515</v>
      </c>
      <c r="CA56" s="26">
        <v>24.243572231544515</v>
      </c>
      <c r="CB56" s="25">
        <v>24.243572231544515</v>
      </c>
      <c r="LC56" s="25">
        <v>622.48161655511558</v>
      </c>
      <c r="LI56" s="136">
        <v>617.43076179851619</v>
      </c>
      <c r="LJ56" s="136">
        <v>633.95345443552776</v>
      </c>
      <c r="LK56" s="126">
        <v>637.22785924474465</v>
      </c>
      <c r="LL56" s="136">
        <v>642.36630868643624</v>
      </c>
      <c r="LM56" s="136">
        <v>648.00210944172318</v>
      </c>
      <c r="LN56" s="136">
        <v>653.32933585088847</v>
      </c>
      <c r="LO56" s="136">
        <v>659.03420266391765</v>
      </c>
      <c r="LP56" s="126">
        <v>664.48502766394336</v>
      </c>
      <c r="LQ56" s="136">
        <v>669.68183254762664</v>
      </c>
      <c r="LR56" s="136">
        <v>674.57229481060426</v>
      </c>
      <c r="LS56" s="136">
        <v>679.15777029634501</v>
      </c>
      <c r="LT56" s="136">
        <v>679.10939260858459</v>
      </c>
      <c r="LU56" s="126">
        <v>679.06168692123231</v>
      </c>
      <c r="LV56" s="134">
        <v>679.01286123347188</v>
      </c>
      <c r="LW56" s="134">
        <v>678.9647075461196</v>
      </c>
      <c r="LX56" s="134">
        <v>678.91677785835918</v>
      </c>
      <c r="LY56" s="134">
        <v>678.86862417100679</v>
      </c>
      <c r="LZ56" s="126">
        <v>678.81979848324647</v>
      </c>
      <c r="MA56" s="134">
        <v>678.81979848324647</v>
      </c>
      <c r="MB56" s="134">
        <v>678.82002248324648</v>
      </c>
      <c r="MC56" s="134">
        <v>678.82002248324648</v>
      </c>
      <c r="MD56" s="134">
        <v>678.82002248324648</v>
      </c>
      <c r="ME56" s="126">
        <v>678.82002248324648</v>
      </c>
      <c r="MF56" s="134">
        <v>678.82002248324648</v>
      </c>
      <c r="MG56" s="134">
        <v>678.82002248324648</v>
      </c>
      <c r="MH56" s="134">
        <v>678.82002248324648</v>
      </c>
      <c r="MI56" s="134">
        <v>678.82002248324648</v>
      </c>
      <c r="MJ56" s="126">
        <v>678.82002248324648</v>
      </c>
      <c r="MK56" s="26">
        <v>678.82002248324648</v>
      </c>
      <c r="ML56" s="26">
        <v>678.82002248324648</v>
      </c>
      <c r="MM56" s="26">
        <v>678.82002248324648</v>
      </c>
      <c r="MN56" s="26">
        <v>678.82002248324648</v>
      </c>
      <c r="MO56" s="25">
        <v>678.82002248324648</v>
      </c>
      <c r="OC56" s="25">
        <v>622.48161655511558</v>
      </c>
      <c r="OI56" s="136">
        <v>617.43076179851619</v>
      </c>
      <c r="OJ56" s="136">
        <v>633.95345443552776</v>
      </c>
      <c r="OK56" s="126">
        <v>637.22785924474465</v>
      </c>
      <c r="OL56" s="125">
        <v>642.36630868643624</v>
      </c>
      <c r="OM56" s="125">
        <v>648.00210944172318</v>
      </c>
      <c r="ON56" s="125">
        <v>653.32933585088847</v>
      </c>
      <c r="OO56" s="125">
        <v>659.03420266391765</v>
      </c>
      <c r="OP56" s="126">
        <v>664.48502766394336</v>
      </c>
      <c r="OQ56" s="125">
        <v>669.68183254762664</v>
      </c>
      <c r="OR56" s="125">
        <v>674.57229481060426</v>
      </c>
      <c r="OS56" s="125">
        <v>679.15777029634501</v>
      </c>
      <c r="OT56" s="125">
        <v>679.10939260858459</v>
      </c>
      <c r="OU56" s="126">
        <v>679.06168692123231</v>
      </c>
      <c r="OV56" s="125">
        <v>679.01286123347188</v>
      </c>
      <c r="OW56" s="125">
        <v>678.9647075461196</v>
      </c>
      <c r="OX56" s="125">
        <v>678.91677785835918</v>
      </c>
      <c r="OY56" s="125">
        <v>678.86862417100679</v>
      </c>
      <c r="OZ56" s="126">
        <v>678.81979848324647</v>
      </c>
      <c r="PA56" s="125">
        <v>678.81979848324647</v>
      </c>
      <c r="PB56" s="125">
        <v>678.82002248324648</v>
      </c>
      <c r="PC56" s="125">
        <v>678.82002248324648</v>
      </c>
      <c r="PD56" s="125">
        <v>678.82002248324648</v>
      </c>
      <c r="PE56" s="126">
        <v>678.82002248324648</v>
      </c>
      <c r="PF56" s="125">
        <v>678.82002248324648</v>
      </c>
      <c r="PG56" s="125">
        <v>678.82002248324648</v>
      </c>
      <c r="PH56" s="125">
        <v>678.82002248324648</v>
      </c>
      <c r="PI56" s="125">
        <v>678.82002248324648</v>
      </c>
      <c r="PJ56" s="126">
        <v>678.82002248324648</v>
      </c>
      <c r="PK56" s="26">
        <v>678.82002248324648</v>
      </c>
      <c r="PL56" s="26">
        <v>678.82002248324648</v>
      </c>
      <c r="PM56" s="26">
        <v>678.82002248324648</v>
      </c>
      <c r="PN56" s="26">
        <v>678.82002248324648</v>
      </c>
      <c r="PO56" s="25">
        <v>678.82002248324648</v>
      </c>
    </row>
    <row r="57" spans="1:431" outlineLevel="1" x14ac:dyDescent="0.3">
      <c r="A57" s="30" t="s">
        <v>4048</v>
      </c>
      <c r="B57" s="24" t="s">
        <v>4049</v>
      </c>
      <c r="AP57" s="130">
        <v>6.1373894720118622</v>
      </c>
      <c r="AV57" s="133">
        <v>5.7828067823331741</v>
      </c>
      <c r="AW57" s="133">
        <v>5.9551686936394868</v>
      </c>
      <c r="AX57" s="132">
        <v>6.0171383146026551</v>
      </c>
      <c r="AY57" s="133">
        <v>6.0665545436756201</v>
      </c>
      <c r="AZ57" s="133">
        <v>5.6922000856371984</v>
      </c>
      <c r="BA57" s="133">
        <v>5.7351948408172486</v>
      </c>
      <c r="BB57" s="133">
        <v>5.77904223065637</v>
      </c>
      <c r="BC57" s="132">
        <v>5.8216585104178611</v>
      </c>
      <c r="BD57" s="133">
        <v>5.8622436153267996</v>
      </c>
      <c r="BE57" s="133">
        <v>5.901261608344547</v>
      </c>
      <c r="BF57" s="133">
        <v>5.9365428286514828</v>
      </c>
      <c r="BG57" s="133">
        <v>5.9362691177023725</v>
      </c>
      <c r="BH57" s="132">
        <v>5.9359959767555699</v>
      </c>
      <c r="BI57" s="133">
        <v>5.9357218858064584</v>
      </c>
      <c r="BJ57" s="133">
        <v>5.9354483648596554</v>
      </c>
      <c r="BK57" s="133">
        <v>5.9351750339105447</v>
      </c>
      <c r="BL57" s="133">
        <v>5.9349015129637435</v>
      </c>
      <c r="BM57" s="132">
        <v>5.9346274220146311</v>
      </c>
      <c r="BN57" s="133">
        <v>5.9346274220146311</v>
      </c>
      <c r="BO57" s="133">
        <v>5.9346276120146308</v>
      </c>
      <c r="BP57" s="133">
        <v>5.9346276120146308</v>
      </c>
      <c r="BQ57" s="133">
        <v>5.9346276120146308</v>
      </c>
      <c r="BR57" s="132">
        <v>5.9346276120146308</v>
      </c>
      <c r="BS57" s="133">
        <v>5.9346276120146308</v>
      </c>
      <c r="BT57" s="133">
        <v>5.9346276120146308</v>
      </c>
      <c r="BU57" s="133">
        <v>5.9346276120146308</v>
      </c>
      <c r="BV57" s="133">
        <v>5.9346276120146308</v>
      </c>
      <c r="BW57" s="132">
        <v>5.9346276120146308</v>
      </c>
      <c r="BX57" s="26">
        <v>5.9346276120146308</v>
      </c>
      <c r="BY57" s="26">
        <v>5.9346276120146308</v>
      </c>
      <c r="BZ57" s="26">
        <v>5.9346276120146308</v>
      </c>
      <c r="CA57" s="26">
        <v>5.9346276120146308</v>
      </c>
      <c r="CB57" s="25">
        <v>5.9346276120146308</v>
      </c>
      <c r="CC57" s="126">
        <v>0.23509023492531289</v>
      </c>
      <c r="CI57" s="125">
        <v>0.21928128891075188</v>
      </c>
      <c r="CJ57" s="125">
        <v>0.22482079876884095</v>
      </c>
      <c r="CK57" s="126">
        <v>0.22561959061655865</v>
      </c>
      <c r="CL57" s="125">
        <v>0.22682573392440289</v>
      </c>
      <c r="CM57" s="125">
        <v>0.21422048460182042</v>
      </c>
      <c r="CN57" s="125">
        <v>0.21567686001003628</v>
      </c>
      <c r="CO57" s="125">
        <v>0.21719890255746283</v>
      </c>
      <c r="CP57" s="126">
        <v>0.2186371984275372</v>
      </c>
      <c r="CQ57" s="125">
        <v>0.21999906578762682</v>
      </c>
      <c r="CR57" s="125">
        <v>0.22127056648199339</v>
      </c>
      <c r="CS57" s="125">
        <v>0.22244737265902101</v>
      </c>
      <c r="CT57" s="125">
        <v>0.22231265950422474</v>
      </c>
      <c r="CU57" s="126">
        <v>0.22217824457032839</v>
      </c>
      <c r="CV57" s="125">
        <v>0.22204459594853113</v>
      </c>
      <c r="CW57" s="125">
        <v>0.22191125771090678</v>
      </c>
      <c r="CX57" s="125">
        <v>0.22177806116180424</v>
      </c>
      <c r="CY57" s="125">
        <v>0.22164483762166443</v>
      </c>
      <c r="CZ57" s="126">
        <v>0.22151141842581892</v>
      </c>
      <c r="DA57" s="125">
        <v>0.22138911684802029</v>
      </c>
      <c r="DB57" s="125">
        <v>0.22126694008351327</v>
      </c>
      <c r="DC57" s="125">
        <v>0.22114471947578018</v>
      </c>
      <c r="DD57" s="125">
        <v>0.22102253826500362</v>
      </c>
      <c r="DE57" s="126">
        <v>0.22090039574302431</v>
      </c>
      <c r="DF57" s="125">
        <v>0.22077908737141319</v>
      </c>
      <c r="DG57" s="125">
        <v>0.22065781319397007</v>
      </c>
      <c r="DH57" s="125">
        <v>0.22053657255815737</v>
      </c>
      <c r="DI57" s="125">
        <v>0.22041536482292293</v>
      </c>
      <c r="DJ57" s="126">
        <v>0.22010378291702257</v>
      </c>
      <c r="DK57" s="26">
        <v>0.22010378291702257</v>
      </c>
      <c r="DL57" s="26">
        <v>0.22010378291702257</v>
      </c>
      <c r="DM57" s="26">
        <v>0.22010378291702257</v>
      </c>
      <c r="DN57" s="26">
        <v>0.22010378291702257</v>
      </c>
      <c r="DO57" s="25">
        <v>0.22010378291702257</v>
      </c>
      <c r="LC57" s="25">
        <v>234.14581747154006</v>
      </c>
      <c r="LI57" s="136">
        <v>220.02813146667813</v>
      </c>
      <c r="LJ57" s="136">
        <v>226.32223509564849</v>
      </c>
      <c r="LK57" s="126">
        <v>228.26906432226238</v>
      </c>
      <c r="LL57" s="136">
        <v>229.97234671288413</v>
      </c>
      <c r="LM57" s="136">
        <v>216.15003081732397</v>
      </c>
      <c r="LN57" s="136">
        <v>217.73982344554258</v>
      </c>
      <c r="LO57" s="136">
        <v>219.37089163610599</v>
      </c>
      <c r="LP57" s="126">
        <v>220.94529587499747</v>
      </c>
      <c r="LQ57" s="136">
        <v>222.4425736628715</v>
      </c>
      <c r="LR57" s="136">
        <v>223.87202515137557</v>
      </c>
      <c r="LS57" s="136">
        <v>225.17175295688207</v>
      </c>
      <c r="LT57" s="136">
        <v>225.12839006428598</v>
      </c>
      <c r="LU57" s="126">
        <v>225.08512216029297</v>
      </c>
      <c r="LV57" s="134">
        <v>225.0420307289416</v>
      </c>
      <c r="LW57" s="134">
        <v>224.99903750946066</v>
      </c>
      <c r="LX57" s="134">
        <v>224.95608715737336</v>
      </c>
      <c r="LY57" s="134">
        <v>224.91312433272589</v>
      </c>
      <c r="LZ57" s="126">
        <v>224.8700936992517</v>
      </c>
      <c r="MA57" s="134">
        <v>224.83768378113507</v>
      </c>
      <c r="MB57" s="134">
        <v>224.80531225854068</v>
      </c>
      <c r="MC57" s="134">
        <v>224.77292379749142</v>
      </c>
      <c r="MD57" s="134">
        <v>224.74054577663563</v>
      </c>
      <c r="ME57" s="126">
        <v>224.70817800831111</v>
      </c>
      <c r="MF57" s="134">
        <v>224.67603128983416</v>
      </c>
      <c r="MG57" s="134">
        <v>224.64389363281174</v>
      </c>
      <c r="MH57" s="134">
        <v>224.61176486432137</v>
      </c>
      <c r="MI57" s="134">
        <v>224.57964481448425</v>
      </c>
      <c r="MJ57" s="126">
        <v>224.49707560942065</v>
      </c>
      <c r="MK57" s="26">
        <v>224.49707560942065</v>
      </c>
      <c r="ML57" s="26">
        <v>224.49707560942065</v>
      </c>
      <c r="MM57" s="26">
        <v>224.49707560942065</v>
      </c>
      <c r="MN57" s="26">
        <v>224.49707560942065</v>
      </c>
      <c r="MO57" s="25">
        <v>224.49707560942065</v>
      </c>
      <c r="OC57" s="25">
        <v>234.14581747154006</v>
      </c>
      <c r="OI57" s="136">
        <v>220.02813146667813</v>
      </c>
      <c r="OJ57" s="136">
        <v>226.32223509564849</v>
      </c>
      <c r="OK57" s="126">
        <v>228.26906432226238</v>
      </c>
      <c r="OL57" s="125">
        <v>229.97234671288413</v>
      </c>
      <c r="OM57" s="125">
        <v>216.15003081732397</v>
      </c>
      <c r="ON57" s="125">
        <v>217.73982344554258</v>
      </c>
      <c r="OO57" s="125">
        <v>219.37089163610599</v>
      </c>
      <c r="OP57" s="126">
        <v>220.94529587499747</v>
      </c>
      <c r="OQ57" s="125">
        <v>222.4425736628715</v>
      </c>
      <c r="OR57" s="125">
        <v>223.87202515137557</v>
      </c>
      <c r="OS57" s="125">
        <v>225.17175295688207</v>
      </c>
      <c r="OT57" s="125">
        <v>225.12839006428598</v>
      </c>
      <c r="OU57" s="126">
        <v>225.08512216029297</v>
      </c>
      <c r="OV57" s="125">
        <v>225.0420307289416</v>
      </c>
      <c r="OW57" s="125">
        <v>224.99903750946066</v>
      </c>
      <c r="OX57" s="125">
        <v>224.95608715737336</v>
      </c>
      <c r="OY57" s="125">
        <v>224.91312433272589</v>
      </c>
      <c r="OZ57" s="126">
        <v>224.8700936992517</v>
      </c>
      <c r="PA57" s="125">
        <v>224.83768378113507</v>
      </c>
      <c r="PB57" s="125">
        <v>224.80531225854068</v>
      </c>
      <c r="PC57" s="125">
        <v>224.77292379749142</v>
      </c>
      <c r="PD57" s="125">
        <v>224.74054577663563</v>
      </c>
      <c r="PE57" s="126">
        <v>224.70817800831111</v>
      </c>
      <c r="PF57" s="125">
        <v>224.67603128983416</v>
      </c>
      <c r="PG57" s="125">
        <v>224.64389363281174</v>
      </c>
      <c r="PH57" s="125">
        <v>224.61176486432137</v>
      </c>
      <c r="PI57" s="125">
        <v>224.57964481448425</v>
      </c>
      <c r="PJ57" s="126">
        <v>224.49707560942065</v>
      </c>
      <c r="PK57" s="26">
        <v>224.49707560942065</v>
      </c>
      <c r="PL57" s="26">
        <v>224.49707560942065</v>
      </c>
      <c r="PM57" s="26">
        <v>224.49707560942065</v>
      </c>
      <c r="PN57" s="26">
        <v>224.49707560942065</v>
      </c>
      <c r="PO57" s="25">
        <v>224.49707560942065</v>
      </c>
    </row>
    <row r="58" spans="1:431" outlineLevel="1" x14ac:dyDescent="0.3">
      <c r="A58" s="30" t="s">
        <v>4050</v>
      </c>
      <c r="B58" s="24" t="s">
        <v>4051</v>
      </c>
      <c r="AP58" s="130" t="s">
        <v>4052</v>
      </c>
      <c r="AV58" s="133" t="s">
        <v>4053</v>
      </c>
      <c r="AW58" s="133" t="s">
        <v>4054</v>
      </c>
      <c r="AX58" s="132" t="s">
        <v>4055</v>
      </c>
      <c r="AY58" s="133" t="s">
        <v>4056</v>
      </c>
      <c r="AZ58" s="133" t="s">
        <v>4057</v>
      </c>
      <c r="BA58" s="133" t="s">
        <v>4058</v>
      </c>
      <c r="BB58" s="133" t="s">
        <v>4059</v>
      </c>
      <c r="BC58" s="132" t="s">
        <v>4060</v>
      </c>
      <c r="BD58" s="133" t="s">
        <v>4061</v>
      </c>
      <c r="BE58" s="133" t="s">
        <v>4062</v>
      </c>
      <c r="BF58" s="133" t="s">
        <v>4063</v>
      </c>
      <c r="BG58" s="133" t="s">
        <v>4064</v>
      </c>
      <c r="BH58" s="132" t="s">
        <v>4065</v>
      </c>
      <c r="BI58" s="133" t="s">
        <v>4066</v>
      </c>
      <c r="BJ58" s="133" t="s">
        <v>4067</v>
      </c>
      <c r="BK58" s="133" t="s">
        <v>4068</v>
      </c>
      <c r="BL58" s="133" t="s">
        <v>4069</v>
      </c>
      <c r="BM58" s="132" t="s">
        <v>4070</v>
      </c>
      <c r="BN58" s="133" t="s">
        <v>4071</v>
      </c>
      <c r="BO58" s="133" t="s">
        <v>4072</v>
      </c>
      <c r="BP58" s="133" t="s">
        <v>4073</v>
      </c>
      <c r="BQ58" s="133" t="s">
        <v>4074</v>
      </c>
      <c r="BR58" s="132" t="s">
        <v>4075</v>
      </c>
      <c r="BS58" s="133" t="s">
        <v>4076</v>
      </c>
      <c r="BT58" s="133" t="s">
        <v>4077</v>
      </c>
      <c r="BU58" s="133" t="s">
        <v>4078</v>
      </c>
      <c r="BV58" s="133" t="s">
        <v>4079</v>
      </c>
      <c r="BW58" s="132" t="s">
        <v>4080</v>
      </c>
      <c r="BX58" s="133" t="s">
        <v>4081</v>
      </c>
      <c r="BY58" s="133" t="s">
        <v>4082</v>
      </c>
      <c r="BZ58" s="133" t="s">
        <v>4083</v>
      </c>
      <c r="CA58" s="133" t="s">
        <v>4084</v>
      </c>
      <c r="CB58" s="132" t="s">
        <v>4085</v>
      </c>
      <c r="LC58" s="25" t="s">
        <v>4086</v>
      </c>
      <c r="LI58" s="136" t="s">
        <v>4087</v>
      </c>
      <c r="LJ58" s="136" t="s">
        <v>4088</v>
      </c>
      <c r="LK58" s="126" t="s">
        <v>4089</v>
      </c>
      <c r="LL58" s="136" t="s">
        <v>4090</v>
      </c>
      <c r="LM58" s="136" t="s">
        <v>4091</v>
      </c>
      <c r="LN58" s="136" t="s">
        <v>4092</v>
      </c>
      <c r="LO58" s="136" t="s">
        <v>4093</v>
      </c>
      <c r="LP58" s="126" t="s">
        <v>4094</v>
      </c>
      <c r="LQ58" s="136" t="s">
        <v>4095</v>
      </c>
      <c r="LR58" s="136" t="s">
        <v>4096</v>
      </c>
      <c r="LS58" s="136" t="s">
        <v>4097</v>
      </c>
      <c r="LT58" s="136" t="s">
        <v>4098</v>
      </c>
      <c r="LU58" s="126" t="s">
        <v>4099</v>
      </c>
      <c r="LV58" s="136" t="s">
        <v>4100</v>
      </c>
      <c r="LW58" s="136" t="s">
        <v>4101</v>
      </c>
      <c r="LX58" s="136" t="s">
        <v>4102</v>
      </c>
      <c r="LY58" s="136" t="s">
        <v>4103</v>
      </c>
      <c r="LZ58" s="126" t="s">
        <v>4104</v>
      </c>
      <c r="MA58" s="134" t="s">
        <v>4105</v>
      </c>
      <c r="MB58" s="134" t="s">
        <v>4106</v>
      </c>
      <c r="MC58" s="134" t="s">
        <v>4107</v>
      </c>
      <c r="MD58" s="134" t="s">
        <v>4108</v>
      </c>
      <c r="ME58" s="126" t="s">
        <v>4109</v>
      </c>
      <c r="MF58" s="136" t="s">
        <v>4110</v>
      </c>
      <c r="MG58" s="136" t="s">
        <v>4111</v>
      </c>
      <c r="MH58" s="136" t="s">
        <v>4112</v>
      </c>
      <c r="MI58" s="136" t="s">
        <v>4113</v>
      </c>
      <c r="MJ58" s="126" t="s">
        <v>4114</v>
      </c>
      <c r="MK58" s="136" t="s">
        <v>4115</v>
      </c>
      <c r="ML58" s="136" t="s">
        <v>4116</v>
      </c>
      <c r="MM58" s="136" t="s">
        <v>4117</v>
      </c>
      <c r="MN58" s="136" t="s">
        <v>4118</v>
      </c>
      <c r="MO58" s="126" t="s">
        <v>4119</v>
      </c>
      <c r="OC58" s="25" t="s">
        <v>4120</v>
      </c>
      <c r="OI58" s="136" t="s">
        <v>4121</v>
      </c>
      <c r="OJ58" s="136" t="s">
        <v>4122</v>
      </c>
      <c r="OK58" s="126" t="s">
        <v>4123</v>
      </c>
      <c r="OL58" s="136" t="s">
        <v>4124</v>
      </c>
      <c r="OM58" s="136" t="s">
        <v>4125</v>
      </c>
      <c r="ON58" s="136" t="s">
        <v>4126</v>
      </c>
      <c r="OO58" s="136" t="s">
        <v>4127</v>
      </c>
      <c r="OP58" s="126" t="s">
        <v>4128</v>
      </c>
      <c r="OQ58" s="136" t="s">
        <v>4129</v>
      </c>
      <c r="OR58" s="136" t="s">
        <v>4130</v>
      </c>
      <c r="OS58" s="136" t="s">
        <v>4131</v>
      </c>
      <c r="OT58" s="136" t="s">
        <v>4132</v>
      </c>
      <c r="OU58" s="126" t="s">
        <v>4133</v>
      </c>
      <c r="OV58" s="136" t="s">
        <v>4134</v>
      </c>
      <c r="OW58" s="136" t="s">
        <v>4135</v>
      </c>
      <c r="OX58" s="136" t="s">
        <v>4136</v>
      </c>
      <c r="OY58" s="136" t="s">
        <v>4137</v>
      </c>
      <c r="OZ58" s="126" t="s">
        <v>4138</v>
      </c>
      <c r="PA58" s="125" t="s">
        <v>4139</v>
      </c>
      <c r="PB58" s="125" t="s">
        <v>4140</v>
      </c>
      <c r="PC58" s="125" t="s">
        <v>4141</v>
      </c>
      <c r="PD58" s="125" t="s">
        <v>4142</v>
      </c>
      <c r="PE58" s="126" t="s">
        <v>4143</v>
      </c>
      <c r="PF58" s="125" t="s">
        <v>4144</v>
      </c>
      <c r="PG58" s="125" t="s">
        <v>4145</v>
      </c>
      <c r="PH58" s="125" t="s">
        <v>4146</v>
      </c>
      <c r="PI58" s="125" t="s">
        <v>4147</v>
      </c>
      <c r="PJ58" s="126" t="s">
        <v>4148</v>
      </c>
      <c r="PK58" s="136" t="s">
        <v>4149</v>
      </c>
      <c r="PL58" s="136" t="s">
        <v>4150</v>
      </c>
      <c r="PM58" s="136" t="s">
        <v>4151</v>
      </c>
      <c r="PN58" s="136" t="s">
        <v>4152</v>
      </c>
      <c r="PO58" s="126" t="s">
        <v>4153</v>
      </c>
    </row>
    <row r="59" spans="1:431" outlineLevel="1" x14ac:dyDescent="0.3">
      <c r="A59" s="30" t="s">
        <v>4154</v>
      </c>
      <c r="B59" s="24" t="s">
        <v>4155</v>
      </c>
      <c r="AP59" s="130" t="s">
        <v>4156</v>
      </c>
      <c r="AV59" s="133" t="s">
        <v>4157</v>
      </c>
      <c r="AW59" s="133" t="s">
        <v>4158</v>
      </c>
      <c r="AX59" s="132" t="s">
        <v>4159</v>
      </c>
      <c r="AY59" s="133" t="s">
        <v>4160</v>
      </c>
      <c r="AZ59" s="133" t="s">
        <v>4161</v>
      </c>
      <c r="BA59" s="133" t="s">
        <v>4162</v>
      </c>
      <c r="BB59" s="133" t="s">
        <v>4163</v>
      </c>
      <c r="BC59" s="132" t="s">
        <v>4164</v>
      </c>
      <c r="BD59" s="133" t="s">
        <v>4165</v>
      </c>
      <c r="BE59" s="133" t="s">
        <v>4166</v>
      </c>
      <c r="BF59" s="133" t="s">
        <v>4167</v>
      </c>
      <c r="BG59" s="133" t="s">
        <v>4168</v>
      </c>
      <c r="BH59" s="132" t="s">
        <v>4169</v>
      </c>
      <c r="BI59" s="133" t="s">
        <v>4170</v>
      </c>
      <c r="BJ59" s="133" t="s">
        <v>4171</v>
      </c>
      <c r="BK59" s="133" t="s">
        <v>4172</v>
      </c>
      <c r="BL59" s="133" t="s">
        <v>4173</v>
      </c>
      <c r="BM59" s="132" t="s">
        <v>4174</v>
      </c>
      <c r="BN59" s="133" t="s">
        <v>4175</v>
      </c>
      <c r="BO59" s="133" t="s">
        <v>4176</v>
      </c>
      <c r="BP59" s="133" t="s">
        <v>4177</v>
      </c>
      <c r="BQ59" s="133" t="s">
        <v>4178</v>
      </c>
      <c r="BR59" s="132" t="s">
        <v>4179</v>
      </c>
      <c r="BS59" s="133" t="s">
        <v>4180</v>
      </c>
      <c r="BT59" s="133" t="s">
        <v>4181</v>
      </c>
      <c r="BU59" s="133" t="s">
        <v>4182</v>
      </c>
      <c r="BV59" s="133" t="s">
        <v>4183</v>
      </c>
      <c r="BW59" s="132" t="s">
        <v>4184</v>
      </c>
      <c r="BX59" s="133" t="s">
        <v>4185</v>
      </c>
      <c r="BY59" s="133" t="s">
        <v>4186</v>
      </c>
      <c r="BZ59" s="133" t="s">
        <v>4187</v>
      </c>
      <c r="CA59" s="133" t="s">
        <v>4188</v>
      </c>
      <c r="CB59" s="132" t="s">
        <v>4189</v>
      </c>
      <c r="CC59" s="126">
        <v>2.6427924805984953</v>
      </c>
      <c r="CI59" s="125">
        <v>2.5666984972750893</v>
      </c>
      <c r="CJ59" s="125">
        <v>2.5582621221156545</v>
      </c>
      <c r="CK59" s="126">
        <v>2.4855694056430866</v>
      </c>
      <c r="CL59" s="125">
        <v>2.4687206047046559</v>
      </c>
      <c r="CM59" s="125">
        <v>2.5147790141053474</v>
      </c>
      <c r="CN59" s="125">
        <v>2.5107313838268266</v>
      </c>
      <c r="CO59" s="125">
        <v>2.5064542090415283</v>
      </c>
      <c r="CP59" s="126">
        <v>2.513953937761336</v>
      </c>
      <c r="CQ59" s="125">
        <v>2.5194797778224949</v>
      </c>
      <c r="CR59" s="125">
        <v>2.5339910338633564</v>
      </c>
      <c r="CS59" s="125">
        <v>2.535712793672654</v>
      </c>
      <c r="CT59" s="125">
        <v>2.5248692888250104</v>
      </c>
      <c r="CU59" s="126">
        <v>2.4991263906257757</v>
      </c>
      <c r="CV59" s="125">
        <v>2.5044210358469265</v>
      </c>
      <c r="CW59" s="125">
        <v>2.5112816109405083</v>
      </c>
      <c r="CX59" s="125">
        <v>2.5143347230386199</v>
      </c>
      <c r="CY59" s="125">
        <v>2.5071516022195808</v>
      </c>
      <c r="CZ59" s="126">
        <v>2.5031336791150576</v>
      </c>
      <c r="DA59" s="125">
        <v>2.4983214703378462</v>
      </c>
      <c r="DB59" s="125">
        <v>2.4871933678234113</v>
      </c>
      <c r="DC59" s="125">
        <v>2.4870277708541049</v>
      </c>
      <c r="DD59" s="125">
        <v>2.4892901490162345</v>
      </c>
      <c r="DE59" s="126">
        <v>2.4877354094929585</v>
      </c>
      <c r="DF59" s="125">
        <v>2.4872955173145872</v>
      </c>
      <c r="DG59" s="125">
        <v>2.4873765192154433</v>
      </c>
      <c r="DH59" s="125">
        <v>2.4874700327768684</v>
      </c>
      <c r="DI59" s="125">
        <v>2.4875857751965169</v>
      </c>
      <c r="DJ59" s="126">
        <v>2.4879382989572933</v>
      </c>
      <c r="DK59" s="26">
        <v>2.4878762663688967</v>
      </c>
      <c r="DL59" s="26">
        <v>2.4878072878763664</v>
      </c>
      <c r="DM59" s="26">
        <v>2.4877321231727945</v>
      </c>
      <c r="DN59" s="26">
        <v>2.4876496918336306</v>
      </c>
      <c r="DO59" s="25">
        <v>2.4875606870053959</v>
      </c>
      <c r="LC59" s="25">
        <v>700.34000735860116</v>
      </c>
      <c r="LI59" s="136">
        <v>680.1751017778987</v>
      </c>
      <c r="LJ59" s="136">
        <v>677.93946236064835</v>
      </c>
      <c r="LK59" s="126">
        <v>658.675892495418</v>
      </c>
      <c r="LL59" s="136">
        <v>654.21096024673375</v>
      </c>
      <c r="LM59" s="136">
        <v>666.41643873791736</v>
      </c>
      <c r="LN59" s="136">
        <v>665.34381671410893</v>
      </c>
      <c r="LO59" s="136">
        <v>664.21036539600493</v>
      </c>
      <c r="LP59" s="126">
        <v>666.1977935067539</v>
      </c>
      <c r="LQ59" s="136">
        <v>667.66214112296109</v>
      </c>
      <c r="LR59" s="136">
        <v>671.50762397378935</v>
      </c>
      <c r="LS59" s="136">
        <v>671.96389032325317</v>
      </c>
      <c r="LT59" s="136">
        <v>669.09036153862769</v>
      </c>
      <c r="LU59" s="126">
        <v>662.26849351583053</v>
      </c>
      <c r="LV59" s="136">
        <v>663.67157449943545</v>
      </c>
      <c r="LW59" s="136">
        <v>665.48962689923462</v>
      </c>
      <c r="LX59" s="136">
        <v>666.2987016052341</v>
      </c>
      <c r="LY59" s="136">
        <v>664.39517458818898</v>
      </c>
      <c r="LZ59" s="126">
        <v>663.33042496549024</v>
      </c>
      <c r="MA59" s="136">
        <v>662.05518963952932</v>
      </c>
      <c r="MB59" s="136">
        <v>659.10624247320402</v>
      </c>
      <c r="MC59" s="136">
        <v>659.0623592763377</v>
      </c>
      <c r="MD59" s="136">
        <v>659.66188948930221</v>
      </c>
      <c r="ME59" s="126">
        <v>659.24988351563388</v>
      </c>
      <c r="MF59" s="136">
        <v>659.13331208836553</v>
      </c>
      <c r="MG59" s="136">
        <v>659.15477759209239</v>
      </c>
      <c r="MH59" s="136">
        <v>659.17955868587001</v>
      </c>
      <c r="MI59" s="136">
        <v>659.21023042707691</v>
      </c>
      <c r="MJ59" s="126">
        <v>659.30364922368256</v>
      </c>
      <c r="MK59" s="26">
        <v>659.28721058775761</v>
      </c>
      <c r="ML59" s="26">
        <v>659.26893128723691</v>
      </c>
      <c r="MM59" s="26">
        <v>659.24901264079062</v>
      </c>
      <c r="MN59" s="26">
        <v>659.2271683359121</v>
      </c>
      <c r="MO59" s="25">
        <v>659.20358205642992</v>
      </c>
      <c r="OC59" s="25">
        <v>700.34000735860116</v>
      </c>
      <c r="OI59" s="136">
        <v>680.1751017778987</v>
      </c>
      <c r="OJ59" s="136">
        <v>677.93946236064835</v>
      </c>
      <c r="OK59" s="126">
        <v>658.675892495418</v>
      </c>
      <c r="OL59" s="136">
        <v>654.21096024673375</v>
      </c>
      <c r="OM59" s="136">
        <v>666.41643873791736</v>
      </c>
      <c r="ON59" s="136">
        <v>665.34381671410893</v>
      </c>
      <c r="OO59" s="136">
        <v>664.21036539600493</v>
      </c>
      <c r="OP59" s="126">
        <v>666.1977935067539</v>
      </c>
      <c r="OQ59" s="136">
        <v>667.66214112296109</v>
      </c>
      <c r="OR59" s="136">
        <v>671.50762397378935</v>
      </c>
      <c r="OS59" s="136">
        <v>671.96389032325317</v>
      </c>
      <c r="OT59" s="136">
        <v>669.09036153862769</v>
      </c>
      <c r="OU59" s="126">
        <v>662.26849351583053</v>
      </c>
      <c r="OV59" s="136">
        <v>663.67157449943545</v>
      </c>
      <c r="OW59" s="136">
        <v>665.48962689923462</v>
      </c>
      <c r="OX59" s="136">
        <v>666.2987016052341</v>
      </c>
      <c r="OY59" s="136">
        <v>664.39517458818898</v>
      </c>
      <c r="OZ59" s="126">
        <v>663.33042496549024</v>
      </c>
      <c r="PA59" s="136">
        <v>662.05518963952932</v>
      </c>
      <c r="PB59" s="136">
        <v>659.10624247320402</v>
      </c>
      <c r="PC59" s="136">
        <v>659.0623592763377</v>
      </c>
      <c r="PD59" s="136">
        <v>659.66188948930221</v>
      </c>
      <c r="PE59" s="126">
        <v>659.24988351563388</v>
      </c>
      <c r="PF59" s="136">
        <v>659.13331208836553</v>
      </c>
      <c r="PG59" s="136">
        <v>659.15477759209239</v>
      </c>
      <c r="PH59" s="136">
        <v>659.17955868587001</v>
      </c>
      <c r="PI59" s="136">
        <v>659.21023042707691</v>
      </c>
      <c r="PJ59" s="126">
        <v>659.30364922368256</v>
      </c>
      <c r="PK59" s="26">
        <v>659.28721058775761</v>
      </c>
      <c r="PL59" s="26">
        <v>659.26893128723691</v>
      </c>
      <c r="PM59" s="26">
        <v>659.24901264079062</v>
      </c>
      <c r="PN59" s="26">
        <v>659.2271683359121</v>
      </c>
      <c r="PO59" s="25">
        <v>659.20358205642992</v>
      </c>
    </row>
    <row r="60" spans="1:431" outlineLevel="1" x14ac:dyDescent="0.3">
      <c r="A60" s="30" t="s">
        <v>4190</v>
      </c>
      <c r="B60" s="24" t="s">
        <v>4191</v>
      </c>
      <c r="AP60" s="130" t="s">
        <v>4192</v>
      </c>
      <c r="AV60" s="133" t="s">
        <v>4193</v>
      </c>
      <c r="AW60" s="133" t="s">
        <v>4194</v>
      </c>
      <c r="AX60" s="132" t="s">
        <v>4195</v>
      </c>
      <c r="AY60" s="133" t="s">
        <v>4196</v>
      </c>
      <c r="AZ60" s="133" t="s">
        <v>4197</v>
      </c>
      <c r="BA60" s="133" t="s">
        <v>4198</v>
      </c>
      <c r="BB60" s="133" t="s">
        <v>4199</v>
      </c>
      <c r="BC60" s="132" t="s">
        <v>4200</v>
      </c>
      <c r="BD60" s="133" t="s">
        <v>4201</v>
      </c>
      <c r="BE60" s="133" t="s">
        <v>4202</v>
      </c>
      <c r="BF60" s="133" t="s">
        <v>4203</v>
      </c>
      <c r="BG60" s="133" t="s">
        <v>4204</v>
      </c>
      <c r="BH60" s="132" t="s">
        <v>4205</v>
      </c>
      <c r="BI60" s="133" t="s">
        <v>4206</v>
      </c>
      <c r="BJ60" s="133" t="s">
        <v>4207</v>
      </c>
      <c r="BK60" s="133" t="s">
        <v>4208</v>
      </c>
      <c r="BL60" s="133" t="s">
        <v>4209</v>
      </c>
      <c r="BM60" s="132" t="s">
        <v>4210</v>
      </c>
      <c r="BN60" s="133" t="s">
        <v>4211</v>
      </c>
      <c r="BO60" s="133" t="s">
        <v>4212</v>
      </c>
      <c r="BP60" s="133" t="s">
        <v>4213</v>
      </c>
      <c r="BQ60" s="133" t="s">
        <v>4214</v>
      </c>
      <c r="BR60" s="132" t="s">
        <v>4215</v>
      </c>
      <c r="BS60" s="133" t="s">
        <v>4216</v>
      </c>
      <c r="BT60" s="133" t="s">
        <v>4217</v>
      </c>
      <c r="BU60" s="133" t="s">
        <v>4218</v>
      </c>
      <c r="BV60" s="133" t="s">
        <v>4219</v>
      </c>
      <c r="BW60" s="132" t="s">
        <v>4220</v>
      </c>
      <c r="BX60" s="133" t="s">
        <v>4221</v>
      </c>
      <c r="BY60" s="133" t="s">
        <v>4222</v>
      </c>
      <c r="BZ60" s="133" t="s">
        <v>4223</v>
      </c>
      <c r="CA60" s="133" t="s">
        <v>4224</v>
      </c>
      <c r="CB60" s="132" t="s">
        <v>4225</v>
      </c>
      <c r="CC60" s="126" t="s">
        <v>4226</v>
      </c>
      <c r="CI60" s="125" t="s">
        <v>4227</v>
      </c>
      <c r="CJ60" s="125" t="s">
        <v>4228</v>
      </c>
      <c r="CK60" s="126" t="s">
        <v>4229</v>
      </c>
      <c r="CL60" s="125" t="s">
        <v>4230</v>
      </c>
      <c r="CM60" s="125" t="s">
        <v>4231</v>
      </c>
      <c r="CN60" s="125" t="s">
        <v>4232</v>
      </c>
      <c r="CO60" s="125" t="s">
        <v>4233</v>
      </c>
      <c r="CP60" s="126" t="s">
        <v>4234</v>
      </c>
      <c r="CQ60" s="125" t="s">
        <v>4235</v>
      </c>
      <c r="CR60" s="125" t="s">
        <v>4236</v>
      </c>
      <c r="CS60" s="125" t="s">
        <v>4237</v>
      </c>
      <c r="CT60" s="125" t="s">
        <v>4238</v>
      </c>
      <c r="CU60" s="126" t="s">
        <v>4239</v>
      </c>
      <c r="CV60" s="125" t="s">
        <v>4240</v>
      </c>
      <c r="CW60" s="125" t="s">
        <v>4241</v>
      </c>
      <c r="CX60" s="125" t="s">
        <v>4242</v>
      </c>
      <c r="CY60" s="125" t="s">
        <v>4243</v>
      </c>
      <c r="CZ60" s="126" t="s">
        <v>4244</v>
      </c>
      <c r="DA60" s="125" t="s">
        <v>4245</v>
      </c>
      <c r="DB60" s="125" t="s">
        <v>4246</v>
      </c>
      <c r="DC60" s="125" t="s">
        <v>4247</v>
      </c>
      <c r="DD60" s="125" t="s">
        <v>4248</v>
      </c>
      <c r="DE60" s="126" t="s">
        <v>4249</v>
      </c>
      <c r="DF60" s="125" t="s">
        <v>4250</v>
      </c>
      <c r="DG60" s="125" t="s">
        <v>4251</v>
      </c>
      <c r="DH60" s="125" t="s">
        <v>4252</v>
      </c>
      <c r="DI60" s="125" t="s">
        <v>4253</v>
      </c>
      <c r="DJ60" s="126" t="s">
        <v>4254</v>
      </c>
      <c r="DK60" s="125" t="s">
        <v>4255</v>
      </c>
      <c r="DL60" s="125" t="s">
        <v>4256</v>
      </c>
      <c r="DM60" s="125" t="s">
        <v>4257</v>
      </c>
      <c r="DN60" s="125" t="s">
        <v>4258</v>
      </c>
      <c r="DO60" s="126" t="s">
        <v>4259</v>
      </c>
      <c r="LC60" s="25" t="s">
        <v>4260</v>
      </c>
      <c r="LI60" s="136" t="s">
        <v>4261</v>
      </c>
      <c r="LJ60" s="136" t="s">
        <v>4262</v>
      </c>
      <c r="LK60" s="126" t="s">
        <v>4263</v>
      </c>
      <c r="LL60" s="136" t="s">
        <v>4264</v>
      </c>
      <c r="LM60" s="136" t="s">
        <v>4265</v>
      </c>
      <c r="LN60" s="136" t="s">
        <v>4266</v>
      </c>
      <c r="LO60" s="136" t="s">
        <v>4267</v>
      </c>
      <c r="LP60" s="126" t="s">
        <v>4268</v>
      </c>
      <c r="LQ60" s="136" t="s">
        <v>4269</v>
      </c>
      <c r="LR60" s="136" t="s">
        <v>4270</v>
      </c>
      <c r="LS60" s="136" t="s">
        <v>4271</v>
      </c>
      <c r="LT60" s="136" t="s">
        <v>4272</v>
      </c>
      <c r="LU60" s="126" t="s">
        <v>4273</v>
      </c>
      <c r="LV60" s="136" t="s">
        <v>4274</v>
      </c>
      <c r="LW60" s="136" t="s">
        <v>4275</v>
      </c>
      <c r="LX60" s="136" t="s">
        <v>4276</v>
      </c>
      <c r="LY60" s="136" t="s">
        <v>4277</v>
      </c>
      <c r="LZ60" s="126" t="s">
        <v>4278</v>
      </c>
      <c r="MA60" s="136" t="s">
        <v>4279</v>
      </c>
      <c r="MB60" s="136" t="s">
        <v>4280</v>
      </c>
      <c r="MC60" s="136" t="s">
        <v>4281</v>
      </c>
      <c r="MD60" s="136" t="s">
        <v>4282</v>
      </c>
      <c r="ME60" s="126" t="s">
        <v>4283</v>
      </c>
      <c r="MF60" s="136" t="s">
        <v>4284</v>
      </c>
      <c r="MG60" s="136" t="s">
        <v>4285</v>
      </c>
      <c r="MH60" s="136" t="s">
        <v>4286</v>
      </c>
      <c r="MI60" s="136" t="s">
        <v>4287</v>
      </c>
      <c r="MJ60" s="126" t="s">
        <v>4288</v>
      </c>
      <c r="MK60" s="136" t="s">
        <v>4289</v>
      </c>
      <c r="ML60" s="136" t="s">
        <v>4290</v>
      </c>
      <c r="MM60" s="136" t="s">
        <v>4291</v>
      </c>
      <c r="MN60" s="136" t="s">
        <v>4292</v>
      </c>
      <c r="MO60" s="126" t="s">
        <v>4293</v>
      </c>
      <c r="OC60" s="25" t="s">
        <v>4294</v>
      </c>
      <c r="OI60" s="136" t="s">
        <v>4295</v>
      </c>
      <c r="OJ60" s="136" t="s">
        <v>4296</v>
      </c>
      <c r="OK60" s="126" t="s">
        <v>4297</v>
      </c>
      <c r="OL60" s="136" t="s">
        <v>4298</v>
      </c>
      <c r="OM60" s="136" t="s">
        <v>4299</v>
      </c>
      <c r="ON60" s="136" t="s">
        <v>4300</v>
      </c>
      <c r="OO60" s="136" t="s">
        <v>4301</v>
      </c>
      <c r="OP60" s="126" t="s">
        <v>4302</v>
      </c>
      <c r="OQ60" s="136" t="s">
        <v>4303</v>
      </c>
      <c r="OR60" s="136" t="s">
        <v>4304</v>
      </c>
      <c r="OS60" s="136" t="s">
        <v>4305</v>
      </c>
      <c r="OT60" s="136" t="s">
        <v>4306</v>
      </c>
      <c r="OU60" s="126" t="s">
        <v>4307</v>
      </c>
      <c r="OV60" s="136" t="s">
        <v>4308</v>
      </c>
      <c r="OW60" s="136" t="s">
        <v>4309</v>
      </c>
      <c r="OX60" s="136" t="s">
        <v>4310</v>
      </c>
      <c r="OY60" s="136" t="s">
        <v>4311</v>
      </c>
      <c r="OZ60" s="126" t="s">
        <v>4312</v>
      </c>
      <c r="PA60" s="136" t="s">
        <v>4313</v>
      </c>
      <c r="PB60" s="136" t="s">
        <v>4314</v>
      </c>
      <c r="PC60" s="136" t="s">
        <v>4315</v>
      </c>
      <c r="PD60" s="136" t="s">
        <v>4316</v>
      </c>
      <c r="PE60" s="126" t="s">
        <v>4317</v>
      </c>
      <c r="PF60" s="136" t="s">
        <v>4318</v>
      </c>
      <c r="PG60" s="136" t="s">
        <v>4319</v>
      </c>
      <c r="PH60" s="136" t="s">
        <v>4320</v>
      </c>
      <c r="PI60" s="136" t="s">
        <v>4321</v>
      </c>
      <c r="PJ60" s="126" t="s">
        <v>4322</v>
      </c>
      <c r="PK60" s="136" t="s">
        <v>4323</v>
      </c>
      <c r="PL60" s="136" t="s">
        <v>4324</v>
      </c>
      <c r="PM60" s="136" t="s">
        <v>4325</v>
      </c>
      <c r="PN60" s="136" t="s">
        <v>4326</v>
      </c>
      <c r="PO60" s="126" t="s">
        <v>4327</v>
      </c>
    </row>
    <row r="61" spans="1:431" outlineLevel="1" x14ac:dyDescent="0.3">
      <c r="A61" s="30" t="s">
        <v>4328</v>
      </c>
      <c r="B61" s="24" t="s">
        <v>4329</v>
      </c>
      <c r="AP61" s="130" t="s">
        <v>4330</v>
      </c>
      <c r="AV61" s="133" t="s">
        <v>4331</v>
      </c>
      <c r="AW61" s="133" t="s">
        <v>4332</v>
      </c>
      <c r="AX61" s="132" t="s">
        <v>4333</v>
      </c>
      <c r="AY61" s="133" t="s">
        <v>4334</v>
      </c>
      <c r="AZ61" s="133" t="s">
        <v>4335</v>
      </c>
      <c r="BA61" s="133" t="s">
        <v>4336</v>
      </c>
      <c r="BB61" s="133" t="s">
        <v>4337</v>
      </c>
      <c r="BC61" s="132" t="s">
        <v>4338</v>
      </c>
      <c r="BD61" s="133" t="s">
        <v>4339</v>
      </c>
      <c r="BE61" s="133" t="s">
        <v>4340</v>
      </c>
      <c r="BF61" s="133" t="s">
        <v>4341</v>
      </c>
      <c r="BG61" s="133" t="s">
        <v>4342</v>
      </c>
      <c r="BH61" s="132" t="s">
        <v>4343</v>
      </c>
      <c r="BI61" s="133" t="s">
        <v>4344</v>
      </c>
      <c r="BJ61" s="133" t="s">
        <v>4345</v>
      </c>
      <c r="BK61" s="133" t="s">
        <v>4346</v>
      </c>
      <c r="BL61" s="133" t="s">
        <v>4347</v>
      </c>
      <c r="BM61" s="132" t="s">
        <v>4348</v>
      </c>
      <c r="BN61" s="133" t="s">
        <v>4349</v>
      </c>
      <c r="BO61" s="133" t="s">
        <v>4350</v>
      </c>
      <c r="BP61" s="133" t="s">
        <v>4351</v>
      </c>
      <c r="BQ61" s="133" t="s">
        <v>4352</v>
      </c>
      <c r="BR61" s="132" t="s">
        <v>4353</v>
      </c>
      <c r="BS61" s="133" t="s">
        <v>4354</v>
      </c>
      <c r="BT61" s="133" t="s">
        <v>4355</v>
      </c>
      <c r="BU61" s="133" t="s">
        <v>4356</v>
      </c>
      <c r="BV61" s="133" t="s">
        <v>4357</v>
      </c>
      <c r="BW61" s="132" t="s">
        <v>4358</v>
      </c>
      <c r="BX61" s="133" t="s">
        <v>4359</v>
      </c>
      <c r="BY61" s="133" t="s">
        <v>4360</v>
      </c>
      <c r="BZ61" s="133" t="s">
        <v>4361</v>
      </c>
      <c r="CA61" s="133" t="s">
        <v>4362</v>
      </c>
      <c r="CB61" s="132" t="s">
        <v>4363</v>
      </c>
      <c r="CC61" s="126" t="s">
        <v>4364</v>
      </c>
      <c r="CI61" s="125" t="s">
        <v>4365</v>
      </c>
      <c r="CJ61" s="125" t="s">
        <v>4366</v>
      </c>
      <c r="CK61" s="126" t="s">
        <v>4367</v>
      </c>
      <c r="CL61" s="125" t="s">
        <v>4368</v>
      </c>
      <c r="CM61" s="125" t="s">
        <v>4369</v>
      </c>
      <c r="CN61" s="125" t="s">
        <v>4370</v>
      </c>
      <c r="CO61" s="125" t="s">
        <v>4371</v>
      </c>
      <c r="CP61" s="126" t="s">
        <v>4372</v>
      </c>
      <c r="CQ61" s="125" t="s">
        <v>4373</v>
      </c>
      <c r="CR61" s="125" t="s">
        <v>4374</v>
      </c>
      <c r="CS61" s="125" t="s">
        <v>4375</v>
      </c>
      <c r="CT61" s="125" t="s">
        <v>4376</v>
      </c>
      <c r="CU61" s="126" t="s">
        <v>4377</v>
      </c>
      <c r="CV61" s="125" t="s">
        <v>4378</v>
      </c>
      <c r="CW61" s="125" t="s">
        <v>4379</v>
      </c>
      <c r="CX61" s="125" t="s">
        <v>4380</v>
      </c>
      <c r="CY61" s="125" t="s">
        <v>4381</v>
      </c>
      <c r="CZ61" s="126" t="s">
        <v>4382</v>
      </c>
      <c r="DA61" s="125" t="s">
        <v>4383</v>
      </c>
      <c r="DB61" s="125" t="s">
        <v>4384</v>
      </c>
      <c r="DC61" s="125" t="s">
        <v>4385</v>
      </c>
      <c r="DD61" s="125" t="s">
        <v>4386</v>
      </c>
      <c r="DE61" s="126" t="s">
        <v>4387</v>
      </c>
      <c r="DF61" s="125" t="s">
        <v>4388</v>
      </c>
      <c r="DG61" s="125" t="s">
        <v>4389</v>
      </c>
      <c r="DH61" s="125" t="s">
        <v>4390</v>
      </c>
      <c r="DI61" s="125" t="s">
        <v>4391</v>
      </c>
      <c r="DJ61" s="126" t="s">
        <v>4392</v>
      </c>
      <c r="DK61" s="125" t="s">
        <v>4393</v>
      </c>
      <c r="DL61" s="125" t="s">
        <v>4394</v>
      </c>
      <c r="DM61" s="125" t="s">
        <v>4395</v>
      </c>
      <c r="DN61" s="125" t="s">
        <v>4396</v>
      </c>
      <c r="DO61" s="126" t="s">
        <v>4397</v>
      </c>
      <c r="LC61" s="25" t="s">
        <v>4398</v>
      </c>
      <c r="LI61" s="136" t="s">
        <v>4399</v>
      </c>
      <c r="LJ61" s="136" t="s">
        <v>4400</v>
      </c>
      <c r="LK61" s="126" t="s">
        <v>4401</v>
      </c>
      <c r="LL61" s="136" t="s">
        <v>4402</v>
      </c>
      <c r="LM61" s="136" t="s">
        <v>4403</v>
      </c>
      <c r="LN61" s="136" t="s">
        <v>4404</v>
      </c>
      <c r="LO61" s="136" t="s">
        <v>4405</v>
      </c>
      <c r="LP61" s="126" t="s">
        <v>4406</v>
      </c>
      <c r="LQ61" s="136" t="s">
        <v>4407</v>
      </c>
      <c r="LR61" s="136" t="s">
        <v>4408</v>
      </c>
      <c r="LS61" s="136" t="s">
        <v>4409</v>
      </c>
      <c r="LT61" s="136" t="s">
        <v>4410</v>
      </c>
      <c r="LU61" s="126" t="s">
        <v>4411</v>
      </c>
      <c r="LV61" s="136" t="s">
        <v>4412</v>
      </c>
      <c r="LW61" s="136" t="s">
        <v>4413</v>
      </c>
      <c r="LX61" s="136" t="s">
        <v>4414</v>
      </c>
      <c r="LY61" s="136" t="s">
        <v>4415</v>
      </c>
      <c r="LZ61" s="126" t="s">
        <v>4416</v>
      </c>
      <c r="MA61" s="136" t="s">
        <v>4417</v>
      </c>
      <c r="MB61" s="136" t="s">
        <v>4418</v>
      </c>
      <c r="MC61" s="136" t="s">
        <v>4419</v>
      </c>
      <c r="MD61" s="136" t="s">
        <v>4420</v>
      </c>
      <c r="ME61" s="126" t="s">
        <v>4421</v>
      </c>
      <c r="MF61" s="136" t="s">
        <v>4422</v>
      </c>
      <c r="MG61" s="136" t="s">
        <v>4423</v>
      </c>
      <c r="MH61" s="136" t="s">
        <v>4424</v>
      </c>
      <c r="MI61" s="136" t="s">
        <v>4425</v>
      </c>
      <c r="MJ61" s="126" t="s">
        <v>4426</v>
      </c>
      <c r="MK61" s="136" t="s">
        <v>4427</v>
      </c>
      <c r="ML61" s="136" t="s">
        <v>4428</v>
      </c>
      <c r="MM61" s="136" t="s">
        <v>4429</v>
      </c>
      <c r="MN61" s="136" t="s">
        <v>4430</v>
      </c>
      <c r="MO61" s="126" t="s">
        <v>4431</v>
      </c>
      <c r="OC61" s="25" t="s">
        <v>4432</v>
      </c>
      <c r="OI61" s="136" t="s">
        <v>4433</v>
      </c>
      <c r="OJ61" s="136" t="s">
        <v>4434</v>
      </c>
      <c r="OK61" s="126" t="s">
        <v>4435</v>
      </c>
      <c r="OL61" s="136" t="s">
        <v>4436</v>
      </c>
      <c r="OM61" s="136" t="s">
        <v>4437</v>
      </c>
      <c r="ON61" s="136" t="s">
        <v>4438</v>
      </c>
      <c r="OO61" s="136" t="s">
        <v>4439</v>
      </c>
      <c r="OP61" s="126" t="s">
        <v>4440</v>
      </c>
      <c r="OQ61" s="136" t="s">
        <v>4441</v>
      </c>
      <c r="OR61" s="136" t="s">
        <v>4442</v>
      </c>
      <c r="OS61" s="136" t="s">
        <v>4443</v>
      </c>
      <c r="OT61" s="136" t="s">
        <v>4444</v>
      </c>
      <c r="OU61" s="126" t="s">
        <v>4445</v>
      </c>
      <c r="OV61" s="136" t="s">
        <v>4446</v>
      </c>
      <c r="OW61" s="136" t="s">
        <v>4447</v>
      </c>
      <c r="OX61" s="136" t="s">
        <v>4448</v>
      </c>
      <c r="OY61" s="136" t="s">
        <v>4449</v>
      </c>
      <c r="OZ61" s="126" t="s">
        <v>4450</v>
      </c>
      <c r="PA61" s="136" t="s">
        <v>4451</v>
      </c>
      <c r="PB61" s="136" t="s">
        <v>4452</v>
      </c>
      <c r="PC61" s="136" t="s">
        <v>4453</v>
      </c>
      <c r="PD61" s="136" t="s">
        <v>4454</v>
      </c>
      <c r="PE61" s="126" t="s">
        <v>4455</v>
      </c>
      <c r="PF61" s="136" t="s">
        <v>4456</v>
      </c>
      <c r="PG61" s="136" t="s">
        <v>4457</v>
      </c>
      <c r="PH61" s="136" t="s">
        <v>4458</v>
      </c>
      <c r="PI61" s="136" t="s">
        <v>4459</v>
      </c>
      <c r="PJ61" s="126" t="s">
        <v>4460</v>
      </c>
      <c r="PK61" s="136" t="s">
        <v>4461</v>
      </c>
      <c r="PL61" s="136" t="s">
        <v>4462</v>
      </c>
      <c r="PM61" s="136" t="s">
        <v>4463</v>
      </c>
      <c r="PN61" s="136" t="s">
        <v>4464</v>
      </c>
      <c r="PO61" s="126" t="s">
        <v>4465</v>
      </c>
    </row>
    <row r="62" spans="1:431" outlineLevel="1" x14ac:dyDescent="0.3">
      <c r="A62" s="30" t="s">
        <v>4466</v>
      </c>
      <c r="B62" s="24" t="s">
        <v>4467</v>
      </c>
      <c r="C62" s="123">
        <v>36.039079999999998</v>
      </c>
      <c r="I62" s="128">
        <v>27.493950000000002</v>
      </c>
      <c r="J62" s="128">
        <v>32.536638576338866</v>
      </c>
      <c r="K62" s="127">
        <v>32.402517773758724</v>
      </c>
      <c r="L62" s="128">
        <v>32.648983642301786</v>
      </c>
      <c r="M62" s="128">
        <v>32.850566906278921</v>
      </c>
      <c r="N62" s="128">
        <v>32.927204097168136</v>
      </c>
      <c r="O62" s="128">
        <v>32.860354591015323</v>
      </c>
      <c r="P62" s="127">
        <v>32.773720431515883</v>
      </c>
      <c r="Q62" s="128">
        <v>32.668346161657809</v>
      </c>
      <c r="R62" s="128">
        <v>32.76001436963368</v>
      </c>
      <c r="S62" s="128">
        <v>32.479950349757239</v>
      </c>
      <c r="T62" s="128">
        <v>32.479950349757239</v>
      </c>
      <c r="U62" s="127">
        <v>32.479950349757239</v>
      </c>
      <c r="V62" s="128">
        <v>32.479950349757239</v>
      </c>
      <c r="W62" s="128">
        <v>32.479950349757239</v>
      </c>
      <c r="X62" s="128">
        <v>32.479950349757239</v>
      </c>
      <c r="Y62" s="128">
        <v>32.479950349757239</v>
      </c>
      <c r="Z62" s="127">
        <v>32.479950349757239</v>
      </c>
      <c r="AA62" s="128">
        <v>32.479950349757239</v>
      </c>
      <c r="AB62" s="128">
        <v>32.479950349757239</v>
      </c>
      <c r="AC62" s="128">
        <v>32.479950349757239</v>
      </c>
      <c r="AD62" s="128">
        <v>32.479950349757239</v>
      </c>
      <c r="AE62" s="127">
        <v>32.479950349757239</v>
      </c>
      <c r="AF62" s="128">
        <v>32.479950349757239</v>
      </c>
      <c r="AG62" s="128">
        <v>32.479950349757239</v>
      </c>
      <c r="AH62" s="128">
        <v>32.479950349757239</v>
      </c>
      <c r="AI62" s="128">
        <v>32.479950349757239</v>
      </c>
      <c r="AJ62" s="127">
        <v>32.479950349757239</v>
      </c>
      <c r="AK62" s="26">
        <v>32.479950349757239</v>
      </c>
      <c r="AL62" s="26">
        <v>32.479950349757239</v>
      </c>
      <c r="AM62" s="26">
        <v>32.479950349757239</v>
      </c>
      <c r="AN62" s="26">
        <v>32.479950349757239</v>
      </c>
      <c r="AO62" s="25">
        <v>32.479950349757239</v>
      </c>
      <c r="LC62" s="25">
        <v>36.039079999999998</v>
      </c>
      <c r="LI62" s="136">
        <v>27.493949999999998</v>
      </c>
      <c r="LJ62" s="136">
        <v>32.536638576338866</v>
      </c>
      <c r="LK62" s="126">
        <v>32.402517773758724</v>
      </c>
      <c r="LL62" s="136">
        <v>32.648983642301786</v>
      </c>
      <c r="LM62" s="136">
        <v>32.850566906278921</v>
      </c>
      <c r="LN62" s="136">
        <v>32.927204097168136</v>
      </c>
      <c r="LO62" s="136">
        <v>32.860354591015323</v>
      </c>
      <c r="LP62" s="126">
        <v>32.773720431515883</v>
      </c>
      <c r="LQ62" s="136">
        <v>32.668346161657809</v>
      </c>
      <c r="LR62" s="136">
        <v>32.76001436963368</v>
      </c>
      <c r="LS62" s="136">
        <v>32.479950349757239</v>
      </c>
      <c r="LT62" s="136">
        <v>32.479950349757239</v>
      </c>
      <c r="LU62" s="126">
        <v>32.479950349757239</v>
      </c>
      <c r="LV62" s="136">
        <v>32.479950349757239</v>
      </c>
      <c r="LW62" s="136">
        <v>32.479950349757239</v>
      </c>
      <c r="LX62" s="136">
        <v>32.479950349757239</v>
      </c>
      <c r="LY62" s="136">
        <v>32.479950349757239</v>
      </c>
      <c r="LZ62" s="126">
        <v>32.479950349757239</v>
      </c>
      <c r="MA62" s="136">
        <v>32.479950349757239</v>
      </c>
      <c r="MB62" s="136">
        <v>32.479950349757239</v>
      </c>
      <c r="MC62" s="136">
        <v>32.479950349757239</v>
      </c>
      <c r="MD62" s="136">
        <v>32.479950349757239</v>
      </c>
      <c r="ME62" s="126">
        <v>32.479950349757239</v>
      </c>
      <c r="MF62" s="136">
        <v>32.479950349757239</v>
      </c>
      <c r="MG62" s="136">
        <v>32.479950349757239</v>
      </c>
      <c r="MH62" s="136">
        <v>32.479950349757239</v>
      </c>
      <c r="MI62" s="136">
        <v>32.479950349757239</v>
      </c>
      <c r="MJ62" s="126">
        <v>32.479950349757239</v>
      </c>
      <c r="MK62" s="26">
        <v>32.479950349757239</v>
      </c>
      <c r="ML62" s="26">
        <v>32.479950349757239</v>
      </c>
      <c r="MM62" s="26">
        <v>32.479950349757239</v>
      </c>
      <c r="MN62" s="26">
        <v>32.479950349757239</v>
      </c>
      <c r="MO62" s="25">
        <v>32.479950349757239</v>
      </c>
      <c r="OC62" s="25">
        <v>36.039079999999998</v>
      </c>
      <c r="OI62" s="136">
        <v>27.493949999999998</v>
      </c>
      <c r="OJ62" s="136">
        <v>32.536638576338866</v>
      </c>
      <c r="OK62" s="126">
        <v>32.402517773758724</v>
      </c>
      <c r="OL62" s="136">
        <v>32.648983642301786</v>
      </c>
      <c r="OM62" s="136">
        <v>32.850566906278921</v>
      </c>
      <c r="ON62" s="136">
        <v>32.927204097168136</v>
      </c>
      <c r="OO62" s="136">
        <v>32.860354591015323</v>
      </c>
      <c r="OP62" s="126">
        <v>32.773720431515883</v>
      </c>
      <c r="OQ62" s="136">
        <v>32.668346161657809</v>
      </c>
      <c r="OR62" s="136">
        <v>32.76001436963368</v>
      </c>
      <c r="OS62" s="136">
        <v>32.479950349757239</v>
      </c>
      <c r="OT62" s="136">
        <v>32.479950349757239</v>
      </c>
      <c r="OU62" s="126">
        <v>32.479950349757239</v>
      </c>
      <c r="OV62" s="136">
        <v>32.479950349757239</v>
      </c>
      <c r="OW62" s="136">
        <v>32.479950349757239</v>
      </c>
      <c r="OX62" s="136">
        <v>32.479950349757239</v>
      </c>
      <c r="OY62" s="136">
        <v>32.479950349757239</v>
      </c>
      <c r="OZ62" s="126">
        <v>32.479950349757239</v>
      </c>
      <c r="PA62" s="136">
        <v>32.479950349757239</v>
      </c>
      <c r="PB62" s="136">
        <v>32.479950349757239</v>
      </c>
      <c r="PC62" s="136">
        <v>32.479950349757239</v>
      </c>
      <c r="PD62" s="136">
        <v>32.479950349757239</v>
      </c>
      <c r="PE62" s="126">
        <v>32.479950349757239</v>
      </c>
      <c r="PF62" s="136">
        <v>32.479950349757239</v>
      </c>
      <c r="PG62" s="136">
        <v>32.479950349757239</v>
      </c>
      <c r="PH62" s="136">
        <v>32.479950349757239</v>
      </c>
      <c r="PI62" s="136">
        <v>32.479950349757239</v>
      </c>
      <c r="PJ62" s="126">
        <v>32.479950349757239</v>
      </c>
      <c r="PK62" s="26">
        <v>32.479950349757239</v>
      </c>
      <c r="PL62" s="26">
        <v>32.479950349757239</v>
      </c>
      <c r="PM62" s="26">
        <v>32.479950349757239</v>
      </c>
      <c r="PN62" s="26">
        <v>32.479950349757239</v>
      </c>
      <c r="PO62" s="25">
        <v>32.479950349757239</v>
      </c>
    </row>
    <row r="63" spans="1:431" outlineLevel="1" x14ac:dyDescent="0.3">
      <c r="A63" s="30" t="s">
        <v>4468</v>
      </c>
      <c r="B63" s="24" t="s">
        <v>4469</v>
      </c>
      <c r="C63" s="123">
        <v>1.7134516666666665E-2</v>
      </c>
      <c r="I63" s="128">
        <v>0.2922486966666667</v>
      </c>
      <c r="J63" s="128">
        <v>0.32440843600000002</v>
      </c>
      <c r="K63" s="127">
        <v>0.27798632986666666</v>
      </c>
      <c r="L63" s="128">
        <v>0.22769026250666663</v>
      </c>
      <c r="M63" s="128">
        <v>0.22789364834133335</v>
      </c>
      <c r="N63" s="128">
        <v>0.27004547467626661</v>
      </c>
      <c r="O63" s="128">
        <v>0.26560483027818671</v>
      </c>
      <c r="P63" s="127">
        <v>0.25384410913382399</v>
      </c>
      <c r="Q63" s="128">
        <v>0.24901566498725544</v>
      </c>
      <c r="R63" s="128">
        <v>0.2532807454833732</v>
      </c>
      <c r="S63" s="128">
        <v>0.25835816491178121</v>
      </c>
      <c r="T63" s="128">
        <v>0.25602070295888407</v>
      </c>
      <c r="U63" s="127">
        <v>0.25410387749502356</v>
      </c>
      <c r="V63" s="128">
        <v>0.25415583116726342</v>
      </c>
      <c r="W63" s="128">
        <v>0.25518386440326507</v>
      </c>
      <c r="X63" s="128">
        <v>0.25556448818724348</v>
      </c>
      <c r="Y63" s="128">
        <v>0.2550057528423359</v>
      </c>
      <c r="Z63" s="127">
        <v>0.25480276281902631</v>
      </c>
      <c r="AA63" s="128">
        <v>0.25494253988382687</v>
      </c>
      <c r="AB63" s="128">
        <v>0.25509988162713948</v>
      </c>
      <c r="AC63" s="128">
        <v>0.25508308507191435</v>
      </c>
      <c r="AD63" s="128">
        <v>0.25498680444884858</v>
      </c>
      <c r="AE63" s="127">
        <v>0.25498301477015117</v>
      </c>
      <c r="AF63" s="128">
        <v>0.25501906516037615</v>
      </c>
      <c r="AG63" s="128">
        <v>0.25503437021568603</v>
      </c>
      <c r="AH63" s="128">
        <v>0.25502126793339525</v>
      </c>
      <c r="AI63" s="128">
        <v>0.25500890450569141</v>
      </c>
      <c r="AJ63" s="127">
        <v>0.25501332451705999</v>
      </c>
      <c r="AK63" s="26">
        <v>0.25501938646644173</v>
      </c>
      <c r="AL63" s="26">
        <v>0.25501945072765481</v>
      </c>
      <c r="AM63" s="26">
        <v>0.25501646683004869</v>
      </c>
      <c r="AN63" s="26">
        <v>0.25501550660937933</v>
      </c>
      <c r="AO63" s="25">
        <v>0.25501682703011685</v>
      </c>
      <c r="LC63" s="25">
        <v>1.7134516666666665E-2</v>
      </c>
      <c r="LI63" s="136">
        <v>0.2922486966666667</v>
      </c>
      <c r="LJ63" s="136">
        <v>0.32440843600000002</v>
      </c>
      <c r="LK63" s="126">
        <v>0.27798632986666666</v>
      </c>
      <c r="LL63" s="136">
        <v>0.22769026250666663</v>
      </c>
      <c r="LM63" s="136">
        <v>0.22789364834133335</v>
      </c>
      <c r="LN63" s="136">
        <v>0.27004547467626661</v>
      </c>
      <c r="LO63" s="136">
        <v>0.26560483027818671</v>
      </c>
      <c r="LP63" s="126">
        <v>0.25384410913382399</v>
      </c>
      <c r="LQ63" s="136">
        <v>0.24901566498725544</v>
      </c>
      <c r="LR63" s="136">
        <v>0.2532807454833732</v>
      </c>
      <c r="LS63" s="136">
        <v>0.25835816491178121</v>
      </c>
      <c r="LT63" s="136">
        <v>0.25602070295888407</v>
      </c>
      <c r="LU63" s="126">
        <v>0.25410387749502356</v>
      </c>
      <c r="LV63" s="136">
        <v>0.25415583116726342</v>
      </c>
      <c r="LW63" s="136">
        <v>0.25518386440326507</v>
      </c>
      <c r="LX63" s="136">
        <v>0.25556448818724348</v>
      </c>
      <c r="LY63" s="136">
        <v>0.2550057528423359</v>
      </c>
      <c r="LZ63" s="126">
        <v>0.25480276281902631</v>
      </c>
      <c r="MA63" s="136">
        <v>0.25494253988382687</v>
      </c>
      <c r="MB63" s="136">
        <v>0.25509988162713948</v>
      </c>
      <c r="MC63" s="136">
        <v>0.25508308507191435</v>
      </c>
      <c r="MD63" s="136">
        <v>0.25498680444884858</v>
      </c>
      <c r="ME63" s="126">
        <v>0.25498301477015117</v>
      </c>
      <c r="MF63" s="136">
        <v>0.25501906516037615</v>
      </c>
      <c r="MG63" s="136">
        <v>0.25503437021568603</v>
      </c>
      <c r="MH63" s="136">
        <v>0.25502126793339525</v>
      </c>
      <c r="MI63" s="136">
        <v>0.25500890450569141</v>
      </c>
      <c r="MJ63" s="126">
        <v>0.25501332451705999</v>
      </c>
      <c r="MK63" s="26">
        <v>0.25501938646644173</v>
      </c>
      <c r="ML63" s="26">
        <v>0.25501945072765481</v>
      </c>
      <c r="MM63" s="26">
        <v>0.25501646683004869</v>
      </c>
      <c r="MN63" s="26">
        <v>0.25501550660937933</v>
      </c>
      <c r="MO63" s="25">
        <v>0.25501682703011685</v>
      </c>
      <c r="OC63" s="25">
        <v>1.7134516666666665E-2</v>
      </c>
      <c r="OI63" s="136">
        <v>0.2922486966666667</v>
      </c>
      <c r="OJ63" s="136">
        <v>0.32440843600000002</v>
      </c>
      <c r="OK63" s="126">
        <v>0.27798632986666666</v>
      </c>
      <c r="OL63" s="136">
        <v>0.22769026250666663</v>
      </c>
      <c r="OM63" s="136">
        <v>0.22789364834133335</v>
      </c>
      <c r="ON63" s="136">
        <v>0.27004547467626661</v>
      </c>
      <c r="OO63" s="136">
        <v>0.26560483027818671</v>
      </c>
      <c r="OP63" s="126">
        <v>0.25384410913382399</v>
      </c>
      <c r="OQ63" s="136">
        <v>0.24901566498725544</v>
      </c>
      <c r="OR63" s="136">
        <v>0.2532807454833732</v>
      </c>
      <c r="OS63" s="136">
        <v>0.25835816491178121</v>
      </c>
      <c r="OT63" s="136">
        <v>0.25602070295888407</v>
      </c>
      <c r="OU63" s="126">
        <v>0.25410387749502356</v>
      </c>
      <c r="OV63" s="136">
        <v>0.25415583116726342</v>
      </c>
      <c r="OW63" s="136">
        <v>0.25518386440326507</v>
      </c>
      <c r="OX63" s="136">
        <v>0.25556448818724348</v>
      </c>
      <c r="OY63" s="136">
        <v>0.2550057528423359</v>
      </c>
      <c r="OZ63" s="126">
        <v>0.25480276281902631</v>
      </c>
      <c r="PA63" s="136">
        <v>0.25494253988382687</v>
      </c>
      <c r="PB63" s="136">
        <v>0.25509988162713948</v>
      </c>
      <c r="PC63" s="136">
        <v>0.25508308507191435</v>
      </c>
      <c r="PD63" s="136">
        <v>0.25498680444884858</v>
      </c>
      <c r="PE63" s="126">
        <v>0.25498301477015117</v>
      </c>
      <c r="PF63" s="136">
        <v>0.25501906516037615</v>
      </c>
      <c r="PG63" s="136">
        <v>0.25503437021568603</v>
      </c>
      <c r="PH63" s="136">
        <v>0.25502126793339525</v>
      </c>
      <c r="PI63" s="136">
        <v>0.25500890450569141</v>
      </c>
      <c r="PJ63" s="126">
        <v>0.25501332451705999</v>
      </c>
      <c r="PK63" s="26">
        <v>0.25501938646644173</v>
      </c>
      <c r="PL63" s="26">
        <v>0.25501945072765481</v>
      </c>
      <c r="PM63" s="26">
        <v>0.25501646683004869</v>
      </c>
      <c r="PN63" s="26">
        <v>0.25501550660937933</v>
      </c>
      <c r="PO63" s="25">
        <v>0.25501682703011685</v>
      </c>
    </row>
    <row r="64" spans="1:431" outlineLevel="1" x14ac:dyDescent="0.3">
      <c r="A64" s="30" t="s">
        <v>4470</v>
      </c>
      <c r="B64" s="24" t="s">
        <v>4471</v>
      </c>
      <c r="C64" s="123" t="s">
        <v>4472</v>
      </c>
      <c r="I64" s="128" t="s">
        <v>4473</v>
      </c>
      <c r="J64" s="128" t="s">
        <v>4474</v>
      </c>
      <c r="K64" s="127" t="s">
        <v>4475</v>
      </c>
      <c r="L64" s="128" t="s">
        <v>4476</v>
      </c>
      <c r="M64" s="128" t="s">
        <v>4477</v>
      </c>
      <c r="N64" s="128" t="s">
        <v>4478</v>
      </c>
      <c r="O64" s="128" t="s">
        <v>4479</v>
      </c>
      <c r="P64" s="127" t="s">
        <v>4480</v>
      </c>
      <c r="Q64" s="128" t="s">
        <v>4481</v>
      </c>
      <c r="R64" s="128" t="s">
        <v>4482</v>
      </c>
      <c r="S64" s="128" t="s">
        <v>4483</v>
      </c>
      <c r="T64" s="128" t="s">
        <v>4484</v>
      </c>
      <c r="U64" s="127" t="s">
        <v>4485</v>
      </c>
      <c r="V64" s="128" t="s">
        <v>4486</v>
      </c>
      <c r="W64" s="128" t="s">
        <v>4487</v>
      </c>
      <c r="X64" s="128" t="s">
        <v>4488</v>
      </c>
      <c r="Y64" s="128" t="s">
        <v>4489</v>
      </c>
      <c r="Z64" s="127" t="s">
        <v>4490</v>
      </c>
      <c r="AA64" s="128" t="s">
        <v>4491</v>
      </c>
      <c r="AB64" s="128" t="s">
        <v>4492</v>
      </c>
      <c r="AC64" s="128" t="s">
        <v>4493</v>
      </c>
      <c r="AD64" s="128" t="s">
        <v>4494</v>
      </c>
      <c r="AE64" s="127" t="s">
        <v>4495</v>
      </c>
      <c r="AF64" s="128" t="s">
        <v>4496</v>
      </c>
      <c r="AG64" s="128" t="s">
        <v>4497</v>
      </c>
      <c r="AH64" s="128" t="s">
        <v>4498</v>
      </c>
      <c r="AI64" s="128" t="s">
        <v>4499</v>
      </c>
      <c r="AJ64" s="127" t="s">
        <v>4500</v>
      </c>
      <c r="AK64" s="128" t="s">
        <v>4501</v>
      </c>
      <c r="AL64" s="128" t="s">
        <v>4502</v>
      </c>
      <c r="AM64" s="128" t="s">
        <v>4503</v>
      </c>
      <c r="AN64" s="128" t="s">
        <v>4504</v>
      </c>
      <c r="AO64" s="25" t="s">
        <v>4505</v>
      </c>
      <c r="LC64" s="25" t="s">
        <v>4506</v>
      </c>
      <c r="LI64" s="136" t="s">
        <v>4507</v>
      </c>
      <c r="LJ64" s="136" t="s">
        <v>4508</v>
      </c>
      <c r="LK64" s="126" t="s">
        <v>4509</v>
      </c>
      <c r="LL64" s="136" t="s">
        <v>4510</v>
      </c>
      <c r="LM64" s="136" t="s">
        <v>4511</v>
      </c>
      <c r="LN64" s="136" t="s">
        <v>4512</v>
      </c>
      <c r="LO64" s="136" t="s">
        <v>4513</v>
      </c>
      <c r="LP64" s="126" t="s">
        <v>4514</v>
      </c>
      <c r="LQ64" s="136" t="s">
        <v>4515</v>
      </c>
      <c r="LR64" s="136" t="s">
        <v>4516</v>
      </c>
      <c r="LS64" s="136" t="s">
        <v>4517</v>
      </c>
      <c r="LT64" s="136" t="s">
        <v>4518</v>
      </c>
      <c r="LU64" s="126" t="s">
        <v>4519</v>
      </c>
      <c r="LV64" s="136" t="s">
        <v>4520</v>
      </c>
      <c r="LW64" s="136" t="s">
        <v>4521</v>
      </c>
      <c r="LX64" s="136" t="s">
        <v>4522</v>
      </c>
      <c r="LY64" s="136" t="s">
        <v>4523</v>
      </c>
      <c r="LZ64" s="126" t="s">
        <v>4524</v>
      </c>
      <c r="MA64" s="136" t="s">
        <v>4525</v>
      </c>
      <c r="MB64" s="136" t="s">
        <v>4526</v>
      </c>
      <c r="MC64" s="136" t="s">
        <v>4527</v>
      </c>
      <c r="MD64" s="136" t="s">
        <v>4528</v>
      </c>
      <c r="ME64" s="126" t="s">
        <v>4529</v>
      </c>
      <c r="MF64" s="136" t="s">
        <v>4530</v>
      </c>
      <c r="MG64" s="136" t="s">
        <v>4531</v>
      </c>
      <c r="MH64" s="136" t="s">
        <v>4532</v>
      </c>
      <c r="MI64" s="136" t="s">
        <v>4533</v>
      </c>
      <c r="MJ64" s="126" t="s">
        <v>4534</v>
      </c>
      <c r="MK64" s="136" t="s">
        <v>4535</v>
      </c>
      <c r="ML64" s="136" t="s">
        <v>4536</v>
      </c>
      <c r="MM64" s="136" t="s">
        <v>4537</v>
      </c>
      <c r="MN64" s="136" t="s">
        <v>4538</v>
      </c>
      <c r="MO64" s="126" t="s">
        <v>4539</v>
      </c>
      <c r="OC64" s="25" t="s">
        <v>4540</v>
      </c>
      <c r="OI64" s="136" t="s">
        <v>4541</v>
      </c>
      <c r="OJ64" s="136" t="s">
        <v>4542</v>
      </c>
      <c r="OK64" s="126" t="s">
        <v>4543</v>
      </c>
      <c r="OL64" s="136" t="s">
        <v>4544</v>
      </c>
      <c r="OM64" s="136" t="s">
        <v>4545</v>
      </c>
      <c r="ON64" s="136" t="s">
        <v>4546</v>
      </c>
      <c r="OO64" s="136" t="s">
        <v>4547</v>
      </c>
      <c r="OP64" s="126" t="s">
        <v>4548</v>
      </c>
      <c r="OQ64" s="136" t="s">
        <v>4549</v>
      </c>
      <c r="OR64" s="136" t="s">
        <v>4550</v>
      </c>
      <c r="OS64" s="136" t="s">
        <v>4551</v>
      </c>
      <c r="OT64" s="136" t="s">
        <v>4552</v>
      </c>
      <c r="OU64" s="126" t="s">
        <v>4553</v>
      </c>
      <c r="OV64" s="136" t="s">
        <v>4554</v>
      </c>
      <c r="OW64" s="136" t="s">
        <v>4555</v>
      </c>
      <c r="OX64" s="136" t="s">
        <v>4556</v>
      </c>
      <c r="OY64" s="136" t="s">
        <v>4557</v>
      </c>
      <c r="OZ64" s="126" t="s">
        <v>4558</v>
      </c>
      <c r="PA64" s="136" t="s">
        <v>4559</v>
      </c>
      <c r="PB64" s="136" t="s">
        <v>4560</v>
      </c>
      <c r="PC64" s="136" t="s">
        <v>4561</v>
      </c>
      <c r="PD64" s="136" t="s">
        <v>4562</v>
      </c>
      <c r="PE64" s="126" t="s">
        <v>4563</v>
      </c>
      <c r="PF64" s="136" t="s">
        <v>4564</v>
      </c>
      <c r="PG64" s="136" t="s">
        <v>4565</v>
      </c>
      <c r="PH64" s="136" t="s">
        <v>4566</v>
      </c>
      <c r="PI64" s="136" t="s">
        <v>4567</v>
      </c>
      <c r="PJ64" s="126" t="s">
        <v>4568</v>
      </c>
      <c r="PK64" s="136" t="s">
        <v>4569</v>
      </c>
      <c r="PL64" s="136" t="s">
        <v>4570</v>
      </c>
      <c r="PM64" s="136" t="s">
        <v>4571</v>
      </c>
      <c r="PN64" s="136" t="s">
        <v>4572</v>
      </c>
      <c r="PO64" s="126" t="s">
        <v>4573</v>
      </c>
    </row>
    <row r="65" spans="1:431" outlineLevel="1" x14ac:dyDescent="0.3">
      <c r="A65" s="30" t="s">
        <v>4574</v>
      </c>
      <c r="B65" s="24" t="s">
        <v>4575</v>
      </c>
      <c r="C65" s="124" t="s">
        <v>4576</v>
      </c>
      <c r="I65" s="128" t="s">
        <v>4577</v>
      </c>
      <c r="J65" s="128" t="s">
        <v>4578</v>
      </c>
      <c r="K65" s="129" t="s">
        <v>4579</v>
      </c>
      <c r="L65" s="128" t="s">
        <v>4580</v>
      </c>
      <c r="M65" s="128" t="s">
        <v>4581</v>
      </c>
      <c r="N65" s="128" t="s">
        <v>4582</v>
      </c>
      <c r="O65" s="128" t="s">
        <v>4583</v>
      </c>
      <c r="P65" s="129" t="s">
        <v>4584</v>
      </c>
      <c r="Q65" s="128" t="s">
        <v>4585</v>
      </c>
      <c r="R65" s="128" t="s">
        <v>4586</v>
      </c>
      <c r="S65" s="128" t="s">
        <v>4587</v>
      </c>
      <c r="T65" s="128" t="s">
        <v>4588</v>
      </c>
      <c r="U65" s="129" t="s">
        <v>4589</v>
      </c>
      <c r="V65" s="128" t="s">
        <v>4590</v>
      </c>
      <c r="W65" s="128" t="s">
        <v>4591</v>
      </c>
      <c r="X65" s="128" t="s">
        <v>4592</v>
      </c>
      <c r="Y65" s="128" t="s">
        <v>4593</v>
      </c>
      <c r="Z65" s="129" t="s">
        <v>4594</v>
      </c>
      <c r="AA65" s="128" t="s">
        <v>4595</v>
      </c>
      <c r="AB65" s="128" t="s">
        <v>4596</v>
      </c>
      <c r="AC65" s="128" t="s">
        <v>4597</v>
      </c>
      <c r="AD65" s="128" t="s">
        <v>4598</v>
      </c>
      <c r="AE65" s="129" t="s">
        <v>4599</v>
      </c>
      <c r="AF65" s="128" t="s">
        <v>4600</v>
      </c>
      <c r="AG65" s="128" t="s">
        <v>4601</v>
      </c>
      <c r="AH65" s="128" t="s">
        <v>4602</v>
      </c>
      <c r="AI65" s="128" t="s">
        <v>4603</v>
      </c>
      <c r="AJ65" s="129" t="s">
        <v>4604</v>
      </c>
      <c r="AK65" s="128" t="s">
        <v>4605</v>
      </c>
      <c r="AL65" s="128" t="s">
        <v>4606</v>
      </c>
      <c r="AM65" s="128" t="s">
        <v>4607</v>
      </c>
      <c r="AN65" s="128" t="s">
        <v>4608</v>
      </c>
      <c r="AO65" s="25" t="s">
        <v>4609</v>
      </c>
      <c r="AP65" s="131" t="s">
        <v>4610</v>
      </c>
      <c r="AV65" s="133" t="s">
        <v>4611</v>
      </c>
      <c r="AW65" s="133" t="s">
        <v>4612</v>
      </c>
      <c r="AX65" s="132" t="s">
        <v>4613</v>
      </c>
      <c r="AY65" s="133" t="s">
        <v>4614</v>
      </c>
      <c r="AZ65" s="133" t="s">
        <v>4615</v>
      </c>
      <c r="BA65" s="133" t="s">
        <v>4616</v>
      </c>
      <c r="BB65" s="133" t="s">
        <v>4617</v>
      </c>
      <c r="BC65" s="132" t="s">
        <v>4618</v>
      </c>
      <c r="BD65" s="133" t="s">
        <v>4619</v>
      </c>
      <c r="BE65" s="133" t="s">
        <v>4620</v>
      </c>
      <c r="BF65" s="133" t="s">
        <v>4621</v>
      </c>
      <c r="BG65" s="133" t="s">
        <v>4622</v>
      </c>
      <c r="BH65" s="132" t="s">
        <v>4623</v>
      </c>
      <c r="BI65" s="133" t="s">
        <v>4624</v>
      </c>
      <c r="BJ65" s="133" t="s">
        <v>4625</v>
      </c>
      <c r="BK65" s="133" t="s">
        <v>4626</v>
      </c>
      <c r="BL65" s="133" t="s">
        <v>4627</v>
      </c>
      <c r="BM65" s="132" t="s">
        <v>4628</v>
      </c>
      <c r="BN65" s="133" t="s">
        <v>4629</v>
      </c>
      <c r="BO65" s="133" t="s">
        <v>4630</v>
      </c>
      <c r="BP65" s="133" t="s">
        <v>4631</v>
      </c>
      <c r="BQ65" s="133" t="s">
        <v>4632</v>
      </c>
      <c r="BR65" s="132" t="s">
        <v>4633</v>
      </c>
      <c r="BS65" s="133" t="s">
        <v>4634</v>
      </c>
      <c r="BT65" s="133" t="s">
        <v>4635</v>
      </c>
      <c r="BU65" s="133" t="s">
        <v>4636</v>
      </c>
      <c r="BV65" s="133" t="s">
        <v>4637</v>
      </c>
      <c r="BW65" s="132" t="s">
        <v>4638</v>
      </c>
      <c r="BX65" s="133" t="s">
        <v>4639</v>
      </c>
      <c r="BY65" s="133" t="s">
        <v>4640</v>
      </c>
      <c r="BZ65" s="133" t="s">
        <v>4641</v>
      </c>
      <c r="CA65" s="133" t="s">
        <v>4642</v>
      </c>
      <c r="CB65" s="132" t="s">
        <v>4643</v>
      </c>
      <c r="CC65" s="126" t="s">
        <v>4644</v>
      </c>
      <c r="CI65" s="125" t="s">
        <v>4645</v>
      </c>
      <c r="CJ65" s="125" t="s">
        <v>4646</v>
      </c>
      <c r="CK65" s="126" t="s">
        <v>4647</v>
      </c>
      <c r="CL65" s="125" t="s">
        <v>4648</v>
      </c>
      <c r="CM65" s="125" t="s">
        <v>4649</v>
      </c>
      <c r="CN65" s="125" t="s">
        <v>4650</v>
      </c>
      <c r="CO65" s="125" t="s">
        <v>4651</v>
      </c>
      <c r="CP65" s="126" t="s">
        <v>4652</v>
      </c>
      <c r="CQ65" s="125" t="s">
        <v>4653</v>
      </c>
      <c r="CR65" s="125" t="s">
        <v>4654</v>
      </c>
      <c r="CS65" s="125" t="s">
        <v>4655</v>
      </c>
      <c r="CT65" s="125" t="s">
        <v>4656</v>
      </c>
      <c r="CU65" s="126" t="s">
        <v>4657</v>
      </c>
      <c r="CV65" s="125" t="s">
        <v>4658</v>
      </c>
      <c r="CW65" s="125" t="s">
        <v>4659</v>
      </c>
      <c r="CX65" s="125" t="s">
        <v>4660</v>
      </c>
      <c r="CY65" s="125" t="s">
        <v>4661</v>
      </c>
      <c r="CZ65" s="126" t="s">
        <v>4662</v>
      </c>
      <c r="DA65" s="125" t="s">
        <v>4663</v>
      </c>
      <c r="DB65" s="125" t="s">
        <v>4664</v>
      </c>
      <c r="DC65" s="125" t="s">
        <v>4665</v>
      </c>
      <c r="DD65" s="125" t="s">
        <v>4666</v>
      </c>
      <c r="DE65" s="126" t="s">
        <v>4667</v>
      </c>
      <c r="DF65" s="125" t="s">
        <v>4668</v>
      </c>
      <c r="DG65" s="125" t="s">
        <v>4669</v>
      </c>
      <c r="DH65" s="125" t="s">
        <v>4670</v>
      </c>
      <c r="DI65" s="125" t="s">
        <v>4671</v>
      </c>
      <c r="DJ65" s="126" t="s">
        <v>4672</v>
      </c>
      <c r="DK65" s="125" t="s">
        <v>4673</v>
      </c>
      <c r="DL65" s="125" t="s">
        <v>4674</v>
      </c>
      <c r="DM65" s="125" t="s">
        <v>4675</v>
      </c>
      <c r="DN65" s="125" t="s">
        <v>4676</v>
      </c>
      <c r="DO65" s="126" t="s">
        <v>4677</v>
      </c>
      <c r="LC65" s="25" t="s">
        <v>4678</v>
      </c>
      <c r="LI65" s="136" t="s">
        <v>4679</v>
      </c>
      <c r="LJ65" s="136" t="s">
        <v>4680</v>
      </c>
      <c r="LK65" s="126" t="s">
        <v>4681</v>
      </c>
      <c r="LL65" s="136" t="s">
        <v>4682</v>
      </c>
      <c r="LM65" s="136" t="s">
        <v>4683</v>
      </c>
      <c r="LN65" s="136" t="s">
        <v>4684</v>
      </c>
      <c r="LO65" s="136" t="s">
        <v>4685</v>
      </c>
      <c r="LP65" s="126" t="s">
        <v>4686</v>
      </c>
      <c r="LQ65" s="136" t="s">
        <v>4687</v>
      </c>
      <c r="LR65" s="136" t="s">
        <v>4688</v>
      </c>
      <c r="LS65" s="136" t="s">
        <v>4689</v>
      </c>
      <c r="LT65" s="136" t="s">
        <v>4690</v>
      </c>
      <c r="LU65" s="126" t="s">
        <v>4691</v>
      </c>
      <c r="LV65" s="136" t="s">
        <v>4692</v>
      </c>
      <c r="LW65" s="136" t="s">
        <v>4693</v>
      </c>
      <c r="LX65" s="136" t="s">
        <v>4694</v>
      </c>
      <c r="LY65" s="136" t="s">
        <v>4695</v>
      </c>
      <c r="LZ65" s="126" t="s">
        <v>4696</v>
      </c>
      <c r="MA65" s="136" t="s">
        <v>4697</v>
      </c>
      <c r="MB65" s="136" t="s">
        <v>4698</v>
      </c>
      <c r="MC65" s="136" t="s">
        <v>4699</v>
      </c>
      <c r="MD65" s="136" t="s">
        <v>4700</v>
      </c>
      <c r="ME65" s="126" t="s">
        <v>4701</v>
      </c>
      <c r="MF65" s="136" t="s">
        <v>4702</v>
      </c>
      <c r="MG65" s="136" t="s">
        <v>4703</v>
      </c>
      <c r="MH65" s="136" t="s">
        <v>4704</v>
      </c>
      <c r="MI65" s="136" t="s">
        <v>4705</v>
      </c>
      <c r="MJ65" s="126" t="s">
        <v>4706</v>
      </c>
      <c r="MK65" s="136" t="s">
        <v>4707</v>
      </c>
      <c r="ML65" s="136" t="s">
        <v>4708</v>
      </c>
      <c r="MM65" s="136" t="s">
        <v>4709</v>
      </c>
      <c r="MN65" s="136" t="s">
        <v>4710</v>
      </c>
      <c r="MO65" s="126" t="s">
        <v>4711</v>
      </c>
      <c r="OC65" s="25" t="s">
        <v>4712</v>
      </c>
      <c r="OI65" s="136" t="s">
        <v>4713</v>
      </c>
      <c r="OJ65" s="136" t="s">
        <v>4714</v>
      </c>
      <c r="OK65" s="126" t="s">
        <v>4715</v>
      </c>
      <c r="OL65" s="136" t="s">
        <v>4716</v>
      </c>
      <c r="OM65" s="136" t="s">
        <v>4717</v>
      </c>
      <c r="ON65" s="136" t="s">
        <v>4718</v>
      </c>
      <c r="OO65" s="136" t="s">
        <v>4719</v>
      </c>
      <c r="OP65" s="126" t="s">
        <v>4720</v>
      </c>
      <c r="OQ65" s="136" t="s">
        <v>4721</v>
      </c>
      <c r="OR65" s="136" t="s">
        <v>4722</v>
      </c>
      <c r="OS65" s="136" t="s">
        <v>4723</v>
      </c>
      <c r="OT65" s="136" t="s">
        <v>4724</v>
      </c>
      <c r="OU65" s="126" t="s">
        <v>4725</v>
      </c>
      <c r="OV65" s="136" t="s">
        <v>4726</v>
      </c>
      <c r="OW65" s="136" t="s">
        <v>4727</v>
      </c>
      <c r="OX65" s="136" t="s">
        <v>4728</v>
      </c>
      <c r="OY65" s="136" t="s">
        <v>4729</v>
      </c>
      <c r="OZ65" s="126" t="s">
        <v>4730</v>
      </c>
      <c r="PA65" s="136" t="s">
        <v>4731</v>
      </c>
      <c r="PB65" s="136" t="s">
        <v>4732</v>
      </c>
      <c r="PC65" s="136" t="s">
        <v>4733</v>
      </c>
      <c r="PD65" s="136" t="s">
        <v>4734</v>
      </c>
      <c r="PE65" s="126" t="s">
        <v>4735</v>
      </c>
      <c r="PF65" s="136" t="s">
        <v>4736</v>
      </c>
      <c r="PG65" s="136" t="s">
        <v>4737</v>
      </c>
      <c r="PH65" s="136" t="s">
        <v>4738</v>
      </c>
      <c r="PI65" s="136" t="s">
        <v>4739</v>
      </c>
      <c r="PJ65" s="126" t="s">
        <v>4740</v>
      </c>
      <c r="PK65" s="136" t="s">
        <v>4741</v>
      </c>
      <c r="PL65" s="136" t="s">
        <v>4742</v>
      </c>
      <c r="PM65" s="136" t="s">
        <v>4743</v>
      </c>
      <c r="PN65" s="136" t="s">
        <v>4744</v>
      </c>
      <c r="PO65" s="126" t="s">
        <v>4745</v>
      </c>
    </row>
    <row r="66" spans="1:431" ht="24" outlineLevel="1" x14ac:dyDescent="0.3">
      <c r="A66" s="28" t="s">
        <v>4746</v>
      </c>
      <c r="B66" s="24" t="s">
        <v>4747</v>
      </c>
      <c r="C66" s="34">
        <f>IF(SUM(C67:C74)=0,"",SUM(C67:C74))</f>
        <v>-2.4033568595579027</v>
      </c>
      <c r="I66" s="34">
        <f t="shared" ref="I66:CR66" si="344">IF(SUM(I67:I74)=0,"",SUM(I67:I74))</f>
        <v>3361.7615382842296</v>
      </c>
      <c r="J66" s="34">
        <f t="shared" si="344"/>
        <v>1964.7379726351808</v>
      </c>
      <c r="K66" s="34">
        <f t="shared" si="344"/>
        <v>2083.5191352648435</v>
      </c>
      <c r="L66" s="34">
        <f t="shared" si="344"/>
        <v>2178.2380795187842</v>
      </c>
      <c r="M66" s="34">
        <f t="shared" si="344"/>
        <v>2335.2194848148802</v>
      </c>
      <c r="N66" s="34">
        <f t="shared" si="344"/>
        <v>2337.5962735069097</v>
      </c>
      <c r="O66" s="34">
        <f t="shared" si="344"/>
        <v>2301.7538751119837</v>
      </c>
      <c r="P66" s="34">
        <f t="shared" si="344"/>
        <v>1887.1794525602575</v>
      </c>
      <c r="Q66" s="34">
        <f t="shared" si="344"/>
        <v>1906.0666724457813</v>
      </c>
      <c r="R66" s="34">
        <f t="shared" si="344"/>
        <v>1949.3232853025538</v>
      </c>
      <c r="S66" s="34">
        <f t="shared" si="344"/>
        <v>1967.5115275621883</v>
      </c>
      <c r="T66" s="34">
        <f t="shared" si="344"/>
        <v>1852.6798110682955</v>
      </c>
      <c r="U66" s="34">
        <f t="shared" si="344"/>
        <v>1837.970583478625</v>
      </c>
      <c r="V66" s="34">
        <f t="shared" si="344"/>
        <v>1873.0488130270642</v>
      </c>
      <c r="W66" s="34">
        <f t="shared" si="344"/>
        <v>1911.9229760350493</v>
      </c>
      <c r="X66" s="34">
        <f t="shared" si="344"/>
        <v>1936.2796504716696</v>
      </c>
      <c r="Y66" s="34">
        <f t="shared" si="344"/>
        <v>1945.4872591748581</v>
      </c>
      <c r="Z66" s="34">
        <f t="shared" si="344"/>
        <v>1963.1757609007097</v>
      </c>
      <c r="AA66" s="7">
        <f t="shared" ref="AA66:AI66" si="345">IF(SUM(AA67:AA74)=0,"",SUM(AA67:AA74))</f>
        <v>1979.9285243695329</v>
      </c>
      <c r="AB66" s="7">
        <f t="shared" si="345"/>
        <v>1986.9433978994</v>
      </c>
      <c r="AC66" s="7">
        <f t="shared" si="345"/>
        <v>1980.4940131409048</v>
      </c>
      <c r="AD66" s="7">
        <f t="shared" si="345"/>
        <v>2019.1974764470617</v>
      </c>
      <c r="AE66" s="7">
        <f t="shared" si="345"/>
        <v>2026.4932120643541</v>
      </c>
      <c r="AF66" s="7">
        <f t="shared" si="345"/>
        <v>2035.3725026535758</v>
      </c>
      <c r="AG66" s="7">
        <f t="shared" si="345"/>
        <v>2038.5940102726904</v>
      </c>
      <c r="AH66" s="7">
        <f t="shared" si="345"/>
        <v>2040.7065946129205</v>
      </c>
      <c r="AI66" s="7">
        <f t="shared" si="345"/>
        <v>2042.5105934154935</v>
      </c>
      <c r="AJ66" s="7">
        <f t="shared" ref="AJ66:AO66" si="346">IF(SUM(AJ67:AJ74)=0,"",SUM(AJ67:AJ74))</f>
        <v>2053.742599970883</v>
      </c>
      <c r="AK66" s="7">
        <f t="shared" si="346"/>
        <v>2064.6475356768788</v>
      </c>
      <c r="AL66" s="7">
        <f t="shared" si="346"/>
        <v>2075.7847972530394</v>
      </c>
      <c r="AM66" s="7">
        <f>IF(SUM(AM67:AM74)=0,"",SUM(AM67:AM74))</f>
        <v>2085.7897893555578</v>
      </c>
      <c r="AN66" s="7">
        <f t="shared" si="346"/>
        <v>72.748142406517445</v>
      </c>
      <c r="AO66" s="7">
        <f t="shared" si="346"/>
        <v>79.804492680249041</v>
      </c>
      <c r="AP66" s="34">
        <f t="shared" si="344"/>
        <v>2.6773195112082422</v>
      </c>
      <c r="AV66" s="34">
        <f t="shared" si="344"/>
        <v>2.6998099766860495</v>
      </c>
      <c r="AW66" s="34">
        <f t="shared" si="344"/>
        <v>2.6998099766860495</v>
      </c>
      <c r="AX66" s="34">
        <f t="shared" si="344"/>
        <v>2.6998099766860495</v>
      </c>
      <c r="AY66" s="34">
        <f t="shared" si="344"/>
        <v>2.6998099766860495</v>
      </c>
      <c r="AZ66" s="34">
        <f t="shared" si="344"/>
        <v>2.6998099766860495</v>
      </c>
      <c r="BA66" s="34">
        <f t="shared" si="344"/>
        <v>2.6998099766860495</v>
      </c>
      <c r="BB66" s="34">
        <f t="shared" si="344"/>
        <v>2.6998099766860495</v>
      </c>
      <c r="BC66" s="34">
        <f t="shared" si="344"/>
        <v>2.6998099766860495</v>
      </c>
      <c r="BD66" s="34">
        <f t="shared" si="344"/>
        <v>2.6998099766860495</v>
      </c>
      <c r="BE66" s="34">
        <f t="shared" si="344"/>
        <v>2.6998099766860495</v>
      </c>
      <c r="BF66" s="34">
        <f t="shared" si="344"/>
        <v>2.6998099766860495</v>
      </c>
      <c r="BG66" s="34">
        <f t="shared" si="344"/>
        <v>2.6998099766860495</v>
      </c>
      <c r="BH66" s="34">
        <f t="shared" si="344"/>
        <v>2.6998099766860495</v>
      </c>
      <c r="BI66" s="34">
        <f t="shared" si="344"/>
        <v>2.6998099766860495</v>
      </c>
      <c r="BJ66" s="34">
        <f t="shared" si="344"/>
        <v>2.6998099766860495</v>
      </c>
      <c r="BK66" s="34">
        <f t="shared" si="344"/>
        <v>2.6998099766860495</v>
      </c>
      <c r="BL66" s="34">
        <f t="shared" si="344"/>
        <v>2.6998099766860495</v>
      </c>
      <c r="BM66" s="34">
        <f t="shared" si="344"/>
        <v>2.6998099766860495</v>
      </c>
      <c r="BN66" s="7">
        <f t="shared" ref="BN66:BV66" si="347">IF(SUM(BN67:BN74)=0,"",SUM(BN67:BN74))</f>
        <v>2.6998099766860495</v>
      </c>
      <c r="BO66" s="7">
        <f t="shared" si="347"/>
        <v>2.6998099766860495</v>
      </c>
      <c r="BP66" s="7">
        <f t="shared" si="347"/>
        <v>2.6998099766860495</v>
      </c>
      <c r="BQ66" s="7">
        <f t="shared" si="347"/>
        <v>2.6998099766860495</v>
      </c>
      <c r="BR66" s="7">
        <f t="shared" si="347"/>
        <v>2.6998099766860495</v>
      </c>
      <c r="BS66" s="7">
        <f t="shared" si="347"/>
        <v>2.6998099766860495</v>
      </c>
      <c r="BT66" s="7">
        <f t="shared" si="347"/>
        <v>2.6998099766860495</v>
      </c>
      <c r="BU66" s="7">
        <f t="shared" si="347"/>
        <v>2.6998099766860495</v>
      </c>
      <c r="BV66" s="7">
        <f t="shared" si="347"/>
        <v>2.6998099766860495</v>
      </c>
      <c r="BW66" s="7">
        <f t="shared" ref="BW66:CB66" si="348">IF(SUM(BW67:BW74)=0,"",SUM(BW67:BW74))</f>
        <v>2.6998099766860495</v>
      </c>
      <c r="BX66" s="7">
        <f t="shared" si="348"/>
        <v>2.6998099766860495</v>
      </c>
      <c r="BY66" s="7">
        <f t="shared" si="348"/>
        <v>2.6998099766860495</v>
      </c>
      <c r="BZ66" s="7">
        <f t="shared" si="348"/>
        <v>2.6998099766860495</v>
      </c>
      <c r="CA66" s="7">
        <f t="shared" si="348"/>
        <v>2.6998099766860495</v>
      </c>
      <c r="CB66" s="7">
        <f t="shared" si="348"/>
        <v>2.6998099766860495</v>
      </c>
      <c r="CC66" s="34">
        <f t="shared" si="344"/>
        <v>1.0065297148626484</v>
      </c>
      <c r="CI66" s="34">
        <f t="shared" si="344"/>
        <v>1.0090519401280282</v>
      </c>
      <c r="CJ66" s="34">
        <f t="shared" si="344"/>
        <v>1.0108954788063298</v>
      </c>
      <c r="CK66" s="34">
        <f t="shared" si="344"/>
        <v>1.011968937789766</v>
      </c>
      <c r="CL66" s="34">
        <f t="shared" si="344"/>
        <v>1.0114579720063066</v>
      </c>
      <c r="CM66" s="34">
        <f t="shared" si="344"/>
        <v>1.011498113002206</v>
      </c>
      <c r="CN66" s="34">
        <f t="shared" si="344"/>
        <v>1.0114694706190956</v>
      </c>
      <c r="CO66" s="34">
        <f t="shared" si="344"/>
        <v>1.0115298732100868</v>
      </c>
      <c r="CP66" s="34">
        <f t="shared" si="344"/>
        <v>1.0106436286479583</v>
      </c>
      <c r="CQ66" s="34">
        <f t="shared" si="344"/>
        <v>1.0109303510662244</v>
      </c>
      <c r="CR66" s="34">
        <f t="shared" si="344"/>
        <v>1.0107008363511523</v>
      </c>
      <c r="CS66" s="34">
        <f t="shared" ref="CS66:CZ66" si="349">IF(SUM(CS67:CS74)=0,"",SUM(CS67:CS74))</f>
        <v>1.0104683560981464</v>
      </c>
      <c r="CT66" s="34">
        <f t="shared" si="349"/>
        <v>1.0096807843156423</v>
      </c>
      <c r="CU66" s="34">
        <f t="shared" si="349"/>
        <v>1.0083347351792189</v>
      </c>
      <c r="CV66" s="34">
        <f t="shared" si="349"/>
        <v>1.0065723272204739</v>
      </c>
      <c r="CW66" s="34">
        <f t="shared" si="349"/>
        <v>1.0054767409673158</v>
      </c>
      <c r="CX66" s="34">
        <f t="shared" si="349"/>
        <v>1.0041948288425413</v>
      </c>
      <c r="CY66" s="34">
        <f t="shared" si="349"/>
        <v>1.0032226157401873</v>
      </c>
      <c r="CZ66" s="34">
        <f t="shared" si="349"/>
        <v>1.0030069687498437</v>
      </c>
      <c r="DA66" s="7">
        <f t="shared" ref="DA66:DI66" si="350">IF(SUM(DA67:DA74)=0,"",SUM(DA67:DA74))</f>
        <v>1.0038536188167235</v>
      </c>
      <c r="DB66" s="7">
        <f t="shared" si="350"/>
        <v>1.0054767409673158</v>
      </c>
      <c r="DC66" s="7">
        <f t="shared" si="350"/>
        <v>1.0054003097480848</v>
      </c>
      <c r="DD66" s="7">
        <f t="shared" si="350"/>
        <v>1.0051536750512298</v>
      </c>
      <c r="DE66" s="7">
        <f t="shared" si="350"/>
        <v>1.0039078533789176</v>
      </c>
      <c r="DF66" s="7">
        <f t="shared" si="350"/>
        <v>1.0023848078925885</v>
      </c>
      <c r="DG66" s="7">
        <f t="shared" si="350"/>
        <v>0.99979999519857476</v>
      </c>
      <c r="DH66" s="7">
        <f t="shared" si="350"/>
        <v>0.99721518250456109</v>
      </c>
      <c r="DI66" s="7">
        <f t="shared" si="350"/>
        <v>0.99478947413191343</v>
      </c>
      <c r="DJ66" s="7">
        <f t="shared" ref="DJ66:DO66" si="351">IF(SUM(DJ67:DJ74)=0,"",SUM(DJ67:DJ74))</f>
        <v>0.99478947413191343</v>
      </c>
      <c r="DK66" s="7">
        <f t="shared" si="351"/>
        <v>0.99478947413191343</v>
      </c>
      <c r="DL66" s="7">
        <f t="shared" si="351"/>
        <v>0.99478947413191343</v>
      </c>
      <c r="DM66" s="7">
        <f t="shared" si="351"/>
        <v>0.99478947413191343</v>
      </c>
      <c r="DN66" s="7">
        <f t="shared" si="351"/>
        <v>0.99478947413191343</v>
      </c>
      <c r="DO66" s="7">
        <f t="shared" si="351"/>
        <v>0.99478947413191343</v>
      </c>
      <c r="LC66" s="34">
        <f t="shared" ref="LC66" si="352">IF(SUM(LC67:LC74)=0,"",SUM(LC67:LC74))</f>
        <v>339.29196389287506</v>
      </c>
      <c r="LI66" s="34">
        <f t="shared" ref="LI66" si="353">IF(SUM(LI67:LI74)=0,"",SUM(LI67:LI74))</f>
        <v>3704.7549817653671</v>
      </c>
      <c r="LJ66" s="34">
        <f t="shared" ref="LJ66" si="354">IF(SUM(LJ67:LJ74)=0,"",SUM(LJ67:LJ74))</f>
        <v>2308.219953866068</v>
      </c>
      <c r="LK66" s="34">
        <f t="shared" ref="LK66" si="355">IF(SUM(LK67:LK74)=0,"",SUM(LK67:LK74))</f>
        <v>2427.2855831263405</v>
      </c>
      <c r="LL66" s="34">
        <f t="shared" ref="LL66" si="356">IF(SUM(LL67:LL74)=0,"",SUM(LL67:LL74))</f>
        <v>2521.8691214476648</v>
      </c>
      <c r="LM66" s="34">
        <f t="shared" ref="LM66" si="357">IF(SUM(LM67:LM74)=0,"",SUM(LM67:LM74))</f>
        <v>2678.8611641076741</v>
      </c>
      <c r="LN66" s="34">
        <f t="shared" ref="LN66" si="358">IF(SUM(LN67:LN74)=0,"",SUM(LN67:LN74))</f>
        <v>2681.2303625681798</v>
      </c>
      <c r="LO66" s="34">
        <f t="shared" ref="LO66" si="359">IF(SUM(LO67:LO74)=0,"",SUM(LO67:LO74))</f>
        <v>2645.4039708598666</v>
      </c>
      <c r="LP66" s="34">
        <f t="shared" ref="LP66" si="360">IF(SUM(LP67:LP74)=0,"",SUM(LP67:LP74))</f>
        <v>2230.5946934991753</v>
      </c>
      <c r="LQ66" s="34">
        <f t="shared" ref="LQ66" si="361">IF(SUM(LQ67:LQ74)=0,"",SUM(LQ67:LQ74))</f>
        <v>2249.5578948255397</v>
      </c>
      <c r="LR66" s="34">
        <f t="shared" ref="LR66" si="362">IF(SUM(LR67:LR74)=0,"",SUM(LR67:LR74))</f>
        <v>2292.7536862828183</v>
      </c>
      <c r="LS66" s="34">
        <f t="shared" ref="LS66" si="363">IF(SUM(LS67:LS74)=0,"",SUM(LS67:LS74))</f>
        <v>2310.8803212754065</v>
      </c>
      <c r="LT66" s="34">
        <f t="shared" ref="LT66" si="364">IF(SUM(LT67:LT74)=0,"",SUM(LT67:LT74))</f>
        <v>2195.8398982591498</v>
      </c>
      <c r="LU66" s="34">
        <f t="shared" ref="LU66" si="365">IF(SUM(LU67:LU74)=0,"",SUM(LU67:LU74))</f>
        <v>2180.7739676483275</v>
      </c>
      <c r="LV66" s="34">
        <f t="shared" ref="LV66" si="366">IF(SUM(LV67:LV74)=0,"",SUM(LV67:LV74))</f>
        <v>2215.3851590876989</v>
      </c>
      <c r="LW66" s="34">
        <f t="shared" ref="LW66" si="367">IF(SUM(LW67:LW74)=0,"",SUM(LW67:LW74))</f>
        <v>2253.9689917385977</v>
      </c>
      <c r="LX66" s="34">
        <f t="shared" ref="LX66" si="368">IF(SUM(LX67:LX74)=0,"",SUM(LX67:LX74))</f>
        <v>2277.985959462153</v>
      </c>
      <c r="LY66" s="34">
        <f t="shared" ref="LY66:LZ66" si="369">IF(SUM(LY67:LY74)=0,"",SUM(LY67:LY74))</f>
        <v>2286.9359316932173</v>
      </c>
      <c r="LZ66" s="7">
        <f t="shared" si="369"/>
        <v>2304.5672869666273</v>
      </c>
      <c r="MA66" s="7">
        <f t="shared" ref="MA66:MI66" si="370">IF(SUM(MA67:MA74)=0,"",SUM(MA67:MA74))</f>
        <v>2321.5444127031733</v>
      </c>
      <c r="MB66" s="7">
        <f t="shared" si="370"/>
        <v>2328.9894136029479</v>
      </c>
      <c r="MC66" s="7">
        <f t="shared" si="370"/>
        <v>2322.5197745713567</v>
      </c>
      <c r="MD66" s="7">
        <f t="shared" si="370"/>
        <v>2361.1578796828476</v>
      </c>
      <c r="ME66" s="7">
        <f t="shared" si="370"/>
        <v>2368.1234725569766</v>
      </c>
      <c r="MF66" s="7">
        <f t="shared" si="370"/>
        <v>2376.5991560923217</v>
      </c>
      <c r="MG66" s="7">
        <f t="shared" si="370"/>
        <v>2379.1356883475223</v>
      </c>
      <c r="MH66" s="7">
        <f t="shared" si="370"/>
        <v>2380.5632973238385</v>
      </c>
      <c r="MI66" s="7">
        <f t="shared" si="370"/>
        <v>2381.72448340766</v>
      </c>
      <c r="MJ66" s="7">
        <f t="shared" ref="MJ66:MO66" si="371">IF(SUM(MJ67:MJ74)=0,"",SUM(MJ67:MJ74))</f>
        <v>2392.95648996305</v>
      </c>
      <c r="MK66" s="7">
        <f t="shared" si="371"/>
        <v>2403.8614256690462</v>
      </c>
      <c r="ML66" s="7">
        <f t="shared" si="371"/>
        <v>2414.9986872452064</v>
      </c>
      <c r="MM66" s="7">
        <f t="shared" si="371"/>
        <v>2425.0036793477243</v>
      </c>
      <c r="MN66" s="7">
        <f t="shared" si="371"/>
        <v>411.96203239868379</v>
      </c>
      <c r="MO66" s="7">
        <f t="shared" si="371"/>
        <v>419.01838267241538</v>
      </c>
    </row>
    <row r="67" spans="1:431" outlineLevel="1" x14ac:dyDescent="0.3">
      <c r="A67" s="30" t="s">
        <v>4748</v>
      </c>
      <c r="B67" s="24" t="s">
        <v>4749</v>
      </c>
      <c r="C67" s="33">
        <v>-1676.4963423547802</v>
      </c>
      <c r="I67" s="34">
        <v>1577.5471823666094</v>
      </c>
      <c r="J67" s="34">
        <v>278.18781629655336</v>
      </c>
      <c r="K67" s="33">
        <v>262.52183393196719</v>
      </c>
      <c r="L67" s="34">
        <v>244.90225180884235</v>
      </c>
      <c r="M67" s="34">
        <v>231.70065668665939</v>
      </c>
      <c r="N67" s="34">
        <v>223.89369787089072</v>
      </c>
      <c r="O67" s="34">
        <v>215.64218765113856</v>
      </c>
      <c r="P67" s="33">
        <v>214.2638942611018</v>
      </c>
      <c r="Q67" s="34">
        <v>213.82250108832102</v>
      </c>
      <c r="R67" s="34">
        <v>217.40295282572305</v>
      </c>
      <c r="S67" s="34">
        <v>228.29216685254499</v>
      </c>
      <c r="T67" s="34">
        <v>120.67561193018827</v>
      </c>
      <c r="U67" s="33">
        <v>134.77180719595808</v>
      </c>
      <c r="V67" s="34">
        <v>152.19039979725858</v>
      </c>
      <c r="W67" s="34">
        <v>170.84722143258423</v>
      </c>
      <c r="X67" s="34">
        <v>182.33278934628916</v>
      </c>
      <c r="Y67" s="34">
        <v>196.94861136967549</v>
      </c>
      <c r="Z67" s="33">
        <v>212.32502505671599</v>
      </c>
      <c r="AA67" s="103">
        <v>226.86257800583377</v>
      </c>
      <c r="AB67" s="103">
        <v>239.67520288718069</v>
      </c>
      <c r="AC67" s="103">
        <v>245.05843639508791</v>
      </c>
      <c r="AD67" s="103">
        <v>253.47547580663817</v>
      </c>
      <c r="AE67" s="103">
        <v>261.58887454005293</v>
      </c>
      <c r="AF67" s="103">
        <v>270.77224518653821</v>
      </c>
      <c r="AG67" s="103">
        <v>279.04469379889377</v>
      </c>
      <c r="AH67" s="103">
        <v>284.79041819817093</v>
      </c>
      <c r="AI67" s="103">
        <v>288.8155120887979</v>
      </c>
      <c r="AJ67" s="103">
        <v>291.95137256529512</v>
      </c>
      <c r="AK67" s="103">
        <v>294.76551851395669</v>
      </c>
      <c r="AL67" s="103">
        <v>297.93752669027009</v>
      </c>
      <c r="AM67" s="103">
        <v>300.06486634346669</v>
      </c>
      <c r="AN67" s="103">
        <v>-1720.1252925240144</v>
      </c>
      <c r="AO67" s="103">
        <v>-1719.9607729677643</v>
      </c>
      <c r="AP67" s="33">
        <v>2.6731142561180183</v>
      </c>
      <c r="AV67" s="34">
        <v>2.6941755719053058</v>
      </c>
      <c r="AW67" s="34">
        <v>2.6941755719053058</v>
      </c>
      <c r="AX67" s="34">
        <v>2.6941755719053058</v>
      </c>
      <c r="AY67" s="34">
        <v>2.6941755719053058</v>
      </c>
      <c r="AZ67" s="34">
        <v>2.6941755719053058</v>
      </c>
      <c r="BA67" s="34">
        <v>2.6941755719053058</v>
      </c>
      <c r="BB67" s="34">
        <v>2.6941755719053058</v>
      </c>
      <c r="BC67" s="34">
        <v>2.6941755719053058</v>
      </c>
      <c r="BD67" s="34">
        <v>2.6941755719053058</v>
      </c>
      <c r="BE67" s="34">
        <v>2.6941755719053058</v>
      </c>
      <c r="BF67" s="34">
        <v>2.6941755719053058</v>
      </c>
      <c r="BG67" s="34">
        <v>2.6941755719053058</v>
      </c>
      <c r="BH67" s="33">
        <v>2.6941755719053058</v>
      </c>
      <c r="BI67" s="34">
        <v>2.6941755719053058</v>
      </c>
      <c r="BJ67" s="34">
        <v>2.6941755719053058</v>
      </c>
      <c r="BK67" s="34">
        <v>2.6941755719053058</v>
      </c>
      <c r="BL67" s="34">
        <v>2.6941755719053058</v>
      </c>
      <c r="BM67" s="33">
        <v>2.6941755719053058</v>
      </c>
      <c r="BN67" s="103">
        <v>2.6941755719053058</v>
      </c>
      <c r="BO67" s="103">
        <v>2.6941755719053058</v>
      </c>
      <c r="BP67" s="103">
        <v>2.6941755719053058</v>
      </c>
      <c r="BQ67" s="103">
        <v>2.6941755719053058</v>
      </c>
      <c r="BR67" s="103">
        <v>2.6941755719053058</v>
      </c>
      <c r="BS67" s="103">
        <v>2.6941755719053058</v>
      </c>
      <c r="BT67" s="103">
        <v>2.6941755719053058</v>
      </c>
      <c r="BU67" s="103">
        <v>2.6941755719053058</v>
      </c>
      <c r="BV67" s="103">
        <v>2.6941755719053058</v>
      </c>
      <c r="BW67" s="103">
        <v>2.6941755719053058</v>
      </c>
      <c r="BX67" s="103">
        <v>2.6941755719053058</v>
      </c>
      <c r="BY67" s="103">
        <v>2.6941755719053058</v>
      </c>
      <c r="BZ67" s="103">
        <v>2.6941755719053058</v>
      </c>
      <c r="CA67" s="103">
        <v>2.6941755719053058</v>
      </c>
      <c r="CB67" s="103">
        <v>2.6941755719053058</v>
      </c>
      <c r="CC67" s="33">
        <v>0.91295942778622641</v>
      </c>
      <c r="CI67" s="34">
        <v>0.91290735897277731</v>
      </c>
      <c r="CJ67" s="34">
        <v>0.91286919687507617</v>
      </c>
      <c r="CK67" s="33">
        <v>0.91278983187507612</v>
      </c>
      <c r="CL67" s="34">
        <v>0.91265679667392674</v>
      </c>
      <c r="CM67" s="34">
        <v>0.91252512983484624</v>
      </c>
      <c r="CN67" s="34">
        <v>0.91243132101300717</v>
      </c>
      <c r="CO67" s="34">
        <v>0.91235241213369678</v>
      </c>
      <c r="CP67" s="33">
        <v>0.91231425003599564</v>
      </c>
      <c r="CQ67" s="34">
        <v>0.91227365529461635</v>
      </c>
      <c r="CR67" s="34">
        <v>0.91222287385783485</v>
      </c>
      <c r="CS67" s="34">
        <v>0.91219170561070828</v>
      </c>
      <c r="CT67" s="34">
        <v>0.91217178834059331</v>
      </c>
      <c r="CU67" s="33">
        <v>0.91214883026588067</v>
      </c>
      <c r="CV67" s="34">
        <v>0.91214259661645547</v>
      </c>
      <c r="CW67" s="34">
        <v>0.91215643227737497</v>
      </c>
      <c r="CX67" s="34">
        <v>0.91212404770840949</v>
      </c>
      <c r="CY67" s="34">
        <v>0.91208923049576585</v>
      </c>
      <c r="CZ67" s="33">
        <v>0.91207554687507608</v>
      </c>
      <c r="DA67" s="7">
        <v>0.9121012416739267</v>
      </c>
      <c r="DB67" s="7">
        <v>0.91215643227737497</v>
      </c>
      <c r="DC67" s="7">
        <v>0.91215643227737497</v>
      </c>
      <c r="DD67" s="7">
        <v>0.91215643227737497</v>
      </c>
      <c r="DE67" s="103">
        <v>0.91215643227737497</v>
      </c>
      <c r="DF67" s="7">
        <v>0.91215643227737497</v>
      </c>
      <c r="DG67" s="7">
        <v>0.91215643227737497</v>
      </c>
      <c r="DH67" s="7">
        <v>0.91215643227737497</v>
      </c>
      <c r="DI67" s="7">
        <v>0.91215643227737497</v>
      </c>
      <c r="DJ67" s="103">
        <v>0.91215643227737497</v>
      </c>
      <c r="DK67" s="7">
        <v>0.91215643227737497</v>
      </c>
      <c r="DL67" s="7">
        <v>0.91215643227737497</v>
      </c>
      <c r="DM67" s="7">
        <v>0.91215643227737497</v>
      </c>
      <c r="DN67" s="7">
        <v>0.91215643227737497</v>
      </c>
      <c r="DO67" s="103">
        <v>0.91215643227737497</v>
      </c>
      <c r="LC67" s="33">
        <v>-1359.7148948201254</v>
      </c>
      <c r="LI67" s="34">
        <v>1894.9045485077443</v>
      </c>
      <c r="LJ67" s="34">
        <v>595.53506948179711</v>
      </c>
      <c r="LK67" s="33">
        <v>579.84805539221088</v>
      </c>
      <c r="LL67" s="34">
        <v>562.19321894078143</v>
      </c>
      <c r="LM67" s="34">
        <v>548.95673210624204</v>
      </c>
      <c r="LN67" s="34">
        <v>541.12491395268626</v>
      </c>
      <c r="LO67" s="34">
        <v>532.85249287991667</v>
      </c>
      <c r="LP67" s="33">
        <v>531.46408653398908</v>
      </c>
      <c r="LQ67" s="34">
        <v>531.01193575474292</v>
      </c>
      <c r="LR67" s="34">
        <v>534.57893041139778</v>
      </c>
      <c r="LS67" s="34">
        <v>545.45988485273131</v>
      </c>
      <c r="LT67" s="34">
        <v>437.83805185379401</v>
      </c>
      <c r="LU67" s="33">
        <v>451.92816322976506</v>
      </c>
      <c r="LV67" s="34">
        <v>469.34510391396776</v>
      </c>
      <c r="LW67" s="34">
        <v>488.005591999437</v>
      </c>
      <c r="LX67" s="34">
        <v>499.48257800236615</v>
      </c>
      <c r="LY67" s="34">
        <v>514.08917346440205</v>
      </c>
      <c r="LZ67" s="7">
        <v>529.46196099195959</v>
      </c>
      <c r="MA67" s="7">
        <v>544.00632306277294</v>
      </c>
      <c r="MB67" s="7">
        <v>556.83357345403363</v>
      </c>
      <c r="MC67" s="7">
        <v>562.21680696194085</v>
      </c>
      <c r="MD67" s="7">
        <v>570.63384637349111</v>
      </c>
      <c r="ME67" s="7">
        <v>578.74724510690589</v>
      </c>
      <c r="MF67" s="7">
        <v>587.93061575339118</v>
      </c>
      <c r="MG67" s="7">
        <v>596.20306436574674</v>
      </c>
      <c r="MH67" s="7">
        <v>601.94878876502389</v>
      </c>
      <c r="MI67" s="7">
        <v>605.97388265565087</v>
      </c>
      <c r="MJ67" s="7">
        <v>609.10974313214808</v>
      </c>
      <c r="MK67" s="7">
        <v>611.92388908080966</v>
      </c>
      <c r="ML67" s="7">
        <v>615.09589725712306</v>
      </c>
      <c r="MM67" s="7">
        <v>617.22323691031966</v>
      </c>
      <c r="MN67" s="7">
        <v>-1402.9669219571615</v>
      </c>
      <c r="MO67" s="7">
        <v>-1402.8024024009114</v>
      </c>
    </row>
    <row r="68" spans="1:431" outlineLevel="1" x14ac:dyDescent="0.3">
      <c r="A68" s="30" t="s">
        <v>4750</v>
      </c>
      <c r="B68" s="24" t="s">
        <v>4751</v>
      </c>
      <c r="C68" s="33">
        <v>844.41113351976503</v>
      </c>
      <c r="I68" s="34">
        <v>829.68044325402502</v>
      </c>
      <c r="J68" s="34">
        <v>846.60363977787915</v>
      </c>
      <c r="K68" s="33">
        <v>775.25776862068255</v>
      </c>
      <c r="L68" s="34">
        <v>811.9672062263827</v>
      </c>
      <c r="M68" s="34">
        <v>765.4017188794968</v>
      </c>
      <c r="N68" s="34">
        <v>754.80503190819729</v>
      </c>
      <c r="O68" s="34">
        <v>731.85877918131644</v>
      </c>
      <c r="P68" s="33">
        <v>725.71013884059016</v>
      </c>
      <c r="Q68" s="34">
        <v>725.03744612536275</v>
      </c>
      <c r="R68" s="34">
        <v>747.24165788815822</v>
      </c>
      <c r="S68" s="34">
        <v>737.67328075573664</v>
      </c>
      <c r="T68" s="34">
        <v>714.40280093573256</v>
      </c>
      <c r="U68" s="33">
        <v>661.97746460255939</v>
      </c>
      <c r="V68" s="34">
        <v>668.73246164346801</v>
      </c>
      <c r="W68" s="34">
        <v>679.00270490381627</v>
      </c>
      <c r="X68" s="34">
        <v>683.11987028858857</v>
      </c>
      <c r="Y68" s="34">
        <v>669.94387832527514</v>
      </c>
      <c r="Z68" s="33">
        <v>663.37028362096794</v>
      </c>
      <c r="AA68" s="103">
        <v>654.31266633706207</v>
      </c>
      <c r="AB68" s="103">
        <v>634.0070120796986</v>
      </c>
      <c r="AC68" s="103">
        <v>613.75733055928458</v>
      </c>
      <c r="AD68" s="103">
        <v>636.67607949752016</v>
      </c>
      <c r="AE68" s="103">
        <v>633.09281111676546</v>
      </c>
      <c r="AF68" s="103">
        <v>631.34634271999437</v>
      </c>
      <c r="AG68" s="103">
        <v>629.44178322992479</v>
      </c>
      <c r="AH68" s="103">
        <v>628.56255341947292</v>
      </c>
      <c r="AI68" s="103">
        <v>627.75792505719483</v>
      </c>
      <c r="AJ68" s="103">
        <v>627.31898066331223</v>
      </c>
      <c r="AK68" s="103">
        <v>627.02688734185585</v>
      </c>
      <c r="AL68" s="103">
        <v>626.75844131062695</v>
      </c>
      <c r="AM68" s="103">
        <v>626.54861149833016</v>
      </c>
      <c r="AN68" s="103">
        <v>625.75294895293223</v>
      </c>
      <c r="AO68" s="103">
        <v>624.84106028922974</v>
      </c>
      <c r="AP68" s="33" t="s">
        <v>4752</v>
      </c>
      <c r="AV68" s="34" t="s">
        <v>4753</v>
      </c>
      <c r="AW68" s="34" t="s">
        <v>4754</v>
      </c>
      <c r="AX68" s="34" t="s">
        <v>4755</v>
      </c>
      <c r="AY68" s="34" t="s">
        <v>4756</v>
      </c>
      <c r="AZ68" s="34" t="s">
        <v>4757</v>
      </c>
      <c r="BA68" s="34" t="s">
        <v>4758</v>
      </c>
      <c r="BB68" s="34" t="s">
        <v>4759</v>
      </c>
      <c r="BC68" s="34" t="s">
        <v>4760</v>
      </c>
      <c r="BD68" s="34" t="s">
        <v>4761</v>
      </c>
      <c r="BE68" s="34" t="s">
        <v>4762</v>
      </c>
      <c r="BF68" s="34" t="s">
        <v>4763</v>
      </c>
      <c r="BG68" s="34" t="s">
        <v>4764</v>
      </c>
      <c r="BH68" s="33" t="s">
        <v>4765</v>
      </c>
      <c r="BI68" s="34" t="s">
        <v>4766</v>
      </c>
      <c r="BJ68" s="34" t="s">
        <v>4767</v>
      </c>
      <c r="BK68" s="34" t="s">
        <v>4768</v>
      </c>
      <c r="BL68" s="34" t="s">
        <v>4769</v>
      </c>
      <c r="BM68" s="33" t="s">
        <v>4770</v>
      </c>
      <c r="BN68" s="103" t="s">
        <v>4771</v>
      </c>
      <c r="BO68" s="103" t="s">
        <v>4772</v>
      </c>
      <c r="BP68" s="103" t="s">
        <v>4773</v>
      </c>
      <c r="BQ68" s="103" t="s">
        <v>4774</v>
      </c>
      <c r="BR68" s="103" t="s">
        <v>4775</v>
      </c>
      <c r="BS68" s="103" t="s">
        <v>4776</v>
      </c>
      <c r="BT68" s="103" t="s">
        <v>4777</v>
      </c>
      <c r="BU68" s="103" t="s">
        <v>4778</v>
      </c>
      <c r="BV68" s="103" t="s">
        <v>4779</v>
      </c>
      <c r="BW68" s="103" t="s">
        <v>4780</v>
      </c>
      <c r="BX68" s="103" t="s">
        <v>4781</v>
      </c>
      <c r="BY68" s="103" t="s">
        <v>4782</v>
      </c>
      <c r="BZ68" s="103" t="s">
        <v>4783</v>
      </c>
      <c r="CA68" s="103" t="s">
        <v>4784</v>
      </c>
      <c r="CB68" s="103" t="s">
        <v>4785</v>
      </c>
      <c r="CC68" s="33">
        <v>2.9710483436135394E-2</v>
      </c>
      <c r="CI68" s="34">
        <v>3.0702294748395927E-2</v>
      </c>
      <c r="CJ68" s="34">
        <v>3.1302060054909334E-2</v>
      </c>
      <c r="CK68" s="33">
        <v>3.1164129326939991E-2</v>
      </c>
      <c r="CL68" s="34">
        <v>3.0495915739450215E-2</v>
      </c>
      <c r="CM68" s="34">
        <v>2.9431016548512167E-2</v>
      </c>
      <c r="CN68" s="34">
        <v>2.8127036020707621E-2</v>
      </c>
      <c r="CO68" s="34">
        <v>2.6986601311868596E-2</v>
      </c>
      <c r="CP68" s="33">
        <v>2.6496861659172068E-2</v>
      </c>
      <c r="CQ68" s="34">
        <v>2.6346021460823561E-2</v>
      </c>
      <c r="CR68" s="34">
        <v>2.6210384967373677E-2</v>
      </c>
      <c r="CS68" s="34">
        <v>2.5904376792220147E-2</v>
      </c>
      <c r="CT68" s="34">
        <v>2.5059482050334193E-2</v>
      </c>
      <c r="CU68" s="33">
        <v>2.392815891730905E-2</v>
      </c>
      <c r="CV68" s="34">
        <v>2.2781757091755176E-2</v>
      </c>
      <c r="CW68" s="34">
        <v>2.1738461302681977E-2</v>
      </c>
      <c r="CX68" s="34">
        <v>2.1002547382753641E-2</v>
      </c>
      <c r="CY68" s="34">
        <v>2.0852041018939123E-2</v>
      </c>
      <c r="CZ68" s="33">
        <v>2.0941825615435786E-2</v>
      </c>
      <c r="DA68" s="7">
        <v>2.1200955528024402E-2</v>
      </c>
      <c r="DB68" s="7">
        <v>2.1738461302681981E-2</v>
      </c>
      <c r="DC68" s="7">
        <v>2.1738461302681981E-2</v>
      </c>
      <c r="DD68" s="7">
        <v>2.1738461302681981E-2</v>
      </c>
      <c r="DE68" s="103">
        <v>2.1738461302681981E-2</v>
      </c>
      <c r="DF68" s="7">
        <v>2.1738461302681981E-2</v>
      </c>
      <c r="DG68" s="7">
        <v>2.1738461302681981E-2</v>
      </c>
      <c r="DH68" s="7">
        <v>2.1738461302681981E-2</v>
      </c>
      <c r="DI68" s="7">
        <v>2.1738461302681981E-2</v>
      </c>
      <c r="DJ68" s="103">
        <v>2.1738461302681981E-2</v>
      </c>
      <c r="DK68" s="7">
        <v>2.1738461302681981E-2</v>
      </c>
      <c r="DL68" s="7">
        <v>2.1738461302681981E-2</v>
      </c>
      <c r="DM68" s="7">
        <v>2.1738461302681981E-2</v>
      </c>
      <c r="DN68" s="7">
        <v>2.1738461302681981E-2</v>
      </c>
      <c r="DO68" s="103">
        <v>2.1738461302681981E-2</v>
      </c>
      <c r="LC68" s="33">
        <v>852.28441163034097</v>
      </c>
      <c r="LI68" s="34">
        <v>837.81655136234997</v>
      </c>
      <c r="LJ68" s="34">
        <v>854.89868569243015</v>
      </c>
      <c r="LK68" s="33">
        <v>783.51626289232161</v>
      </c>
      <c r="LL68" s="34">
        <v>820.04862389733694</v>
      </c>
      <c r="LM68" s="34">
        <v>773.20093826485254</v>
      </c>
      <c r="LN68" s="34">
        <v>762.25869645368482</v>
      </c>
      <c r="LO68" s="34">
        <v>739.01022852896165</v>
      </c>
      <c r="LP68" s="33">
        <v>732.73180718027072</v>
      </c>
      <c r="LQ68" s="34">
        <v>732.01914181248094</v>
      </c>
      <c r="LR68" s="34">
        <v>754.18740990451226</v>
      </c>
      <c r="LS68" s="34">
        <v>744.53794060567498</v>
      </c>
      <c r="LT68" s="34">
        <v>721.0435636790711</v>
      </c>
      <c r="LU68" s="33">
        <v>668.3184267156463</v>
      </c>
      <c r="LV68" s="34">
        <v>674.76962727278317</v>
      </c>
      <c r="LW68" s="34">
        <v>684.76339714902701</v>
      </c>
      <c r="LX68" s="34">
        <v>688.68554534501834</v>
      </c>
      <c r="LY68" s="34">
        <v>675.46966919529405</v>
      </c>
      <c r="LZ68" s="7">
        <v>668.9198674090585</v>
      </c>
      <c r="MA68" s="7">
        <v>659.93091955198861</v>
      </c>
      <c r="MB68" s="7">
        <v>639.76770432490935</v>
      </c>
      <c r="MC68" s="7">
        <v>619.51802280449533</v>
      </c>
      <c r="MD68" s="7">
        <v>642.43677174273091</v>
      </c>
      <c r="ME68" s="7">
        <v>638.85350336197621</v>
      </c>
      <c r="MF68" s="7">
        <v>637.10703496520512</v>
      </c>
      <c r="MG68" s="7">
        <v>635.20247547513554</v>
      </c>
      <c r="MH68" s="7">
        <v>634.32324566468367</v>
      </c>
      <c r="MI68" s="7">
        <v>633.51861730240557</v>
      </c>
      <c r="MJ68" s="7">
        <v>633.07967290852298</v>
      </c>
      <c r="MK68" s="7">
        <v>632.7875795870666</v>
      </c>
      <c r="ML68" s="7">
        <v>632.5191335558377</v>
      </c>
      <c r="MM68" s="7">
        <v>632.30930374354091</v>
      </c>
      <c r="MN68" s="7">
        <v>631.51364119814298</v>
      </c>
      <c r="MO68" s="7">
        <v>630.60175253444049</v>
      </c>
    </row>
    <row r="69" spans="1:431" outlineLevel="1" x14ac:dyDescent="0.3">
      <c r="A69" s="30" t="s">
        <v>4786</v>
      </c>
      <c r="B69" s="24" t="s">
        <v>4787</v>
      </c>
      <c r="C69" s="33">
        <v>-171.97700444667677</v>
      </c>
      <c r="I69" s="34">
        <v>-147.51570456142582</v>
      </c>
      <c r="J69" s="34">
        <v>-141.34322317680761</v>
      </c>
      <c r="K69" s="33">
        <v>-134.54136449346527</v>
      </c>
      <c r="L69" s="34">
        <v>-127.43538710980042</v>
      </c>
      <c r="M69" s="34">
        <v>-120.32546769190272</v>
      </c>
      <c r="N69" s="34">
        <v>-122.46961895836526</v>
      </c>
      <c r="O69" s="34">
        <v>-116.52075874236789</v>
      </c>
      <c r="P69" s="33">
        <v>-111.93481819120869</v>
      </c>
      <c r="Q69" s="34">
        <v>-108.22634944329829</v>
      </c>
      <c r="R69" s="34">
        <v>-105.26310853670827</v>
      </c>
      <c r="S69" s="34">
        <v>-103.5369879443962</v>
      </c>
      <c r="T69" s="34">
        <v>-102.0453542251896</v>
      </c>
      <c r="U69" s="33">
        <v>-101.14312434893549</v>
      </c>
      <c r="V69" s="34">
        <v>-99.739327044964625</v>
      </c>
      <c r="W69" s="34">
        <v>-98.865117388931623</v>
      </c>
      <c r="X69" s="34">
        <v>-97.895378835233629</v>
      </c>
      <c r="Y69" s="34">
        <v>-96.734339459732738</v>
      </c>
      <c r="Z69" s="33">
        <v>-95.42291079618002</v>
      </c>
      <c r="AA69" s="103">
        <v>-95.023859263345031</v>
      </c>
      <c r="AB69" s="103">
        <v>-94.536856160285907</v>
      </c>
      <c r="AC69" s="103">
        <v>-94.225291580538894</v>
      </c>
      <c r="AD69" s="103">
        <v>-93.913727000791937</v>
      </c>
      <c r="AE69" s="103">
        <v>-93.602162421044966</v>
      </c>
      <c r="AF69" s="103">
        <v>-93.290597841297995</v>
      </c>
      <c r="AG69" s="103">
        <v>-92.979033261551024</v>
      </c>
      <c r="AH69" s="103">
        <v>-92.113381015821886</v>
      </c>
      <c r="AI69" s="103">
        <v>-91.247728770092721</v>
      </c>
      <c r="AJ69" s="103">
        <v>-90.382076524363583</v>
      </c>
      <c r="AK69" s="103">
        <v>-89.516424278634418</v>
      </c>
      <c r="AL69" s="103">
        <v>-88.65077203290528</v>
      </c>
      <c r="AM69" s="103">
        <v>-87.785119787176143</v>
      </c>
      <c r="AN69" s="103">
        <v>-86.919467541447005</v>
      </c>
      <c r="AO69" s="103">
        <v>-86.05381529571784</v>
      </c>
      <c r="AP69" s="33">
        <v>7.6295090223683641E-5</v>
      </c>
      <c r="AV69" s="34">
        <v>1.5054447807436298E-3</v>
      </c>
      <c r="AW69" s="34">
        <v>1.5054447807436298E-3</v>
      </c>
      <c r="AX69" s="34">
        <v>1.5054447807436298E-3</v>
      </c>
      <c r="AY69" s="34">
        <v>1.5054447807436298E-3</v>
      </c>
      <c r="AZ69" s="34">
        <v>1.5054447807436298E-3</v>
      </c>
      <c r="BA69" s="34">
        <v>1.5054447807436298E-3</v>
      </c>
      <c r="BB69" s="34">
        <v>1.5054447807436298E-3</v>
      </c>
      <c r="BC69" s="34">
        <v>1.5054447807436298E-3</v>
      </c>
      <c r="BD69" s="34">
        <v>1.5054447807436298E-3</v>
      </c>
      <c r="BE69" s="34">
        <v>1.5054447807436298E-3</v>
      </c>
      <c r="BF69" s="34">
        <v>1.5054447807436298E-3</v>
      </c>
      <c r="BG69" s="34">
        <v>1.5054447807436298E-3</v>
      </c>
      <c r="BH69" s="33">
        <v>1.5054447807436298E-3</v>
      </c>
      <c r="BI69" s="34">
        <v>1.5054447807436298E-3</v>
      </c>
      <c r="BJ69" s="34">
        <v>1.5054447807436298E-3</v>
      </c>
      <c r="BK69" s="34">
        <v>1.5054447807436298E-3</v>
      </c>
      <c r="BL69" s="34">
        <v>1.5054447807436298E-3</v>
      </c>
      <c r="BM69" s="33">
        <v>1.5054447807436298E-3</v>
      </c>
      <c r="BN69" s="103">
        <v>1.5054447807436298E-3</v>
      </c>
      <c r="BO69" s="103">
        <v>1.5054447807436298E-3</v>
      </c>
      <c r="BP69" s="103">
        <v>1.5054447807436298E-3</v>
      </c>
      <c r="BQ69" s="103">
        <v>1.5054447807436298E-3</v>
      </c>
      <c r="BR69" s="103">
        <v>1.5054447807436298E-3</v>
      </c>
      <c r="BS69" s="103">
        <v>1.5054447807436298E-3</v>
      </c>
      <c r="BT69" s="103">
        <v>1.5054447807436298E-3</v>
      </c>
      <c r="BU69" s="103">
        <v>1.5054447807436298E-3</v>
      </c>
      <c r="BV69" s="103">
        <v>1.5054447807436298E-3</v>
      </c>
      <c r="BW69" s="103">
        <v>1.5054447807436298E-3</v>
      </c>
      <c r="BX69" s="103">
        <v>1.5054447807436298E-3</v>
      </c>
      <c r="BY69" s="103">
        <v>1.5054447807436298E-3</v>
      </c>
      <c r="BZ69" s="103">
        <v>1.5054447807436298E-3</v>
      </c>
      <c r="CA69" s="103">
        <v>1.5054447807436298E-3</v>
      </c>
      <c r="CB69" s="103">
        <v>1.5054447807436298E-3</v>
      </c>
      <c r="CC69" s="33">
        <v>6.9660734552058968E-6</v>
      </c>
      <c r="CI69" s="34">
        <v>1.3745365389398358E-4</v>
      </c>
      <c r="CJ69" s="34">
        <v>1.3745365389398358E-4</v>
      </c>
      <c r="CK69" s="33">
        <v>1.3745365389398358E-4</v>
      </c>
      <c r="CL69" s="34">
        <v>1.3745365389398358E-4</v>
      </c>
      <c r="CM69" s="34">
        <v>1.3745365389398358E-4</v>
      </c>
      <c r="CN69" s="34">
        <v>1.3745365389398358E-4</v>
      </c>
      <c r="CO69" s="34">
        <v>1.3745365389398358E-4</v>
      </c>
      <c r="CP69" s="33">
        <v>1.3745365389398358E-4</v>
      </c>
      <c r="CQ69" s="34">
        <v>1.3745365389398358E-4</v>
      </c>
      <c r="CR69" s="34">
        <v>1.3745365389398358E-4</v>
      </c>
      <c r="CS69" s="34">
        <v>1.3745365389398358E-4</v>
      </c>
      <c r="CT69" s="34">
        <v>1.3745365389398358E-4</v>
      </c>
      <c r="CU69" s="33">
        <v>1.3745365389398358E-4</v>
      </c>
      <c r="CV69" s="34">
        <v>1.3745365389398358E-4</v>
      </c>
      <c r="CW69" s="34">
        <v>1.3745365389398358E-4</v>
      </c>
      <c r="CX69" s="34">
        <v>1.3745365389398358E-4</v>
      </c>
      <c r="CY69" s="34">
        <v>1.3745365389398358E-4</v>
      </c>
      <c r="CZ69" s="33">
        <v>1.3745365389398358E-4</v>
      </c>
      <c r="DA69" s="7">
        <v>1.3745365389398358E-4</v>
      </c>
      <c r="DB69" s="7">
        <v>1.3745365389398358E-4</v>
      </c>
      <c r="DC69" s="7">
        <v>1.3745365389398358E-4</v>
      </c>
      <c r="DD69" s="7">
        <v>1.3745365389398358E-4</v>
      </c>
      <c r="DE69" s="103">
        <v>1.3745365389398358E-4</v>
      </c>
      <c r="DF69" s="7">
        <v>1.3745365389398358E-4</v>
      </c>
      <c r="DG69" s="7">
        <v>1.3745365389398358E-4</v>
      </c>
      <c r="DH69" s="7">
        <v>1.3745365389398358E-4</v>
      </c>
      <c r="DI69" s="7">
        <v>1.3745365389398358E-4</v>
      </c>
      <c r="DJ69" s="103">
        <v>1.3745365389398358E-4</v>
      </c>
      <c r="DK69" s="7">
        <v>1.3745365389398358E-4</v>
      </c>
      <c r="DL69" s="7">
        <v>1.3745365389398358E-4</v>
      </c>
      <c r="DM69" s="7">
        <v>1.3745365389398358E-4</v>
      </c>
      <c r="DN69" s="7">
        <v>1.3745365389398358E-4</v>
      </c>
      <c r="DO69" s="103">
        <v>1.3745365389398358E-4</v>
      </c>
      <c r="LC69" s="33">
        <v>-171.9730221746849</v>
      </c>
      <c r="LI69" s="34">
        <v>-147.43712688928309</v>
      </c>
      <c r="LJ69" s="34">
        <v>-141.26464550466488</v>
      </c>
      <c r="LK69" s="33">
        <v>-134.46278682132254</v>
      </c>
      <c r="LL69" s="34">
        <v>-127.35680943765769</v>
      </c>
      <c r="LM69" s="34">
        <v>-120.24689001975999</v>
      </c>
      <c r="LN69" s="34">
        <v>-122.39104128622253</v>
      </c>
      <c r="LO69" s="34">
        <v>-116.44218107022516</v>
      </c>
      <c r="LP69" s="33">
        <v>-111.85624051906596</v>
      </c>
      <c r="LQ69" s="34">
        <v>-108.14777177115556</v>
      </c>
      <c r="LR69" s="34">
        <v>-105.18453086456555</v>
      </c>
      <c r="LS69" s="34">
        <v>-103.45841027225347</v>
      </c>
      <c r="LT69" s="34">
        <v>-101.96677655304687</v>
      </c>
      <c r="LU69" s="33">
        <v>-101.06454667679276</v>
      </c>
      <c r="LV69" s="34">
        <v>-99.660749372821897</v>
      </c>
      <c r="LW69" s="34">
        <v>-98.786539716788894</v>
      </c>
      <c r="LX69" s="34">
        <v>-97.816801163090901</v>
      </c>
      <c r="LY69" s="34">
        <v>-96.655761787590009</v>
      </c>
      <c r="LZ69" s="7">
        <v>-95.344333124037291</v>
      </c>
      <c r="MA69" s="7">
        <v>-94.945281591202303</v>
      </c>
      <c r="MB69" s="7">
        <v>-94.458278488143179</v>
      </c>
      <c r="MC69" s="7">
        <v>-94.146713908396165</v>
      </c>
      <c r="MD69" s="7">
        <v>-93.835149328649209</v>
      </c>
      <c r="ME69" s="7">
        <v>-93.523584748902238</v>
      </c>
      <c r="MF69" s="7">
        <v>-93.212020169155267</v>
      </c>
      <c r="MG69" s="7">
        <v>-92.900455589408296</v>
      </c>
      <c r="MH69" s="7">
        <v>-92.034803343679158</v>
      </c>
      <c r="MI69" s="7">
        <v>-91.169151097949992</v>
      </c>
      <c r="MJ69" s="7">
        <v>-90.303498852220855</v>
      </c>
      <c r="MK69" s="7">
        <v>-89.437846606491689</v>
      </c>
      <c r="ML69" s="7">
        <v>-88.572194360762552</v>
      </c>
      <c r="MM69" s="7">
        <v>-87.706542115033415</v>
      </c>
      <c r="MN69" s="7">
        <v>-86.840889869304277</v>
      </c>
      <c r="MO69" s="7">
        <v>-85.975237623575111</v>
      </c>
    </row>
    <row r="70" spans="1:431" outlineLevel="1" x14ac:dyDescent="0.3">
      <c r="A70" s="30" t="s">
        <v>4788</v>
      </c>
      <c r="B70" s="24" t="s">
        <v>4789</v>
      </c>
      <c r="C70" s="33">
        <v>1305.1405143333336</v>
      </c>
      <c r="I70" s="34">
        <v>1112.3701582981876</v>
      </c>
      <c r="J70" s="34">
        <v>1102.4437213699118</v>
      </c>
      <c r="K70" s="33">
        <v>1106.229649250902</v>
      </c>
      <c r="L70" s="34">
        <v>1109.6961712696761</v>
      </c>
      <c r="M70" s="34">
        <v>1112.872701851077</v>
      </c>
      <c r="N70" s="34">
        <v>1115.7699952308583</v>
      </c>
      <c r="O70" s="34">
        <v>1118.4704176672906</v>
      </c>
      <c r="P70" s="33">
        <v>1120.9249852411644</v>
      </c>
      <c r="Q70" s="34">
        <v>1123.1799089319118</v>
      </c>
      <c r="R70" s="34">
        <v>1125.2633095670549</v>
      </c>
      <c r="S70" s="34">
        <v>1127.2585908091392</v>
      </c>
      <c r="T70" s="34">
        <v>1129.1471086387794</v>
      </c>
      <c r="U70" s="33">
        <v>1140.369722066667</v>
      </c>
      <c r="V70" s="34">
        <v>1140.267719066667</v>
      </c>
      <c r="W70" s="34">
        <v>1140.2147210666669</v>
      </c>
      <c r="X70" s="34">
        <v>1140.150833066667</v>
      </c>
      <c r="Y70" s="34">
        <v>1140.0869450666669</v>
      </c>
      <c r="Z70" s="33">
        <v>1140.0520970666671</v>
      </c>
      <c r="AA70" s="103">
        <v>1140.1279640666669</v>
      </c>
      <c r="AB70" s="103">
        <v>1140.2147210666669</v>
      </c>
      <c r="AC70" s="103">
        <v>1140.2147210666669</v>
      </c>
      <c r="AD70" s="103">
        <v>1140.2147210666669</v>
      </c>
      <c r="AE70" s="103">
        <v>1140.2147210666669</v>
      </c>
      <c r="AF70" s="103">
        <v>1140.2147210666669</v>
      </c>
      <c r="AG70" s="103">
        <v>1140.2147210666669</v>
      </c>
      <c r="AH70" s="103">
        <v>1140.2147210666669</v>
      </c>
      <c r="AI70" s="103">
        <v>1140.2147210666669</v>
      </c>
      <c r="AJ70" s="103">
        <v>1140.2147210666669</v>
      </c>
      <c r="AK70" s="103">
        <v>1140.2147210666669</v>
      </c>
      <c r="AL70" s="103">
        <v>1140.2147210666669</v>
      </c>
      <c r="AM70" s="103">
        <v>1140.2147210666669</v>
      </c>
      <c r="AN70" s="103">
        <v>1140.2147210666669</v>
      </c>
      <c r="AO70" s="103">
        <v>1140.2147210666669</v>
      </c>
      <c r="AP70" s="33">
        <v>4.128960000000001E-3</v>
      </c>
      <c r="AV70" s="34">
        <v>4.1289600000000001E-3</v>
      </c>
      <c r="AW70" s="34">
        <v>4.1289600000000001E-3</v>
      </c>
      <c r="AX70" s="34">
        <v>4.1289600000000001E-3</v>
      </c>
      <c r="AY70" s="34">
        <v>4.1289600000000001E-3</v>
      </c>
      <c r="AZ70" s="34">
        <v>4.1289600000000001E-3</v>
      </c>
      <c r="BA70" s="34">
        <v>4.1289600000000001E-3</v>
      </c>
      <c r="BB70" s="34">
        <v>4.1289600000000001E-3</v>
      </c>
      <c r="BC70" s="34">
        <v>4.1289600000000001E-3</v>
      </c>
      <c r="BD70" s="34">
        <v>4.1289600000000001E-3</v>
      </c>
      <c r="BE70" s="34">
        <v>4.1289600000000001E-3</v>
      </c>
      <c r="BF70" s="34">
        <v>4.1289600000000001E-3</v>
      </c>
      <c r="BG70" s="34">
        <v>4.1289600000000001E-3</v>
      </c>
      <c r="BH70" s="33">
        <v>4.1289600000000001E-3</v>
      </c>
      <c r="BI70" s="34">
        <v>4.1289600000000001E-3</v>
      </c>
      <c r="BJ70" s="34">
        <v>4.1289600000000001E-3</v>
      </c>
      <c r="BK70" s="34">
        <v>4.1289600000000001E-3</v>
      </c>
      <c r="BL70" s="34">
        <v>4.1289600000000001E-3</v>
      </c>
      <c r="BM70" s="33">
        <v>4.1289600000000001E-3</v>
      </c>
      <c r="BN70" s="103">
        <v>4.1289600000000001E-3</v>
      </c>
      <c r="BO70" s="103">
        <v>4.1289600000000001E-3</v>
      </c>
      <c r="BP70" s="103">
        <v>4.1289600000000001E-3</v>
      </c>
      <c r="BQ70" s="103">
        <v>4.1289600000000001E-3</v>
      </c>
      <c r="BR70" s="103">
        <v>4.1289600000000001E-3</v>
      </c>
      <c r="BS70" s="103">
        <v>4.1289600000000001E-3</v>
      </c>
      <c r="BT70" s="103">
        <v>4.1289600000000001E-3</v>
      </c>
      <c r="BU70" s="103">
        <v>4.1289600000000001E-3</v>
      </c>
      <c r="BV70" s="103">
        <v>4.1289600000000001E-3</v>
      </c>
      <c r="BW70" s="103">
        <v>4.1289600000000001E-3</v>
      </c>
      <c r="BX70" s="103">
        <v>4.1289600000000001E-3</v>
      </c>
      <c r="BY70" s="103">
        <v>4.1289600000000001E-3</v>
      </c>
      <c r="BZ70" s="103">
        <v>4.1289600000000001E-3</v>
      </c>
      <c r="CA70" s="103">
        <v>4.1289600000000001E-3</v>
      </c>
      <c r="CB70" s="103">
        <v>4.1289600000000001E-3</v>
      </c>
      <c r="CC70" s="33">
        <v>7.7049342857142883E-3</v>
      </c>
      <c r="CI70" s="34">
        <v>7.7049342857142865E-3</v>
      </c>
      <c r="CJ70" s="34">
        <v>7.7049342857142865E-3</v>
      </c>
      <c r="CK70" s="33">
        <v>7.7049342857142865E-3</v>
      </c>
      <c r="CL70" s="34">
        <v>7.7049342857142865E-3</v>
      </c>
      <c r="CM70" s="34">
        <v>7.7049342857142865E-3</v>
      </c>
      <c r="CN70" s="34">
        <v>7.7049342857142865E-3</v>
      </c>
      <c r="CO70" s="34">
        <v>7.7049342857142865E-3</v>
      </c>
      <c r="CP70" s="33">
        <v>7.7049342857142865E-3</v>
      </c>
      <c r="CQ70" s="34">
        <v>7.7049342857142865E-3</v>
      </c>
      <c r="CR70" s="34">
        <v>7.7049342857142865E-3</v>
      </c>
      <c r="CS70" s="34">
        <v>7.7049342857142865E-3</v>
      </c>
      <c r="CT70" s="34">
        <v>7.7049342857142865E-3</v>
      </c>
      <c r="CU70" s="33">
        <v>7.7049342857142865E-3</v>
      </c>
      <c r="CV70" s="34">
        <v>7.7049342857142865E-3</v>
      </c>
      <c r="CW70" s="34">
        <v>7.7049342857142865E-3</v>
      </c>
      <c r="CX70" s="34">
        <v>7.7049342857142865E-3</v>
      </c>
      <c r="CY70" s="34">
        <v>7.7049342857142865E-3</v>
      </c>
      <c r="CZ70" s="33">
        <v>7.7049342857142865E-3</v>
      </c>
      <c r="DA70" s="7">
        <v>7.7049342857142865E-3</v>
      </c>
      <c r="DB70" s="7">
        <v>7.7049342857142865E-3</v>
      </c>
      <c r="DC70" s="7">
        <v>7.7049342857142865E-3</v>
      </c>
      <c r="DD70" s="7">
        <v>7.7049342857142865E-3</v>
      </c>
      <c r="DE70" s="103">
        <v>7.7049342857142865E-3</v>
      </c>
      <c r="DF70" s="7">
        <v>7.7049342857142865E-3</v>
      </c>
      <c r="DG70" s="7">
        <v>7.7049342857142865E-3</v>
      </c>
      <c r="DH70" s="7">
        <v>7.7049342857142865E-3</v>
      </c>
      <c r="DI70" s="7">
        <v>7.7049342857142865E-3</v>
      </c>
      <c r="DJ70" s="103">
        <v>7.7049342857142865E-3</v>
      </c>
      <c r="DK70" s="7">
        <v>7.7049342857142865E-3</v>
      </c>
      <c r="DL70" s="7">
        <v>7.7049342857142865E-3</v>
      </c>
      <c r="DM70" s="7">
        <v>7.7049342857142865E-3</v>
      </c>
      <c r="DN70" s="7">
        <v>7.7049342857142865E-3</v>
      </c>
      <c r="DO70" s="103">
        <v>7.7049342857142865E-3</v>
      </c>
      <c r="LC70" s="33">
        <v>1307.2979327990479</v>
      </c>
      <c r="LI70" s="34">
        <v>1114.5275767639018</v>
      </c>
      <c r="LJ70" s="34">
        <v>1104.6011398356261</v>
      </c>
      <c r="LK70" s="33">
        <v>1108.3870677166162</v>
      </c>
      <c r="LL70" s="34">
        <v>1111.8535897353904</v>
      </c>
      <c r="LM70" s="34">
        <v>1115.0301203167912</v>
      </c>
      <c r="LN70" s="34">
        <v>1117.9274136965726</v>
      </c>
      <c r="LO70" s="34">
        <v>1120.6278361330048</v>
      </c>
      <c r="LP70" s="33">
        <v>1123.0824037068787</v>
      </c>
      <c r="LQ70" s="34">
        <v>1125.337327397626</v>
      </c>
      <c r="LR70" s="34">
        <v>1127.4207280327691</v>
      </c>
      <c r="LS70" s="34">
        <v>1129.4160092748534</v>
      </c>
      <c r="LT70" s="34">
        <v>1131.3045271044937</v>
      </c>
      <c r="LU70" s="33">
        <v>1142.5271405323813</v>
      </c>
      <c r="LV70" s="34">
        <v>1142.4251375323813</v>
      </c>
      <c r="LW70" s="34">
        <v>1142.3721395323812</v>
      </c>
      <c r="LX70" s="34">
        <v>1142.3082515323813</v>
      </c>
      <c r="LY70" s="34">
        <v>1142.2443635323812</v>
      </c>
      <c r="LZ70" s="7">
        <v>1142.2095155323814</v>
      </c>
      <c r="MA70" s="7">
        <v>1142.2853825323812</v>
      </c>
      <c r="MB70" s="7">
        <v>1142.3721395323812</v>
      </c>
      <c r="MC70" s="7">
        <v>1142.3721395323812</v>
      </c>
      <c r="MD70" s="7">
        <v>1142.3721395323812</v>
      </c>
      <c r="ME70" s="7">
        <v>1142.3721395323812</v>
      </c>
      <c r="MF70" s="7">
        <v>1142.3721395323812</v>
      </c>
      <c r="MG70" s="7">
        <v>1142.3721395323812</v>
      </c>
      <c r="MH70" s="7">
        <v>1142.3721395323812</v>
      </c>
      <c r="MI70" s="7">
        <v>1142.3721395323812</v>
      </c>
      <c r="MJ70" s="7">
        <v>1142.3721395323812</v>
      </c>
      <c r="MK70" s="7">
        <v>1142.3721395323812</v>
      </c>
      <c r="ML70" s="7">
        <v>1142.3721395323812</v>
      </c>
      <c r="MM70" s="7">
        <v>1142.3721395323812</v>
      </c>
      <c r="MN70" s="7">
        <v>1142.3721395323812</v>
      </c>
      <c r="MO70" s="7">
        <v>1142.3721395323812</v>
      </c>
    </row>
    <row r="71" spans="1:431" outlineLevel="1" x14ac:dyDescent="0.3">
      <c r="A71" s="30" t="s">
        <v>4790</v>
      </c>
      <c r="B71" s="24" t="s">
        <v>4791</v>
      </c>
      <c r="C71" s="33">
        <v>308.85070219178118</v>
      </c>
      <c r="I71" s="34">
        <v>425.77943861694786</v>
      </c>
      <c r="J71" s="34">
        <v>437.00334885073983</v>
      </c>
      <c r="K71" s="33">
        <v>450.06945695207133</v>
      </c>
      <c r="L71" s="34">
        <v>450.89988895008196</v>
      </c>
      <c r="M71" s="34">
        <v>451.27068573485582</v>
      </c>
      <c r="N71" s="34">
        <v>451.60374697989897</v>
      </c>
      <c r="O71" s="34">
        <v>418.52304006147011</v>
      </c>
      <c r="P71" s="33">
        <v>419.18593995378745</v>
      </c>
      <c r="Q71" s="34">
        <v>421.51262556164687</v>
      </c>
      <c r="R71" s="34">
        <v>422.41919541054602</v>
      </c>
      <c r="S71" s="34">
        <v>424.10491766719338</v>
      </c>
      <c r="T71" s="34">
        <v>425.90005741090351</v>
      </c>
      <c r="U71" s="33">
        <v>426.81461234832352</v>
      </c>
      <c r="V71" s="34">
        <v>426.98818336515524</v>
      </c>
      <c r="W71" s="34">
        <v>426.88124806634067</v>
      </c>
      <c r="X71" s="34">
        <v>425.65588182741027</v>
      </c>
      <c r="Y71" s="34">
        <v>423.06307397789118</v>
      </c>
      <c r="Z71" s="33">
        <v>421.49666361043296</v>
      </c>
      <c r="AA71" s="103">
        <v>422.53005421966725</v>
      </c>
      <c r="AB71" s="103">
        <v>426.88124806634067</v>
      </c>
      <c r="AC71" s="103">
        <v>426.16265627136681</v>
      </c>
      <c r="AD71" s="103">
        <v>425.14704653447063</v>
      </c>
      <c r="AE71" s="103">
        <v>423.65117794793349</v>
      </c>
      <c r="AF71" s="103">
        <v>422.15530936139646</v>
      </c>
      <c r="AG71" s="103">
        <v>420.65944077485932</v>
      </c>
      <c r="AH71" s="103">
        <v>419.16357218832218</v>
      </c>
      <c r="AI71" s="103">
        <v>419.16357218832218</v>
      </c>
      <c r="AJ71" s="103">
        <v>419.16357218832218</v>
      </c>
      <c r="AK71" s="103">
        <v>419.16357218832218</v>
      </c>
      <c r="AL71" s="103">
        <v>419.16357218832218</v>
      </c>
      <c r="AM71" s="103">
        <v>419.16357218832218</v>
      </c>
      <c r="AN71" s="103">
        <v>419.16357218832218</v>
      </c>
      <c r="AO71" s="103">
        <v>419.16357218832218</v>
      </c>
      <c r="AP71" s="33" t="s">
        <v>4792</v>
      </c>
      <c r="AV71" s="34" t="s">
        <v>4793</v>
      </c>
      <c r="AW71" s="34" t="s">
        <v>4794</v>
      </c>
      <c r="AX71" s="34" t="s">
        <v>4795</v>
      </c>
      <c r="AY71" s="34" t="s">
        <v>4796</v>
      </c>
      <c r="AZ71" s="34" t="s">
        <v>4797</v>
      </c>
      <c r="BA71" s="34" t="s">
        <v>4798</v>
      </c>
      <c r="BB71" s="34" t="s">
        <v>4799</v>
      </c>
      <c r="BC71" s="34" t="s">
        <v>4800</v>
      </c>
      <c r="BD71" s="34" t="s">
        <v>4801</v>
      </c>
      <c r="BE71" s="34" t="s">
        <v>4802</v>
      </c>
      <c r="BF71" s="34" t="s">
        <v>4803</v>
      </c>
      <c r="BG71" s="34" t="s">
        <v>4804</v>
      </c>
      <c r="BH71" s="33" t="s">
        <v>4805</v>
      </c>
      <c r="BI71" s="34" t="s">
        <v>4806</v>
      </c>
      <c r="BJ71" s="34" t="s">
        <v>4807</v>
      </c>
      <c r="BK71" s="34" t="s">
        <v>4808</v>
      </c>
      <c r="BL71" s="34" t="s">
        <v>4809</v>
      </c>
      <c r="BM71" s="33" t="s">
        <v>4810</v>
      </c>
      <c r="BN71" s="103" t="s">
        <v>4811</v>
      </c>
      <c r="BO71" s="103" t="s">
        <v>4812</v>
      </c>
      <c r="BP71" s="103" t="s">
        <v>4813</v>
      </c>
      <c r="BQ71" s="103" t="s">
        <v>4814</v>
      </c>
      <c r="BR71" s="103" t="s">
        <v>4815</v>
      </c>
      <c r="BS71" s="103" t="s">
        <v>4816</v>
      </c>
      <c r="BT71" s="103" t="s">
        <v>4817</v>
      </c>
      <c r="BU71" s="103" t="s">
        <v>4818</v>
      </c>
      <c r="BV71" s="103" t="s">
        <v>4819</v>
      </c>
      <c r="BW71" s="103" t="s">
        <v>4820</v>
      </c>
      <c r="BX71" s="103" t="s">
        <v>4821</v>
      </c>
      <c r="BY71" s="103" t="s">
        <v>4822</v>
      </c>
      <c r="BZ71" s="103" t="s">
        <v>4823</v>
      </c>
      <c r="CA71" s="103" t="s">
        <v>4824</v>
      </c>
      <c r="CB71" s="103" t="s">
        <v>4825</v>
      </c>
      <c r="CC71" s="33">
        <v>5.0301011480700299E-2</v>
      </c>
      <c r="CI71" s="34">
        <v>5.1559254823390174E-2</v>
      </c>
      <c r="CJ71" s="34">
        <v>5.256704354337486E-2</v>
      </c>
      <c r="CK71" s="33">
        <v>5.2949291574553553E-2</v>
      </c>
      <c r="CL71" s="34">
        <v>5.241137474496458E-2</v>
      </c>
      <c r="CM71" s="34">
        <v>5.175811472842886E-2</v>
      </c>
      <c r="CN71" s="34">
        <v>5.1278878224611184E-2</v>
      </c>
      <c r="CO71" s="34">
        <v>5.0652023932457414E-2</v>
      </c>
      <c r="CP71" s="33">
        <v>5.049904350886409E-2</v>
      </c>
      <c r="CQ71" s="34">
        <v>5.0825032595521097E-2</v>
      </c>
      <c r="CR71" s="34">
        <v>5.0629767539343042E-2</v>
      </c>
      <c r="CS71" s="34">
        <v>5.0549028579598101E-2</v>
      </c>
      <c r="CT71" s="34">
        <v>5.0532317538701368E-2</v>
      </c>
      <c r="CU71" s="33">
        <v>5.0299201857889927E-2</v>
      </c>
      <c r="CV71" s="34">
        <v>4.987679126856228E-2</v>
      </c>
      <c r="CW71" s="34">
        <v>4.9998027037996134E-2</v>
      </c>
      <c r="CX71" s="34">
        <v>4.9663458582133245E-2</v>
      </c>
      <c r="CY71" s="34">
        <v>4.8964130377629707E-2</v>
      </c>
      <c r="CZ71" s="33">
        <v>4.8707340214603469E-2</v>
      </c>
      <c r="DA71" s="7">
        <v>4.9118383417776787E-2</v>
      </c>
      <c r="DB71" s="7">
        <v>4.9998027037996128E-2</v>
      </c>
      <c r="DC71" s="7">
        <v>4.9921595818765069E-2</v>
      </c>
      <c r="DD71" s="7">
        <v>4.9813573028918499E-2</v>
      </c>
      <c r="DE71" s="103">
        <v>4.9654468707552496E-2</v>
      </c>
      <c r="DF71" s="7">
        <v>4.9495364386186506E-2</v>
      </c>
      <c r="DG71" s="7">
        <v>4.9336260064820503E-2</v>
      </c>
      <c r="DH71" s="7">
        <v>4.91771557434545E-2</v>
      </c>
      <c r="DI71" s="7">
        <v>4.91771557434545E-2</v>
      </c>
      <c r="DJ71" s="103">
        <v>4.91771557434545E-2</v>
      </c>
      <c r="DK71" s="7">
        <v>4.91771557434545E-2</v>
      </c>
      <c r="DL71" s="7">
        <v>4.91771557434545E-2</v>
      </c>
      <c r="DM71" s="7">
        <v>4.91771557434545E-2</v>
      </c>
      <c r="DN71" s="7">
        <v>4.91771557434545E-2</v>
      </c>
      <c r="DO71" s="103">
        <v>4.91771557434545E-2</v>
      </c>
      <c r="LC71" s="33">
        <v>322.18047023416676</v>
      </c>
      <c r="LI71" s="34">
        <v>439.44264114514624</v>
      </c>
      <c r="LJ71" s="34">
        <v>450.93361538973409</v>
      </c>
      <c r="LK71" s="33">
        <v>464.10101921932801</v>
      </c>
      <c r="LL71" s="34">
        <v>464.78890325749751</v>
      </c>
      <c r="LM71" s="34">
        <v>464.98658613788945</v>
      </c>
      <c r="LN71" s="34">
        <v>465.19264970942095</v>
      </c>
      <c r="LO71" s="34">
        <v>431.94582640357135</v>
      </c>
      <c r="LP71" s="33">
        <v>432.56818648363645</v>
      </c>
      <c r="LQ71" s="34">
        <v>434.98125919946</v>
      </c>
      <c r="LR71" s="34">
        <v>435.83608380847193</v>
      </c>
      <c r="LS71" s="34">
        <v>437.50041024078683</v>
      </c>
      <c r="LT71" s="34">
        <v>439.29112155865931</v>
      </c>
      <c r="LU71" s="33">
        <v>440.14390084066434</v>
      </c>
      <c r="LV71" s="34">
        <v>440.20553305132421</v>
      </c>
      <c r="LW71" s="34">
        <v>440.13072523140966</v>
      </c>
      <c r="LX71" s="34">
        <v>438.8166983516756</v>
      </c>
      <c r="LY71" s="34">
        <v>436.03856852796304</v>
      </c>
      <c r="LZ71" s="7">
        <v>434.40410876730289</v>
      </c>
      <c r="MA71" s="7">
        <v>435.54642582537804</v>
      </c>
      <c r="MB71" s="7">
        <v>440.13072523140966</v>
      </c>
      <c r="MC71" s="7">
        <v>439.39187916333958</v>
      </c>
      <c r="MD71" s="7">
        <v>438.34764338713404</v>
      </c>
      <c r="ME71" s="7">
        <v>436.80961215543493</v>
      </c>
      <c r="MF71" s="7">
        <v>435.27158092373588</v>
      </c>
      <c r="MG71" s="7">
        <v>433.73354969203677</v>
      </c>
      <c r="MH71" s="7">
        <v>432.19551846033761</v>
      </c>
      <c r="MI71" s="7">
        <v>432.19551846033761</v>
      </c>
      <c r="MJ71" s="7">
        <v>432.19551846033761</v>
      </c>
      <c r="MK71" s="7">
        <v>432.19551846033761</v>
      </c>
      <c r="ML71" s="7">
        <v>432.19551846033761</v>
      </c>
      <c r="MM71" s="7">
        <v>432.19551846033761</v>
      </c>
      <c r="MN71" s="7">
        <v>432.19551846033761</v>
      </c>
      <c r="MO71" s="7">
        <v>432.19551846033761</v>
      </c>
    </row>
    <row r="72" spans="1:431" outlineLevel="1" x14ac:dyDescent="0.3">
      <c r="A72" s="30" t="s">
        <v>4826</v>
      </c>
      <c r="B72" s="24" t="s">
        <v>4827</v>
      </c>
      <c r="C72" s="33">
        <v>29.245509543043248</v>
      </c>
      <c r="I72" s="34">
        <v>52.745971003054564</v>
      </c>
      <c r="J72" s="34">
        <v>78.136326994679877</v>
      </c>
      <c r="K72" s="33">
        <v>248.44916286260042</v>
      </c>
      <c r="L72" s="34">
        <v>300.85424260064087</v>
      </c>
      <c r="M72" s="34">
        <v>495.19689493206619</v>
      </c>
      <c r="N72" s="34">
        <v>503.26122505748407</v>
      </c>
      <c r="O72" s="34">
        <v>511.56811947131229</v>
      </c>
      <c r="P72" s="33">
        <v>85.508159355388088</v>
      </c>
      <c r="Q72" s="34">
        <v>86.094585409392153</v>
      </c>
      <c r="R72" s="34">
        <v>86.681011463396231</v>
      </c>
      <c r="S72" s="34">
        <v>87.406045682206113</v>
      </c>
      <c r="T72" s="34">
        <v>87.749907447800069</v>
      </c>
      <c r="U72" s="33">
        <v>87.993572035740854</v>
      </c>
      <c r="V72" s="34">
        <v>87.284305490641827</v>
      </c>
      <c r="W72" s="34">
        <v>86.575038945542801</v>
      </c>
      <c r="X72" s="34">
        <v>85.9004244416452</v>
      </c>
      <c r="Y72" s="34">
        <v>85.606982390963552</v>
      </c>
      <c r="Z72" s="33">
        <v>85.413737517935104</v>
      </c>
      <c r="AA72" s="103">
        <v>85.994388231738938</v>
      </c>
      <c r="AB72" s="103">
        <v>86.575038945542772</v>
      </c>
      <c r="AC72" s="103">
        <v>86.575038945542772</v>
      </c>
      <c r="AD72" s="103">
        <v>85.997504925518669</v>
      </c>
      <c r="AE72" s="103">
        <v>81.469638208529616</v>
      </c>
      <c r="AF72" s="103">
        <v>75.786703451492343</v>
      </c>
      <c r="AG72" s="103">
        <v>65.679858101070366</v>
      </c>
      <c r="AH72" s="103">
        <v>55.573012750648388</v>
      </c>
      <c r="AI72" s="103">
        <v>45.466167400226425</v>
      </c>
      <c r="AJ72" s="103">
        <v>45.466167400226425</v>
      </c>
      <c r="AK72" s="103">
        <v>45.466167400226425</v>
      </c>
      <c r="AL72" s="103">
        <v>45.466167400226425</v>
      </c>
      <c r="AM72" s="103">
        <v>45.466167400226425</v>
      </c>
      <c r="AN72" s="103">
        <v>45.466167400226425</v>
      </c>
      <c r="AO72" s="103">
        <v>45.466167400226425</v>
      </c>
      <c r="AP72" s="33" t="s">
        <v>4828</v>
      </c>
      <c r="AV72" s="34" t="s">
        <v>4829</v>
      </c>
      <c r="AW72" s="34" t="s">
        <v>4830</v>
      </c>
      <c r="AX72" s="34" t="s">
        <v>4831</v>
      </c>
      <c r="AY72" s="34" t="s">
        <v>4832</v>
      </c>
      <c r="AZ72" s="34" t="s">
        <v>4833</v>
      </c>
      <c r="BA72" s="34" t="s">
        <v>4834</v>
      </c>
      <c r="BB72" s="34" t="s">
        <v>4835</v>
      </c>
      <c r="BC72" s="34" t="s">
        <v>4836</v>
      </c>
      <c r="BD72" s="34" t="s">
        <v>4837</v>
      </c>
      <c r="BE72" s="34" t="s">
        <v>4838</v>
      </c>
      <c r="BF72" s="34" t="s">
        <v>4839</v>
      </c>
      <c r="BG72" s="34" t="s">
        <v>4840</v>
      </c>
      <c r="BH72" s="33" t="s">
        <v>4841</v>
      </c>
      <c r="BI72" s="34" t="s">
        <v>4842</v>
      </c>
      <c r="BJ72" s="34" t="s">
        <v>4843</v>
      </c>
      <c r="BK72" s="34" t="s">
        <v>4844</v>
      </c>
      <c r="BL72" s="34" t="s">
        <v>4845</v>
      </c>
      <c r="BM72" s="33" t="s">
        <v>4846</v>
      </c>
      <c r="BN72" s="103" t="s">
        <v>4847</v>
      </c>
      <c r="BO72" s="103" t="s">
        <v>4848</v>
      </c>
      <c r="BP72" s="103" t="s">
        <v>4849</v>
      </c>
      <c r="BQ72" s="103" t="s">
        <v>4850</v>
      </c>
      <c r="BR72" s="103" t="s">
        <v>4851</v>
      </c>
      <c r="BS72" s="103" t="s">
        <v>4852</v>
      </c>
      <c r="BT72" s="103" t="s">
        <v>4853</v>
      </c>
      <c r="BU72" s="103" t="s">
        <v>4854</v>
      </c>
      <c r="BV72" s="103" t="s">
        <v>4855</v>
      </c>
      <c r="BW72" s="103" t="s">
        <v>4856</v>
      </c>
      <c r="BX72" s="103" t="s">
        <v>4857</v>
      </c>
      <c r="BY72" s="103" t="s">
        <v>4858</v>
      </c>
      <c r="BZ72" s="103" t="s">
        <v>4859</v>
      </c>
      <c r="CA72" s="103" t="s">
        <v>4860</v>
      </c>
      <c r="CB72" s="103" t="s">
        <v>4861</v>
      </c>
      <c r="CC72" s="33">
        <v>5.8468918004169626E-3</v>
      </c>
      <c r="CI72" s="34">
        <v>6.0406436438566486E-3</v>
      </c>
      <c r="CJ72" s="34">
        <v>6.3147903933612306E-3</v>
      </c>
      <c r="CK72" s="33">
        <v>7.223297073588081E-3</v>
      </c>
      <c r="CL72" s="34">
        <v>8.0514969083569313E-3</v>
      </c>
      <c r="CM72" s="34">
        <v>9.9414639508104263E-3</v>
      </c>
      <c r="CN72" s="34">
        <v>1.1789847421161388E-2</v>
      </c>
      <c r="CO72" s="34">
        <v>1.3696447892455893E-2</v>
      </c>
      <c r="CP72" s="33">
        <v>1.3491085504318167E-2</v>
      </c>
      <c r="CQ72" s="34">
        <v>1.3643253775655322E-2</v>
      </c>
      <c r="CR72" s="34">
        <v>1.3795422046992478E-2</v>
      </c>
      <c r="CS72" s="34">
        <v>1.3980857176011658E-2</v>
      </c>
      <c r="CT72" s="34">
        <v>1.407480844640527E-2</v>
      </c>
      <c r="CU72" s="33">
        <v>1.411615619853095E-2</v>
      </c>
      <c r="CV72" s="34">
        <v>1.3928794304092704E-2</v>
      </c>
      <c r="CW72" s="34">
        <v>1.3741432409654459E-2</v>
      </c>
      <c r="CX72" s="34">
        <v>1.3562387229636721E-2</v>
      </c>
      <c r="CY72" s="34">
        <v>1.3474825908244554E-2</v>
      </c>
      <c r="CZ72" s="33">
        <v>1.3439868105120314E-2</v>
      </c>
      <c r="DA72" s="7">
        <v>1.3590650257387385E-2</v>
      </c>
      <c r="DB72" s="7">
        <v>1.3741432409654454E-2</v>
      </c>
      <c r="DC72" s="7">
        <v>1.3741432409654454E-2</v>
      </c>
      <c r="DD72" s="7">
        <v>1.3602820502646013E-2</v>
      </c>
      <c r="DE72" s="103">
        <v>1.2516103151699846E-2</v>
      </c>
      <c r="DF72" s="7">
        <v>1.1152161986736802E-2</v>
      </c>
      <c r="DG72" s="7">
        <v>8.7264536140891132E-3</v>
      </c>
      <c r="DH72" s="7">
        <v>6.3007452414414215E-3</v>
      </c>
      <c r="DI72" s="7">
        <v>3.8750368687937319E-3</v>
      </c>
      <c r="DJ72" s="103">
        <v>3.8750368687937319E-3</v>
      </c>
      <c r="DK72" s="7">
        <v>3.8750368687937319E-3</v>
      </c>
      <c r="DL72" s="7">
        <v>3.8750368687937319E-3</v>
      </c>
      <c r="DM72" s="7">
        <v>3.8750368687937319E-3</v>
      </c>
      <c r="DN72" s="7">
        <v>3.8750368687937319E-3</v>
      </c>
      <c r="DO72" s="103">
        <v>3.8750368687937319E-3</v>
      </c>
      <c r="LC72" s="33">
        <v>30.794935870153743</v>
      </c>
      <c r="LI72" s="34">
        <v>54.346741568676578</v>
      </c>
      <c r="LJ72" s="34">
        <v>79.809746448920606</v>
      </c>
      <c r="LK72" s="33">
        <v>250.36333658710123</v>
      </c>
      <c r="LL72" s="34">
        <v>302.98788928135548</v>
      </c>
      <c r="LM72" s="34">
        <v>497.83138287903097</v>
      </c>
      <c r="LN72" s="34">
        <v>506.38553462409186</v>
      </c>
      <c r="LO72" s="34">
        <v>515.19767816281319</v>
      </c>
      <c r="LP72" s="33">
        <v>89.083297014032397</v>
      </c>
      <c r="LQ72" s="34">
        <v>89.710047659940798</v>
      </c>
      <c r="LR72" s="34">
        <v>90.336798305849243</v>
      </c>
      <c r="LS72" s="34">
        <v>91.110972833849203</v>
      </c>
      <c r="LT72" s="34">
        <v>91.479731686097466</v>
      </c>
      <c r="LU72" s="33">
        <v>91.734353428351554</v>
      </c>
      <c r="LV72" s="34">
        <v>90.975435981226383</v>
      </c>
      <c r="LW72" s="34">
        <v>90.216518534101212</v>
      </c>
      <c r="LX72" s="34">
        <v>89.494457057498934</v>
      </c>
      <c r="LY72" s="34">
        <v>89.177811256648368</v>
      </c>
      <c r="LZ72" s="7">
        <v>88.975302565791992</v>
      </c>
      <c r="MA72" s="7">
        <v>89.595910549946595</v>
      </c>
      <c r="MB72" s="7">
        <v>90.216518534101183</v>
      </c>
      <c r="MC72" s="7">
        <v>90.216518534101183</v>
      </c>
      <c r="MD72" s="7">
        <v>89.602252358719852</v>
      </c>
      <c r="ME72" s="7">
        <v>84.786405543730069</v>
      </c>
      <c r="MF72" s="7">
        <v>78.742026377977581</v>
      </c>
      <c r="MG72" s="7">
        <v>67.992368308803961</v>
      </c>
      <c r="MH72" s="7">
        <v>57.242710239630362</v>
      </c>
      <c r="MI72" s="7">
        <v>46.493052170456764</v>
      </c>
      <c r="MJ72" s="7">
        <v>46.493052170456764</v>
      </c>
      <c r="MK72" s="7">
        <v>46.493052170456764</v>
      </c>
      <c r="ML72" s="7">
        <v>46.493052170456764</v>
      </c>
      <c r="MM72" s="7">
        <v>46.493052170456764</v>
      </c>
      <c r="MN72" s="7">
        <v>46.493052170456764</v>
      </c>
      <c r="MO72" s="7">
        <v>46.493052170456764</v>
      </c>
    </row>
    <row r="73" spans="1:431" outlineLevel="1" x14ac:dyDescent="0.3">
      <c r="A73" s="30" t="s">
        <v>4862</v>
      </c>
      <c r="B73" s="24" t="s">
        <v>4863</v>
      </c>
      <c r="C73" s="33">
        <v>-641.57786964602394</v>
      </c>
      <c r="I73" s="34">
        <v>-488.8459506931685</v>
      </c>
      <c r="J73" s="34">
        <v>-636.2936574777757</v>
      </c>
      <c r="K73" s="33">
        <v>-624.46737185991503</v>
      </c>
      <c r="L73" s="34">
        <v>-612.64629422703945</v>
      </c>
      <c r="M73" s="34">
        <v>-600.89770557737234</v>
      </c>
      <c r="N73" s="34">
        <v>-589.26780458205417</v>
      </c>
      <c r="O73" s="34">
        <v>-577.78791017817616</v>
      </c>
      <c r="P73" s="33">
        <v>-566.47884690056594</v>
      </c>
      <c r="Q73" s="34">
        <v>-555.35404522755493</v>
      </c>
      <c r="R73" s="34">
        <v>-544.42173331561605</v>
      </c>
      <c r="S73" s="34">
        <v>-533.68648626023594</v>
      </c>
      <c r="T73" s="34">
        <v>-523.15032106991862</v>
      </c>
      <c r="U73" s="33">
        <v>-512.81347042168829</v>
      </c>
      <c r="V73" s="34">
        <v>-502.67492929116185</v>
      </c>
      <c r="W73" s="34">
        <v>-492.73284099096986</v>
      </c>
      <c r="X73" s="34">
        <v>-482.9847696636968</v>
      </c>
      <c r="Y73" s="34">
        <v>-473.42789249588128</v>
      </c>
      <c r="Z73" s="33">
        <v>-464.05913517582968</v>
      </c>
      <c r="AA73" s="103">
        <v>-454.87526722809093</v>
      </c>
      <c r="AB73" s="103">
        <v>-445.87296898574391</v>
      </c>
      <c r="AC73" s="103">
        <v>-437.04887851650562</v>
      </c>
      <c r="AD73" s="103">
        <v>-428.39962438296078</v>
      </c>
      <c r="AE73" s="103">
        <v>-419.92184839454904</v>
      </c>
      <c r="AF73" s="103">
        <v>-411.61222129121455</v>
      </c>
      <c r="AG73" s="103">
        <v>-403.4674534371739</v>
      </c>
      <c r="AH73" s="103">
        <v>-395.48430199453929</v>
      </c>
      <c r="AI73" s="103">
        <v>-387.6595756156222</v>
      </c>
      <c r="AJ73" s="103">
        <v>-379.9901373885761</v>
      </c>
      <c r="AK73" s="103">
        <v>-372.47290655551456</v>
      </c>
      <c r="AL73" s="103">
        <v>-365.10485937016745</v>
      </c>
      <c r="AM73" s="103">
        <v>-357.88302935427816</v>
      </c>
      <c r="AN73" s="103">
        <v>-350.80450713616898</v>
      </c>
      <c r="AO73" s="103">
        <v>-343.86644000071402</v>
      </c>
      <c r="LC73" s="33">
        <v>-641.57786964602394</v>
      </c>
      <c r="LI73" s="34">
        <v>-488.8459506931685</v>
      </c>
      <c r="LJ73" s="34">
        <v>-636.2936574777757</v>
      </c>
      <c r="LK73" s="33">
        <v>-624.46737185991503</v>
      </c>
      <c r="LL73" s="34">
        <v>-612.64629422703945</v>
      </c>
      <c r="LM73" s="34">
        <v>-600.89770557737234</v>
      </c>
      <c r="LN73" s="34">
        <v>-589.26780458205417</v>
      </c>
      <c r="LO73" s="34">
        <v>-577.78791017817616</v>
      </c>
      <c r="LP73" s="33">
        <v>-566.47884690056594</v>
      </c>
      <c r="LQ73" s="34">
        <v>-555.35404522755493</v>
      </c>
      <c r="LR73" s="34">
        <v>-544.42173331561605</v>
      </c>
      <c r="LS73" s="34">
        <v>-533.68648626023594</v>
      </c>
      <c r="LT73" s="34">
        <v>-523.15032106991862</v>
      </c>
      <c r="LU73" s="33">
        <v>-512.81347042168829</v>
      </c>
      <c r="LV73" s="34">
        <v>-502.67492929116185</v>
      </c>
      <c r="LW73" s="34">
        <v>-492.73284099096986</v>
      </c>
      <c r="LX73" s="34">
        <v>-482.9847696636968</v>
      </c>
      <c r="LY73" s="34">
        <v>-473.42789249588128</v>
      </c>
      <c r="LZ73" s="7">
        <v>-464.05913517582968</v>
      </c>
      <c r="MA73" s="7">
        <v>-454.87526722809093</v>
      </c>
      <c r="MB73" s="7">
        <v>-445.87296898574391</v>
      </c>
      <c r="MC73" s="7">
        <v>-437.04887851650562</v>
      </c>
      <c r="MD73" s="7">
        <v>-428.39962438296078</v>
      </c>
      <c r="ME73" s="7">
        <v>-419.92184839454904</v>
      </c>
      <c r="MF73" s="7">
        <v>-411.61222129121455</v>
      </c>
      <c r="MG73" s="7">
        <v>-403.4674534371739</v>
      </c>
      <c r="MH73" s="7">
        <v>-395.48430199453929</v>
      </c>
      <c r="MI73" s="7">
        <v>-387.6595756156222</v>
      </c>
      <c r="MJ73" s="7">
        <v>-379.9901373885761</v>
      </c>
      <c r="MK73" s="7">
        <v>-372.47290655551456</v>
      </c>
      <c r="ML73" s="7">
        <v>-365.10485937016745</v>
      </c>
      <c r="MM73" s="7">
        <v>-357.88302935427816</v>
      </c>
      <c r="MN73" s="7">
        <v>-350.80450713616898</v>
      </c>
      <c r="MO73" s="7">
        <v>-343.86644000071402</v>
      </c>
    </row>
    <row r="74" spans="1:431" outlineLevel="1" x14ac:dyDescent="0.3">
      <c r="A74" s="30" t="s">
        <v>4864</v>
      </c>
      <c r="B74" s="24" t="s">
        <v>4865</v>
      </c>
      <c r="C74" s="33" t="s">
        <v>4866</v>
      </c>
      <c r="I74" s="34" t="s">
        <v>4867</v>
      </c>
      <c r="J74" s="34" t="s">
        <v>4868</v>
      </c>
      <c r="K74" s="33" t="s">
        <v>4869</v>
      </c>
      <c r="L74" s="34" t="s">
        <v>4870</v>
      </c>
      <c r="M74" s="34" t="s">
        <v>4871</v>
      </c>
      <c r="N74" s="34" t="s">
        <v>4872</v>
      </c>
      <c r="O74" s="34" t="s">
        <v>4873</v>
      </c>
      <c r="P74" s="33" t="s">
        <v>4874</v>
      </c>
      <c r="Q74" s="34" t="s">
        <v>4875</v>
      </c>
      <c r="R74" s="34" t="s">
        <v>4876</v>
      </c>
      <c r="S74" s="34" t="s">
        <v>4877</v>
      </c>
      <c r="T74" s="34" t="s">
        <v>4878</v>
      </c>
      <c r="U74" s="33" t="s">
        <v>4879</v>
      </c>
      <c r="V74" s="34" t="s">
        <v>4880</v>
      </c>
      <c r="W74" s="34" t="s">
        <v>4881</v>
      </c>
      <c r="X74" s="34" t="s">
        <v>4882</v>
      </c>
      <c r="Y74" s="34" t="s">
        <v>4883</v>
      </c>
      <c r="Z74" s="33" t="s">
        <v>4884</v>
      </c>
      <c r="AA74" s="103" t="s">
        <v>4885</v>
      </c>
      <c r="AB74" s="103" t="s">
        <v>4886</v>
      </c>
      <c r="AC74" s="103" t="s">
        <v>4887</v>
      </c>
      <c r="AD74" s="103" t="s">
        <v>4888</v>
      </c>
      <c r="AE74" s="103" t="s">
        <v>4889</v>
      </c>
      <c r="AF74" s="103" t="s">
        <v>4890</v>
      </c>
      <c r="AG74" s="103" t="s">
        <v>4891</v>
      </c>
      <c r="AH74" s="103" t="s">
        <v>4892</v>
      </c>
      <c r="AI74" s="103" t="s">
        <v>4893</v>
      </c>
      <c r="AJ74" s="103" t="s">
        <v>4894</v>
      </c>
      <c r="AK74" s="103" t="s">
        <v>4895</v>
      </c>
      <c r="AL74" s="103" t="s">
        <v>4896</v>
      </c>
      <c r="AM74" s="103" t="s">
        <v>4897</v>
      </c>
      <c r="AN74" s="103" t="s">
        <v>4898</v>
      </c>
      <c r="AO74" s="103" t="s">
        <v>4899</v>
      </c>
      <c r="AP74" s="33" t="s">
        <v>4900</v>
      </c>
      <c r="AV74" s="34" t="s">
        <v>4901</v>
      </c>
      <c r="AW74" s="34" t="s">
        <v>4902</v>
      </c>
      <c r="AX74" s="34" t="s">
        <v>4903</v>
      </c>
      <c r="AY74" s="34" t="s">
        <v>4904</v>
      </c>
      <c r="AZ74" s="34" t="s">
        <v>4905</v>
      </c>
      <c r="BA74" s="34" t="s">
        <v>4906</v>
      </c>
      <c r="BB74" s="34" t="s">
        <v>4907</v>
      </c>
      <c r="BC74" s="34" t="s">
        <v>4908</v>
      </c>
      <c r="BD74" s="34" t="s">
        <v>4909</v>
      </c>
      <c r="BE74" s="34" t="s">
        <v>4910</v>
      </c>
      <c r="BF74" s="34" t="s">
        <v>4911</v>
      </c>
      <c r="BG74" s="34" t="s">
        <v>4912</v>
      </c>
      <c r="BH74" s="33" t="s">
        <v>4913</v>
      </c>
      <c r="BI74" s="34" t="s">
        <v>4914</v>
      </c>
      <c r="BJ74" s="34" t="s">
        <v>4915</v>
      </c>
      <c r="BK74" s="34" t="s">
        <v>4916</v>
      </c>
      <c r="BL74" s="34" t="s">
        <v>4917</v>
      </c>
      <c r="BM74" s="33" t="s">
        <v>4918</v>
      </c>
      <c r="BN74" s="103" t="s">
        <v>4919</v>
      </c>
      <c r="BO74" s="103" t="s">
        <v>4920</v>
      </c>
      <c r="BP74" s="103" t="s">
        <v>4921</v>
      </c>
      <c r="BQ74" s="103" t="s">
        <v>4922</v>
      </c>
      <c r="BR74" s="103" t="s">
        <v>4923</v>
      </c>
      <c r="BS74" s="103" t="s">
        <v>4924</v>
      </c>
      <c r="BT74" s="103" t="s">
        <v>4925</v>
      </c>
      <c r="BU74" s="103" t="s">
        <v>4926</v>
      </c>
      <c r="BV74" s="103" t="s">
        <v>4927</v>
      </c>
      <c r="BW74" s="103" t="s">
        <v>4928</v>
      </c>
      <c r="BX74" s="103" t="s">
        <v>4929</v>
      </c>
      <c r="BY74" s="103" t="s">
        <v>4930</v>
      </c>
      <c r="BZ74" s="103" t="s">
        <v>4931</v>
      </c>
      <c r="CA74" s="103" t="s">
        <v>4932</v>
      </c>
      <c r="CB74" s="103" t="s">
        <v>4933</v>
      </c>
      <c r="CC74" s="33" t="s">
        <v>4934</v>
      </c>
      <c r="CI74" s="34" t="s">
        <v>4935</v>
      </c>
      <c r="CJ74" s="34" t="s">
        <v>4936</v>
      </c>
      <c r="CK74" s="33" t="s">
        <v>4937</v>
      </c>
      <c r="CL74" s="34" t="s">
        <v>4938</v>
      </c>
      <c r="CM74" s="34" t="s">
        <v>4939</v>
      </c>
      <c r="CN74" s="34" t="s">
        <v>4940</v>
      </c>
      <c r="CO74" s="34" t="s">
        <v>4941</v>
      </c>
      <c r="CP74" s="33" t="s">
        <v>4942</v>
      </c>
      <c r="CQ74" s="34" t="s">
        <v>4943</v>
      </c>
      <c r="CR74" s="34" t="s">
        <v>4944</v>
      </c>
      <c r="CS74" s="34" t="s">
        <v>4945</v>
      </c>
      <c r="CT74" s="34" t="s">
        <v>4946</v>
      </c>
      <c r="CU74" s="33" t="s">
        <v>4947</v>
      </c>
      <c r="CV74" s="34" t="s">
        <v>4948</v>
      </c>
      <c r="CW74" s="34" t="s">
        <v>4949</v>
      </c>
      <c r="CX74" s="34" t="s">
        <v>4950</v>
      </c>
      <c r="CY74" s="34" t="s">
        <v>4951</v>
      </c>
      <c r="CZ74" s="33" t="s">
        <v>4952</v>
      </c>
      <c r="DA74" s="7" t="s">
        <v>4953</v>
      </c>
      <c r="DB74" s="7" t="s">
        <v>4954</v>
      </c>
      <c r="DC74" s="7" t="s">
        <v>4955</v>
      </c>
      <c r="DD74" s="7" t="s">
        <v>4956</v>
      </c>
      <c r="DE74" s="103" t="s">
        <v>4957</v>
      </c>
      <c r="DF74" s="7" t="s">
        <v>4958</v>
      </c>
      <c r="DG74" s="7" t="s">
        <v>4959</v>
      </c>
      <c r="DH74" s="7" t="s">
        <v>4960</v>
      </c>
      <c r="DI74" s="7" t="s">
        <v>4961</v>
      </c>
      <c r="DJ74" s="103" t="s">
        <v>4962</v>
      </c>
      <c r="DK74" s="7" t="s">
        <v>4963</v>
      </c>
      <c r="DL74" s="7" t="s">
        <v>4964</v>
      </c>
      <c r="DM74" s="7" t="s">
        <v>4965</v>
      </c>
      <c r="DN74" s="7" t="s">
        <v>4966</v>
      </c>
      <c r="DO74" s="103" t="s">
        <v>4967</v>
      </c>
      <c r="LC74" s="33" t="s">
        <v>4968</v>
      </c>
      <c r="LI74" s="34" t="s">
        <v>4969</v>
      </c>
      <c r="LJ74" s="34" t="s">
        <v>4970</v>
      </c>
      <c r="LK74" s="33" t="s">
        <v>4971</v>
      </c>
      <c r="LL74" s="34" t="s">
        <v>4972</v>
      </c>
      <c r="LM74" s="34" t="s">
        <v>4973</v>
      </c>
      <c r="LN74" s="34" t="s">
        <v>4974</v>
      </c>
      <c r="LO74" s="34" t="s">
        <v>4975</v>
      </c>
      <c r="LP74" s="33" t="s">
        <v>4976</v>
      </c>
      <c r="LQ74" s="34" t="s">
        <v>4977</v>
      </c>
      <c r="LR74" s="34" t="s">
        <v>4978</v>
      </c>
      <c r="LS74" s="34" t="s">
        <v>4979</v>
      </c>
      <c r="LT74" s="34" t="s">
        <v>4980</v>
      </c>
      <c r="LU74" s="33" t="s">
        <v>4981</v>
      </c>
      <c r="LV74" s="34" t="s">
        <v>4982</v>
      </c>
      <c r="LW74" s="34" t="s">
        <v>4983</v>
      </c>
      <c r="LX74" s="34" t="s">
        <v>4984</v>
      </c>
      <c r="LY74" s="34" t="s">
        <v>4985</v>
      </c>
      <c r="LZ74" s="7" t="s">
        <v>4986</v>
      </c>
      <c r="MA74" s="7" t="s">
        <v>4987</v>
      </c>
      <c r="MB74" s="7" t="s">
        <v>4988</v>
      </c>
      <c r="MC74" s="7" t="s">
        <v>4989</v>
      </c>
      <c r="MD74" s="7" t="s">
        <v>4990</v>
      </c>
      <c r="ME74" s="7" t="s">
        <v>4991</v>
      </c>
      <c r="MF74" s="7" t="s">
        <v>4992</v>
      </c>
      <c r="MG74" s="7" t="s">
        <v>4993</v>
      </c>
      <c r="MH74" s="7" t="s">
        <v>4994</v>
      </c>
      <c r="MI74" s="7" t="s">
        <v>4995</v>
      </c>
      <c r="MJ74" s="7" t="s">
        <v>4996</v>
      </c>
      <c r="MK74" s="7" t="s">
        <v>4997</v>
      </c>
      <c r="ML74" s="7" t="s">
        <v>4998</v>
      </c>
      <c r="MM74" s="7" t="s">
        <v>4999</v>
      </c>
      <c r="MN74" s="7" t="s">
        <v>5000</v>
      </c>
      <c r="MO74" s="7" t="s">
        <v>5001</v>
      </c>
    </row>
    <row r="75" spans="1:431" outlineLevel="1" x14ac:dyDescent="0.3">
      <c r="A75" s="30" t="s">
        <v>5002</v>
      </c>
      <c r="B75" s="24" t="s">
        <v>5003</v>
      </c>
      <c r="C75" s="103" t="s">
        <v>5004</v>
      </c>
      <c r="I75" s="103" t="s">
        <v>5005</v>
      </c>
      <c r="J75" s="7" t="s">
        <v>5006</v>
      </c>
      <c r="K75" s="103" t="s">
        <v>5007</v>
      </c>
      <c r="L75" s="7" t="s">
        <v>5008</v>
      </c>
      <c r="M75" s="103" t="s">
        <v>5009</v>
      </c>
      <c r="N75" s="7" t="s">
        <v>5010</v>
      </c>
      <c r="O75" s="103" t="s">
        <v>5011</v>
      </c>
      <c r="P75" s="7" t="s">
        <v>5012</v>
      </c>
      <c r="Q75" s="103" t="s">
        <v>5013</v>
      </c>
      <c r="R75" s="7" t="s">
        <v>5014</v>
      </c>
      <c r="S75" s="103" t="s">
        <v>5015</v>
      </c>
      <c r="T75" s="7" t="s">
        <v>5016</v>
      </c>
      <c r="U75" s="103" t="s">
        <v>5017</v>
      </c>
      <c r="V75" s="7" t="s">
        <v>5018</v>
      </c>
      <c r="W75" s="103" t="s">
        <v>5019</v>
      </c>
      <c r="X75" s="7" t="s">
        <v>5020</v>
      </c>
      <c r="Y75" s="103" t="s">
        <v>5021</v>
      </c>
      <c r="Z75" s="7" t="s">
        <v>5022</v>
      </c>
      <c r="AA75" s="103" t="s">
        <v>5023</v>
      </c>
      <c r="AB75" s="7" t="s">
        <v>5024</v>
      </c>
      <c r="AC75" s="103" t="s">
        <v>5025</v>
      </c>
      <c r="AD75" s="7" t="s">
        <v>5026</v>
      </c>
      <c r="AE75" s="103" t="s">
        <v>5027</v>
      </c>
      <c r="AF75" s="7" t="s">
        <v>5028</v>
      </c>
      <c r="AG75" s="103" t="s">
        <v>5029</v>
      </c>
      <c r="AH75" s="7" t="s">
        <v>5030</v>
      </c>
      <c r="AI75" s="103" t="s">
        <v>5031</v>
      </c>
      <c r="AJ75" s="7" t="s">
        <v>5032</v>
      </c>
      <c r="AK75" s="103" t="s">
        <v>5033</v>
      </c>
      <c r="AL75" s="7" t="s">
        <v>5034</v>
      </c>
      <c r="AM75" s="103" t="s">
        <v>5035</v>
      </c>
      <c r="AN75" s="7" t="s">
        <v>5036</v>
      </c>
      <c r="AO75" s="103" t="s">
        <v>5037</v>
      </c>
      <c r="AP75" s="7" t="s">
        <v>5038</v>
      </c>
      <c r="AV75" s="7" t="s">
        <v>5039</v>
      </c>
      <c r="AW75" s="103" t="s">
        <v>5040</v>
      </c>
      <c r="AX75" s="7" t="s">
        <v>5041</v>
      </c>
      <c r="AY75" s="103" t="s">
        <v>5042</v>
      </c>
      <c r="AZ75" s="7" t="s">
        <v>5043</v>
      </c>
      <c r="BA75" s="103" t="s">
        <v>5044</v>
      </c>
      <c r="BB75" s="7" t="s">
        <v>5045</v>
      </c>
      <c r="BC75" s="103" t="s">
        <v>5046</v>
      </c>
      <c r="BD75" s="7" t="s">
        <v>5047</v>
      </c>
      <c r="BE75" s="103" t="s">
        <v>5048</v>
      </c>
      <c r="BF75" s="7" t="s">
        <v>5049</v>
      </c>
      <c r="BG75" s="103" t="s">
        <v>5050</v>
      </c>
      <c r="BH75" s="7" t="s">
        <v>5051</v>
      </c>
      <c r="BI75" s="103" t="s">
        <v>5052</v>
      </c>
      <c r="BJ75" s="7" t="s">
        <v>5053</v>
      </c>
      <c r="BK75" s="103" t="s">
        <v>5054</v>
      </c>
      <c r="BL75" s="7" t="s">
        <v>5055</v>
      </c>
      <c r="BM75" s="103" t="s">
        <v>5056</v>
      </c>
      <c r="BN75" s="103" t="s">
        <v>5057</v>
      </c>
      <c r="BO75" s="103" t="s">
        <v>5058</v>
      </c>
      <c r="BP75" s="103" t="s">
        <v>5059</v>
      </c>
      <c r="BQ75" s="103" t="s">
        <v>5060</v>
      </c>
      <c r="BR75" s="103" t="s">
        <v>5061</v>
      </c>
      <c r="BS75" s="103" t="s">
        <v>5062</v>
      </c>
      <c r="BT75" s="103" t="s">
        <v>5063</v>
      </c>
      <c r="BU75" s="103" t="s">
        <v>5064</v>
      </c>
      <c r="BV75" s="103" t="s">
        <v>5065</v>
      </c>
      <c r="BW75" s="103" t="s">
        <v>5066</v>
      </c>
      <c r="BX75" s="103" t="s">
        <v>5067</v>
      </c>
      <c r="BY75" s="103" t="s">
        <v>5068</v>
      </c>
      <c r="BZ75" s="103" t="s">
        <v>5069</v>
      </c>
      <c r="CA75" s="103" t="s">
        <v>5070</v>
      </c>
      <c r="CB75" s="103" t="s">
        <v>5071</v>
      </c>
      <c r="CC75" s="103" t="s">
        <v>5072</v>
      </c>
      <c r="CI75" s="7" t="s">
        <v>5073</v>
      </c>
      <c r="CJ75" s="7" t="s">
        <v>5074</v>
      </c>
      <c r="CK75" s="103" t="s">
        <v>5075</v>
      </c>
      <c r="CL75" s="7" t="s">
        <v>5076</v>
      </c>
      <c r="CM75" s="7" t="s">
        <v>5077</v>
      </c>
      <c r="CN75" s="7" t="s">
        <v>5078</v>
      </c>
      <c r="CO75" s="7" t="s">
        <v>5079</v>
      </c>
      <c r="CP75" s="103" t="s">
        <v>5080</v>
      </c>
      <c r="CQ75" s="7" t="s">
        <v>5081</v>
      </c>
      <c r="CR75" s="7" t="s">
        <v>5082</v>
      </c>
      <c r="CS75" s="7" t="s">
        <v>5083</v>
      </c>
      <c r="CT75" s="7" t="s">
        <v>5084</v>
      </c>
      <c r="CU75" s="103" t="s">
        <v>5085</v>
      </c>
      <c r="CV75" s="7" t="s">
        <v>5086</v>
      </c>
      <c r="CW75" s="7" t="s">
        <v>5087</v>
      </c>
      <c r="CX75" s="7" t="s">
        <v>5088</v>
      </c>
      <c r="CY75" s="7" t="s">
        <v>5089</v>
      </c>
      <c r="CZ75" s="103" t="s">
        <v>5090</v>
      </c>
      <c r="DA75" s="7" t="s">
        <v>5091</v>
      </c>
      <c r="DB75" s="7" t="s">
        <v>5092</v>
      </c>
      <c r="DC75" s="7" t="s">
        <v>5093</v>
      </c>
      <c r="DD75" s="7" t="s">
        <v>5094</v>
      </c>
      <c r="DE75" s="103" t="s">
        <v>5095</v>
      </c>
      <c r="DF75" s="7" t="s">
        <v>5096</v>
      </c>
      <c r="DG75" s="7" t="s">
        <v>5097</v>
      </c>
      <c r="DH75" s="7" t="s">
        <v>5098</v>
      </c>
      <c r="DI75" s="7" t="s">
        <v>5099</v>
      </c>
      <c r="DJ75" s="103" t="s">
        <v>5100</v>
      </c>
      <c r="DK75" s="7" t="s">
        <v>5101</v>
      </c>
      <c r="DL75" s="7" t="s">
        <v>5102</v>
      </c>
      <c r="DM75" s="7" t="s">
        <v>5103</v>
      </c>
      <c r="DN75" s="7" t="s">
        <v>5104</v>
      </c>
      <c r="DO75" s="103" t="s">
        <v>5105</v>
      </c>
      <c r="LC75" s="103" t="s">
        <v>5106</v>
      </c>
      <c r="LI75" s="7" t="s">
        <v>5107</v>
      </c>
      <c r="LJ75" s="7" t="s">
        <v>5108</v>
      </c>
      <c r="LK75" s="103" t="s">
        <v>5109</v>
      </c>
      <c r="LL75" s="7" t="s">
        <v>5110</v>
      </c>
      <c r="LM75" s="7" t="s">
        <v>5111</v>
      </c>
      <c r="LN75" s="7" t="s">
        <v>5112</v>
      </c>
      <c r="LO75" s="7" t="s">
        <v>5113</v>
      </c>
      <c r="LP75" s="103" t="s">
        <v>5114</v>
      </c>
      <c r="LQ75" s="7" t="s">
        <v>5115</v>
      </c>
      <c r="LR75" s="7" t="s">
        <v>5116</v>
      </c>
      <c r="LS75" s="7" t="s">
        <v>5117</v>
      </c>
      <c r="LT75" s="7" t="s">
        <v>5118</v>
      </c>
      <c r="LU75" s="103" t="s">
        <v>5119</v>
      </c>
      <c r="LV75" s="7" t="s">
        <v>5120</v>
      </c>
      <c r="LW75" s="7" t="s">
        <v>5121</v>
      </c>
      <c r="LX75" s="7" t="s">
        <v>5122</v>
      </c>
      <c r="LY75" s="7" t="s">
        <v>5123</v>
      </c>
      <c r="LZ75" s="7" t="s">
        <v>5124</v>
      </c>
      <c r="MA75" s="7" t="s">
        <v>5125</v>
      </c>
      <c r="MB75" s="7" t="s">
        <v>5126</v>
      </c>
      <c r="MC75" s="7" t="s">
        <v>5127</v>
      </c>
      <c r="MD75" s="7" t="s">
        <v>5128</v>
      </c>
      <c r="ME75" s="7" t="s">
        <v>5129</v>
      </c>
      <c r="MF75" s="7" t="s">
        <v>5130</v>
      </c>
      <c r="MG75" s="7" t="s">
        <v>5131</v>
      </c>
      <c r="MH75" s="7" t="s">
        <v>5132</v>
      </c>
      <c r="MI75" s="7" t="s">
        <v>5133</v>
      </c>
      <c r="MJ75" s="7" t="s">
        <v>5134</v>
      </c>
      <c r="MK75" s="7" t="s">
        <v>5135</v>
      </c>
      <c r="ML75" s="7" t="s">
        <v>5136</v>
      </c>
      <c r="MM75" s="7" t="s">
        <v>5137</v>
      </c>
      <c r="MN75" s="7" t="s">
        <v>5138</v>
      </c>
      <c r="MO75" s="7" t="s">
        <v>5139</v>
      </c>
    </row>
    <row r="76" spans="1:431" outlineLevel="1" x14ac:dyDescent="0.3">
      <c r="A76" s="115" t="s">
        <v>5140</v>
      </c>
      <c r="B76" s="24" t="s">
        <v>5141</v>
      </c>
      <c r="C76" s="103" t="s">
        <v>5142</v>
      </c>
      <c r="I76" s="103" t="s">
        <v>5143</v>
      </c>
      <c r="J76" s="7" t="s">
        <v>5144</v>
      </c>
      <c r="K76" s="103" t="s">
        <v>5145</v>
      </c>
      <c r="L76" s="7" t="s">
        <v>5146</v>
      </c>
      <c r="M76" s="103" t="s">
        <v>5147</v>
      </c>
      <c r="N76" s="7" t="s">
        <v>5148</v>
      </c>
      <c r="O76" s="103" t="s">
        <v>5149</v>
      </c>
      <c r="P76" s="7" t="s">
        <v>5150</v>
      </c>
      <c r="Q76" s="103" t="s">
        <v>5151</v>
      </c>
      <c r="R76" s="7" t="s">
        <v>5152</v>
      </c>
      <c r="S76" s="103" t="s">
        <v>5153</v>
      </c>
      <c r="T76" s="7" t="s">
        <v>5154</v>
      </c>
      <c r="U76" s="103" t="s">
        <v>5155</v>
      </c>
      <c r="V76" s="7" t="s">
        <v>5156</v>
      </c>
      <c r="W76" s="103" t="s">
        <v>5157</v>
      </c>
      <c r="X76" s="7" t="s">
        <v>5158</v>
      </c>
      <c r="Y76" s="103" t="s">
        <v>5159</v>
      </c>
      <c r="Z76" s="7" t="s">
        <v>5160</v>
      </c>
      <c r="AA76" s="103" t="s">
        <v>5161</v>
      </c>
      <c r="AB76" s="7" t="s">
        <v>5162</v>
      </c>
      <c r="AC76" s="103" t="s">
        <v>5163</v>
      </c>
      <c r="AD76" s="7" t="s">
        <v>5164</v>
      </c>
      <c r="AE76" s="103" t="s">
        <v>5165</v>
      </c>
      <c r="AF76" s="7" t="s">
        <v>5166</v>
      </c>
      <c r="AG76" s="103" t="s">
        <v>5167</v>
      </c>
      <c r="AH76" s="7" t="s">
        <v>5168</v>
      </c>
      <c r="AI76" s="103" t="s">
        <v>5169</v>
      </c>
      <c r="AJ76" s="7" t="s">
        <v>5170</v>
      </c>
      <c r="AK76" s="103" t="s">
        <v>5171</v>
      </c>
      <c r="AL76" s="7" t="s">
        <v>5172</v>
      </c>
      <c r="AM76" s="103" t="s">
        <v>5173</v>
      </c>
      <c r="AN76" s="7" t="s">
        <v>5174</v>
      </c>
      <c r="AO76" s="103" t="s">
        <v>5175</v>
      </c>
      <c r="AP76" s="7" t="s">
        <v>5176</v>
      </c>
      <c r="AV76" s="7" t="s">
        <v>5177</v>
      </c>
      <c r="AW76" s="103" t="s">
        <v>5178</v>
      </c>
      <c r="AX76" s="7" t="s">
        <v>5179</v>
      </c>
      <c r="AY76" s="103" t="s">
        <v>5180</v>
      </c>
      <c r="AZ76" s="7" t="s">
        <v>5181</v>
      </c>
      <c r="BA76" s="103" t="s">
        <v>5182</v>
      </c>
      <c r="BB76" s="7" t="s">
        <v>5183</v>
      </c>
      <c r="BC76" s="103" t="s">
        <v>5184</v>
      </c>
      <c r="BD76" s="7" t="s">
        <v>5185</v>
      </c>
      <c r="BE76" s="103" t="s">
        <v>5186</v>
      </c>
      <c r="BF76" s="7" t="s">
        <v>5187</v>
      </c>
      <c r="BG76" s="103" t="s">
        <v>5188</v>
      </c>
      <c r="BH76" s="7" t="s">
        <v>5189</v>
      </c>
      <c r="BI76" s="103" t="s">
        <v>5190</v>
      </c>
      <c r="BJ76" s="7" t="s">
        <v>5191</v>
      </c>
      <c r="BK76" s="103" t="s">
        <v>5192</v>
      </c>
      <c r="BL76" s="7" t="s">
        <v>5193</v>
      </c>
      <c r="BM76" s="103" t="s">
        <v>5194</v>
      </c>
      <c r="BN76" s="103" t="s">
        <v>5195</v>
      </c>
      <c r="BO76" s="103" t="s">
        <v>5196</v>
      </c>
      <c r="BP76" s="103" t="s">
        <v>5197</v>
      </c>
      <c r="BQ76" s="103" t="s">
        <v>5198</v>
      </c>
      <c r="BR76" s="103" t="s">
        <v>5199</v>
      </c>
      <c r="BS76" s="103" t="s">
        <v>5200</v>
      </c>
      <c r="BT76" s="103" t="s">
        <v>5201</v>
      </c>
      <c r="BU76" s="103" t="s">
        <v>5202</v>
      </c>
      <c r="BV76" s="103" t="s">
        <v>5203</v>
      </c>
      <c r="BW76" s="103" t="s">
        <v>5204</v>
      </c>
      <c r="BX76" s="103" t="s">
        <v>5205</v>
      </c>
      <c r="BY76" s="103" t="s">
        <v>5206</v>
      </c>
      <c r="BZ76" s="103" t="s">
        <v>5207</v>
      </c>
      <c r="CA76" s="103" t="s">
        <v>5208</v>
      </c>
      <c r="CB76" s="103" t="s">
        <v>5209</v>
      </c>
      <c r="CC76" s="103" t="s">
        <v>5210</v>
      </c>
      <c r="CI76" s="7" t="s">
        <v>5211</v>
      </c>
      <c r="CJ76" s="7" t="s">
        <v>5212</v>
      </c>
      <c r="CK76" s="103" t="s">
        <v>5213</v>
      </c>
      <c r="CL76" s="7" t="s">
        <v>5214</v>
      </c>
      <c r="CM76" s="7" t="s">
        <v>5215</v>
      </c>
      <c r="CN76" s="7" t="s">
        <v>5216</v>
      </c>
      <c r="CO76" s="7" t="s">
        <v>5217</v>
      </c>
      <c r="CP76" s="103" t="s">
        <v>5218</v>
      </c>
      <c r="CQ76" s="7" t="s">
        <v>5219</v>
      </c>
      <c r="CR76" s="7" t="s">
        <v>5220</v>
      </c>
      <c r="CS76" s="7" t="s">
        <v>5221</v>
      </c>
      <c r="CT76" s="7" t="s">
        <v>5222</v>
      </c>
      <c r="CU76" s="103" t="s">
        <v>5223</v>
      </c>
      <c r="CV76" s="7" t="s">
        <v>5224</v>
      </c>
      <c r="CW76" s="7" t="s">
        <v>5225</v>
      </c>
      <c r="CX76" s="7" t="s">
        <v>5226</v>
      </c>
      <c r="CY76" s="7" t="s">
        <v>5227</v>
      </c>
      <c r="CZ76" s="103" t="s">
        <v>5228</v>
      </c>
      <c r="DA76" s="7" t="s">
        <v>5229</v>
      </c>
      <c r="DB76" s="7" t="s">
        <v>5230</v>
      </c>
      <c r="DC76" s="7" t="s">
        <v>5231</v>
      </c>
      <c r="DD76" s="7" t="s">
        <v>5232</v>
      </c>
      <c r="DE76" s="103" t="s">
        <v>5233</v>
      </c>
      <c r="DF76" s="7" t="s">
        <v>5234</v>
      </c>
      <c r="DG76" s="7" t="s">
        <v>5235</v>
      </c>
      <c r="DH76" s="7" t="s">
        <v>5236</v>
      </c>
      <c r="DI76" s="7" t="s">
        <v>5237</v>
      </c>
      <c r="DJ76" s="103" t="s">
        <v>5238</v>
      </c>
      <c r="DK76" s="7" t="s">
        <v>5239</v>
      </c>
      <c r="DL76" s="7" t="s">
        <v>5240</v>
      </c>
      <c r="DM76" s="7" t="s">
        <v>5241</v>
      </c>
      <c r="DN76" s="7" t="s">
        <v>5242</v>
      </c>
      <c r="DO76" s="103" t="s">
        <v>5243</v>
      </c>
      <c r="LC76" s="103" t="s">
        <v>5244</v>
      </c>
      <c r="LI76" s="7" t="s">
        <v>5245</v>
      </c>
      <c r="LJ76" s="7" t="s">
        <v>5246</v>
      </c>
      <c r="LK76" s="103" t="s">
        <v>5247</v>
      </c>
      <c r="LL76" s="7" t="s">
        <v>5248</v>
      </c>
      <c r="LM76" s="7" t="s">
        <v>5249</v>
      </c>
      <c r="LN76" s="7" t="s">
        <v>5250</v>
      </c>
      <c r="LO76" s="7" t="s">
        <v>5251</v>
      </c>
      <c r="LP76" s="103" t="s">
        <v>5252</v>
      </c>
      <c r="LQ76" s="7" t="s">
        <v>5253</v>
      </c>
      <c r="LR76" s="7" t="s">
        <v>5254</v>
      </c>
      <c r="LS76" s="7" t="s">
        <v>5255</v>
      </c>
      <c r="LT76" s="7" t="s">
        <v>5256</v>
      </c>
      <c r="LU76" s="103" t="s">
        <v>5257</v>
      </c>
      <c r="LV76" s="7" t="s">
        <v>5258</v>
      </c>
      <c r="LW76" s="7" t="s">
        <v>5259</v>
      </c>
      <c r="LX76" s="7" t="s">
        <v>5260</v>
      </c>
      <c r="LY76" s="7" t="s">
        <v>5261</v>
      </c>
      <c r="LZ76" s="7" t="s">
        <v>5262</v>
      </c>
      <c r="MA76" s="7" t="s">
        <v>5263</v>
      </c>
      <c r="MB76" s="7" t="s">
        <v>5264</v>
      </c>
      <c r="MC76" s="7" t="s">
        <v>5265</v>
      </c>
      <c r="MD76" s="7" t="s">
        <v>5266</v>
      </c>
      <c r="ME76" s="7" t="s">
        <v>5267</v>
      </c>
      <c r="MF76" s="7" t="s">
        <v>5268</v>
      </c>
      <c r="MG76" s="7" t="s">
        <v>5269</v>
      </c>
      <c r="MH76" s="7" t="s">
        <v>5270</v>
      </c>
      <c r="MI76" s="7" t="s">
        <v>5271</v>
      </c>
      <c r="MJ76" s="7" t="s">
        <v>5272</v>
      </c>
      <c r="MK76" s="7" t="s">
        <v>5273</v>
      </c>
      <c r="ML76" s="7" t="s">
        <v>5274</v>
      </c>
      <c r="MM76" s="7" t="s">
        <v>5275</v>
      </c>
      <c r="MN76" s="7" t="s">
        <v>5276</v>
      </c>
      <c r="MO76" s="7" t="s">
        <v>5277</v>
      </c>
    </row>
    <row r="77" spans="1:431" outlineLevel="1" x14ac:dyDescent="0.3">
      <c r="A77" s="28" t="s">
        <v>5278</v>
      </c>
      <c r="B77" s="24" t="s">
        <v>5279</v>
      </c>
      <c r="C77" s="25">
        <f>SUM(C78:C82)</f>
        <v>0.33353058000000002</v>
      </c>
      <c r="I77" s="26">
        <f>SUM(I78:I82)</f>
        <v>0.40952856188835196</v>
      </c>
      <c r="J77" s="26">
        <f>SUM(J78:J82)</f>
        <v>0.35055860106665482</v>
      </c>
      <c r="K77" s="25">
        <f>SUM(K78:K82)</f>
        <v>0.29006569769039237</v>
      </c>
      <c r="L77" s="27">
        <f t="shared" ref="L77:T77" si="372">SUM(L78:L82)</f>
        <v>0.22993233302045901</v>
      </c>
      <c r="M77" s="27">
        <f t="shared" si="372"/>
        <v>0.17083810704677796</v>
      </c>
      <c r="N77" s="27">
        <f t="shared" si="372"/>
        <v>0.11281819296892581</v>
      </c>
      <c r="O77" s="27">
        <f t="shared" si="372"/>
        <v>5.6273457533793612E-2</v>
      </c>
      <c r="P77" s="25" t="s">
        <v>5280</v>
      </c>
      <c r="Q77" s="27">
        <f t="shared" si="372"/>
        <v>0</v>
      </c>
      <c r="R77" s="27">
        <f t="shared" si="372"/>
        <v>0</v>
      </c>
      <c r="S77" s="27">
        <f t="shared" si="372"/>
        <v>0</v>
      </c>
      <c r="T77" s="27">
        <f t="shared" si="372"/>
        <v>0</v>
      </c>
      <c r="U77" s="25" t="s">
        <v>5281</v>
      </c>
      <c r="V77" s="27" t="s">
        <v>5282</v>
      </c>
      <c r="W77" s="27" t="s">
        <v>5283</v>
      </c>
      <c r="X77" s="27" t="s">
        <v>5284</v>
      </c>
      <c r="Y77" s="27" t="s">
        <v>5285</v>
      </c>
      <c r="Z77" s="25" t="s">
        <v>5286</v>
      </c>
      <c r="AA77" s="27" t="s">
        <v>5287</v>
      </c>
      <c r="AB77" s="27" t="s">
        <v>5288</v>
      </c>
      <c r="AC77" s="27" t="s">
        <v>5289</v>
      </c>
      <c r="AD77" s="27" t="s">
        <v>5290</v>
      </c>
      <c r="AE77" s="25" t="s">
        <v>5291</v>
      </c>
      <c r="AF77" s="27" t="s">
        <v>5292</v>
      </c>
      <c r="AG77" s="27" t="s">
        <v>5293</v>
      </c>
      <c r="AH77" s="27" t="s">
        <v>5294</v>
      </c>
      <c r="AI77" s="27" t="s">
        <v>5295</v>
      </c>
      <c r="AJ77" s="25" t="s">
        <v>5296</v>
      </c>
      <c r="AK77" s="26" t="s">
        <v>5297</v>
      </c>
      <c r="AL77" s="26" t="s">
        <v>5298</v>
      </c>
      <c r="AM77" s="26" t="s">
        <v>5299</v>
      </c>
      <c r="AN77" s="26" t="s">
        <v>5300</v>
      </c>
      <c r="AO77" s="25" t="s">
        <v>5301</v>
      </c>
      <c r="AP77" s="25">
        <f>SUM(AP78:AP82)</f>
        <v>9.7085353998451449</v>
      </c>
      <c r="AV77" s="26">
        <f t="shared" ref="AV77:CC77" si="373">SUM(AV78:AV82)</f>
        <v>9.0726390190312838</v>
      </c>
      <c r="AW77" s="26">
        <f t="shared" si="373"/>
        <v>8.7529453011902199</v>
      </c>
      <c r="AX77" s="25">
        <f t="shared" si="373"/>
        <v>8.4412728039337317</v>
      </c>
      <c r="AY77" s="26">
        <f t="shared" si="373"/>
        <v>8.2009677490307666</v>
      </c>
      <c r="AZ77" s="26">
        <f t="shared" si="373"/>
        <v>7.8874449094430537</v>
      </c>
      <c r="BA77" s="26">
        <f t="shared" si="373"/>
        <v>7.5806772677880145</v>
      </c>
      <c r="BB77" s="26">
        <f t="shared" si="373"/>
        <v>7.3253168834920075</v>
      </c>
      <c r="BC77" s="25">
        <f t="shared" si="373"/>
        <v>7.0818704425637513</v>
      </c>
      <c r="BD77" s="26">
        <f t="shared" si="373"/>
        <v>6.7968857643310878</v>
      </c>
      <c r="BE77" s="26">
        <f t="shared" si="373"/>
        <v>6.607858517432029</v>
      </c>
      <c r="BF77" s="26">
        <f t="shared" si="373"/>
        <v>6.4354990366768927</v>
      </c>
      <c r="BG77" s="26">
        <f t="shared" si="373"/>
        <v>6.2800653483779119</v>
      </c>
      <c r="BH77" s="25">
        <f t="shared" si="373"/>
        <v>6.1356965579974858</v>
      </c>
      <c r="BI77" s="26">
        <f t="shared" si="373"/>
        <v>5.9991561342648865</v>
      </c>
      <c r="BJ77" s="26">
        <f t="shared" si="373"/>
        <v>5.869964975776174</v>
      </c>
      <c r="BK77" s="26">
        <f t="shared" si="373"/>
        <v>5.7510390022951006</v>
      </c>
      <c r="BL77" s="26">
        <f t="shared" si="373"/>
        <v>5.6393151200010525</v>
      </c>
      <c r="BM77" s="25">
        <f t="shared" si="373"/>
        <v>5.5337538071859056</v>
      </c>
      <c r="BN77" s="26">
        <f t="shared" si="373"/>
        <v>5.4500555853868633</v>
      </c>
      <c r="BO77" s="26">
        <f t="shared" si="373"/>
        <v>5.3697307660800124</v>
      </c>
      <c r="BP77" s="26">
        <f t="shared" si="373"/>
        <v>5.2955906395329704</v>
      </c>
      <c r="BQ77" s="26">
        <f t="shared" si="373"/>
        <v>5.2267672104450282</v>
      </c>
      <c r="BR77" s="25">
        <f t="shared" si="373"/>
        <v>5.1611786654335692</v>
      </c>
      <c r="BS77" s="26">
        <f t="shared" si="373"/>
        <v>5.0995860856016613</v>
      </c>
      <c r="BT77" s="26">
        <f t="shared" si="373"/>
        <v>5.0427698799801739</v>
      </c>
      <c r="BU77" s="26">
        <f t="shared" si="373"/>
        <v>4.9891898420535119</v>
      </c>
      <c r="BV77" s="26">
        <f t="shared" si="373"/>
        <v>4.9396378721351564</v>
      </c>
      <c r="BW77" s="25">
        <f t="shared" si="373"/>
        <v>4.8942546419466559</v>
      </c>
      <c r="BX77" s="26">
        <f t="shared" si="373"/>
        <v>4.8511477246222725</v>
      </c>
      <c r="BY77" s="26">
        <f t="shared" si="373"/>
        <v>4.810466929031108</v>
      </c>
      <c r="BZ77" s="26">
        <f t="shared" si="373"/>
        <v>4.7727058294267177</v>
      </c>
      <c r="CA77" s="26">
        <f t="shared" si="373"/>
        <v>4.7362917602096157</v>
      </c>
      <c r="CB77" s="25">
        <f t="shared" si="373"/>
        <v>4.7017633124860136</v>
      </c>
      <c r="CC77" s="25">
        <f t="shared" si="373"/>
        <v>0.15794778556382999</v>
      </c>
      <c r="CI77" s="26">
        <f>SUM(CI78:CI82)</f>
        <v>0.15723528073778914</v>
      </c>
      <c r="CJ77" s="26">
        <f>SUM(CJ78:CJ82)</f>
        <v>0.15515677612461309</v>
      </c>
      <c r="CK77" s="25">
        <f t="shared" ref="CK77" si="374">SUM(CK78:CK82)</f>
        <v>0.15511533723010967</v>
      </c>
      <c r="CL77" s="26">
        <f t="shared" ref="CL77" si="375">SUM(CL78:CL82)</f>
        <v>0.15499566609932663</v>
      </c>
      <c r="CM77" s="26">
        <f t="shared" ref="CM77" si="376">SUM(CM78:CM82)</f>
        <v>0.15473838542053697</v>
      </c>
      <c r="CN77" s="26">
        <f t="shared" ref="CN77" si="377">SUM(CN78:CN82)</f>
        <v>0.1544416445694882</v>
      </c>
      <c r="CO77" s="26">
        <f t="shared" ref="CO77" si="378">SUM(CO78:CO82)</f>
        <v>0.15404635269630187</v>
      </c>
      <c r="CP77" s="25">
        <f t="shared" ref="CP77" si="379">SUM(CP78:CP82)</f>
        <v>0.15365074488286856</v>
      </c>
      <c r="CQ77" s="26">
        <f t="shared" ref="CQ77" si="380">SUM(CQ78:CQ82)</f>
        <v>0.15326106553443111</v>
      </c>
      <c r="CR77" s="26">
        <f t="shared" ref="CR77" si="381">SUM(CR78:CR82)</f>
        <v>0.15285860459072301</v>
      </c>
      <c r="CS77" s="26">
        <f t="shared" ref="CS77" si="382">SUM(CS78:CS82)</f>
        <v>0.15244575193268983</v>
      </c>
      <c r="CT77" s="26">
        <f t="shared" ref="CT77" si="383">SUM(CT78:CT82)</f>
        <v>0.15206037042682694</v>
      </c>
      <c r="CU77" s="25">
        <f t="shared" ref="CU77" si="384">SUM(CU78:CU82)</f>
        <v>0.15166325889713789</v>
      </c>
      <c r="CV77" s="26">
        <f t="shared" ref="CV77" si="385">SUM(CV78:CV82)</f>
        <v>0.15125279771426292</v>
      </c>
      <c r="CW77" s="26">
        <f t="shared" ref="CW77" si="386">SUM(CW78:CW82)</f>
        <v>0.15079358152479869</v>
      </c>
      <c r="CX77" s="26">
        <f t="shared" ref="CX77" si="387">SUM(CX78:CX82)</f>
        <v>0.15031530124781964</v>
      </c>
      <c r="CY77" s="26">
        <f t="shared" ref="CY77" si="388">SUM(CY78:CY82)</f>
        <v>0.14983454353787801</v>
      </c>
      <c r="CZ77" s="25">
        <f t="shared" ref="CZ77" si="389">SUM(CZ78:CZ82)</f>
        <v>0.14932290073701654</v>
      </c>
      <c r="DA77" s="26">
        <f t="shared" ref="DA77" si="390">SUM(DA78:DA82)</f>
        <v>0.14986674782980558</v>
      </c>
      <c r="DB77" s="26">
        <f t="shared" ref="DB77" si="391">SUM(DB78:DB82)</f>
        <v>0.15041725963807601</v>
      </c>
      <c r="DC77" s="26">
        <f t="shared" ref="DC77" si="392">SUM(DC78:DC82)</f>
        <v>0.1509524278813888</v>
      </c>
      <c r="DD77" s="26">
        <f t="shared" ref="DD77" si="393">SUM(DD78:DD82)</f>
        <v>0.15145650729392188</v>
      </c>
      <c r="DE77" s="25">
        <f t="shared" ref="DE77" si="394">SUM(DE78:DE82)</f>
        <v>0.15193549396181194</v>
      </c>
      <c r="DF77" s="26">
        <f t="shared" ref="DF77" si="395">SUM(DF78:DF82)</f>
        <v>0.15239587824692047</v>
      </c>
      <c r="DG77" s="26">
        <f t="shared" ref="DG77" si="396">SUM(DG78:DG82)</f>
        <v>0.15284963927418893</v>
      </c>
      <c r="DH77" s="26">
        <f t="shared" ref="DH77" si="397">SUM(DH78:DH82)</f>
        <v>0.15331192973846103</v>
      </c>
      <c r="DI77" s="26">
        <f t="shared" ref="DI77" si="398">SUM(DI78:DI82)</f>
        <v>0.153795312692105</v>
      </c>
      <c r="DJ77" s="25">
        <f t="shared" ref="DJ77" si="399">SUM(DJ78:DJ82)</f>
        <v>0.15428239447009887</v>
      </c>
      <c r="DK77" s="26">
        <f t="shared" ref="DK77" si="400">SUM(DK78:DK82)</f>
        <v>0.15473370182894827</v>
      </c>
      <c r="DL77" s="26">
        <f t="shared" ref="DL77" si="401">SUM(DL78:DL82)</f>
        <v>0.15516090343360661</v>
      </c>
      <c r="DM77" s="26">
        <f t="shared" ref="DM77" si="402">SUM(DM78:DM82)</f>
        <v>0.15556352777351071</v>
      </c>
      <c r="DN77" s="26">
        <f t="shared" ref="DN77" si="403">SUM(DN78:DN82)</f>
        <v>0.15594036916252996</v>
      </c>
      <c r="DO77" s="25">
        <f t="shared" ref="DO77" si="404">SUM(DO78:DO82)</f>
        <v>0.15629199375050551</v>
      </c>
      <c r="LC77" s="25">
        <f t="shared" ref="LC77" si="405">SUM(LC78:LC82)</f>
        <v>314.02868495007903</v>
      </c>
      <c r="LI77" s="26">
        <f>SUM(LI78:LI82)</f>
        <v>296.11077049027836</v>
      </c>
      <c r="LJ77" s="26">
        <f>SUM(LJ78:LJ82)</f>
        <v>286.54957270741528</v>
      </c>
      <c r="LK77" s="25">
        <f t="shared" ref="LK77" si="406">SUM(LK78:LK82)</f>
        <v>277.75126857381395</v>
      </c>
      <c r="LL77" s="26">
        <f t="shared" ref="LL77" si="407">SUM(LL78:LL82)</f>
        <v>270.93088082220345</v>
      </c>
      <c r="LM77" s="26">
        <f t="shared" ref="LM77" si="408">SUM(LM78:LM82)</f>
        <v>262.02496770789458</v>
      </c>
      <c r="LN77" s="26">
        <f t="shared" ref="LN77" si="409">SUM(LN78:LN82)</f>
        <v>253.29881750194772</v>
      </c>
      <c r="LO77" s="26">
        <f t="shared" ref="LO77" si="410">SUM(LO78:LO82)</f>
        <v>245.98742965982998</v>
      </c>
      <c r="LP77" s="25">
        <f t="shared" ref="LP77" si="411">SUM(LP78:LP82)</f>
        <v>239.00981978574521</v>
      </c>
      <c r="LQ77" s="26">
        <f t="shared" ref="LQ77" si="412">SUM(LQ78:LQ82)</f>
        <v>230.92698376789474</v>
      </c>
      <c r="LR77" s="26">
        <f t="shared" ref="LR77" si="413">SUM(LR78:LR82)</f>
        <v>225.52756870463841</v>
      </c>
      <c r="LS77" s="26">
        <f t="shared" ref="LS77" si="414">SUM(LS78:LS82)</f>
        <v>220.59209728911583</v>
      </c>
      <c r="LT77" s="26">
        <f t="shared" ref="LT77" si="415">SUM(LT78:LT82)</f>
        <v>216.13782791769069</v>
      </c>
      <c r="LU77" s="25">
        <f t="shared" ref="LU77" si="416">SUM(LU78:LU82)</f>
        <v>211.99026723167114</v>
      </c>
      <c r="LV77" s="26">
        <f t="shared" ref="LV77" si="417">SUM(LV78:LV82)</f>
        <v>208.05836315369649</v>
      </c>
      <c r="LW77" s="26">
        <f t="shared" ref="LW77" si="418">SUM(LW78:LW82)</f>
        <v>204.31931842580451</v>
      </c>
      <c r="LX77" s="26">
        <f t="shared" ref="LX77" si="419">SUM(LX78:LX82)</f>
        <v>200.86264689493504</v>
      </c>
      <c r="LY77" s="26">
        <f t="shared" ref="LY77" si="420">SUM(LY78:LY82)</f>
        <v>197.60697739756714</v>
      </c>
      <c r="LZ77" s="25">
        <f t="shared" ref="LZ77" si="421">SUM(LZ78:LZ82)</f>
        <v>194.51567529651479</v>
      </c>
      <c r="MA77" s="26">
        <f t="shared" ref="MA77" si="422">SUM(MA78:MA82)</f>
        <v>192.31624456573064</v>
      </c>
      <c r="MB77" s="26">
        <f t="shared" ref="MB77" si="423">SUM(MB78:MB82)</f>
        <v>190.21303525433052</v>
      </c>
      <c r="MC77" s="26">
        <f t="shared" ref="MC77" si="424">SUM(MC78:MC82)</f>
        <v>188.27893129549119</v>
      </c>
      <c r="MD77" s="26">
        <f t="shared" ref="MD77" si="425">SUM(MD78:MD82)</f>
        <v>186.4854563253501</v>
      </c>
      <c r="ME77" s="25">
        <f t="shared" ref="ME77" si="426">SUM(ME78:ME82)</f>
        <v>184.77590853202008</v>
      </c>
      <c r="MF77" s="26">
        <f t="shared" ref="MF77" si="427">SUM(MF78:MF82)</f>
        <v>183.17331813228043</v>
      </c>
      <c r="MG77" s="26">
        <f t="shared" ref="MG77" si="428">SUM(MG78:MG82)</f>
        <v>181.70271104710497</v>
      </c>
      <c r="MH77" s="26">
        <f t="shared" ref="MH77" si="429">SUM(MH78:MH82)</f>
        <v>180.32497695819052</v>
      </c>
      <c r="MI77" s="26">
        <f t="shared" ref="MI77" si="430">SUM(MI78:MI82)</f>
        <v>179.06561828319221</v>
      </c>
      <c r="MJ77" s="25">
        <f t="shared" ref="MJ77" si="431">SUM(MJ78:MJ82)</f>
        <v>177.92396450908254</v>
      </c>
      <c r="MK77" s="26">
        <f t="shared" ref="MK77" si="432">SUM(MK78:MK82)</f>
        <v>176.83656727409493</v>
      </c>
      <c r="ML77" s="26">
        <f t="shared" ref="ML77" si="433">SUM(ML78:ML82)</f>
        <v>175.81071342277676</v>
      </c>
      <c r="MM77" s="26">
        <f t="shared" ref="MM77" si="434">SUM(MM78:MM82)</f>
        <v>174.86009808392839</v>
      </c>
      <c r="MN77" s="26">
        <f t="shared" ref="MN77" si="435">SUM(MN78:MN82)</f>
        <v>173.94036711393969</v>
      </c>
      <c r="MO77" s="25">
        <f t="shared" ref="MO77" si="436">SUM(MO78:MO82)</f>
        <v>173.06675109349234</v>
      </c>
      <c r="MP77" s="13" t="s">
        <v>5302</v>
      </c>
      <c r="MV77" s="13" t="s">
        <v>5303</v>
      </c>
      <c r="MW77" s="13" t="s">
        <v>5304</v>
      </c>
      <c r="MX77" s="13" t="s">
        <v>5305</v>
      </c>
      <c r="MY77" s="13" t="s">
        <v>5306</v>
      </c>
      <c r="MZ77" s="13" t="s">
        <v>5307</v>
      </c>
      <c r="NA77" s="13" t="s">
        <v>5308</v>
      </c>
      <c r="NB77" s="13" t="s">
        <v>5309</v>
      </c>
      <c r="NC77" s="13" t="s">
        <v>5310</v>
      </c>
      <c r="ND77" s="13" t="s">
        <v>5311</v>
      </c>
      <c r="NE77" s="13" t="s">
        <v>5312</v>
      </c>
      <c r="NF77" s="13" t="s">
        <v>5313</v>
      </c>
      <c r="NG77" s="13" t="s">
        <v>5314</v>
      </c>
      <c r="NH77" s="13" t="s">
        <v>5315</v>
      </c>
      <c r="NI77" s="13" t="s">
        <v>5316</v>
      </c>
      <c r="NJ77" s="13" t="s">
        <v>5317</v>
      </c>
      <c r="NK77" s="13" t="s">
        <v>5318</v>
      </c>
      <c r="NL77" s="13" t="s">
        <v>5319</v>
      </c>
      <c r="NM77" s="13" t="s">
        <v>5320</v>
      </c>
      <c r="NN77" s="13" t="s">
        <v>5321</v>
      </c>
      <c r="NO77" s="13" t="s">
        <v>5322</v>
      </c>
      <c r="NP77" s="13" t="s">
        <v>5323</v>
      </c>
      <c r="NQ77" s="13" t="s">
        <v>5324</v>
      </c>
      <c r="NR77" s="13" t="s">
        <v>5325</v>
      </c>
      <c r="NS77" s="13" t="s">
        <v>5326</v>
      </c>
      <c r="NT77" s="13" t="s">
        <v>5327</v>
      </c>
      <c r="NU77" s="13" t="s">
        <v>5328</v>
      </c>
      <c r="NV77" s="13" t="s">
        <v>5329</v>
      </c>
      <c r="NW77" s="13" t="s">
        <v>5330</v>
      </c>
      <c r="NX77" s="13" t="s">
        <v>5331</v>
      </c>
      <c r="NY77" s="13" t="s">
        <v>5332</v>
      </c>
      <c r="NZ77" s="13" t="s">
        <v>5333</v>
      </c>
      <c r="OA77" s="13" t="s">
        <v>5334</v>
      </c>
      <c r="OB77" s="13" t="s">
        <v>5335</v>
      </c>
      <c r="OC77" s="25">
        <f t="shared" ref="OC77" si="437">SUM(OC78:OC82)</f>
        <v>314.02868495007903</v>
      </c>
      <c r="OI77" s="26">
        <f>SUM(OI78:OI82)</f>
        <v>296.11077049027836</v>
      </c>
      <c r="OJ77" s="26">
        <f>SUM(OJ78:OJ82)</f>
        <v>286.54957270741528</v>
      </c>
      <c r="OK77" s="25">
        <f t="shared" ref="OK77" si="438">SUM(OK78:OK82)</f>
        <v>277.75126857381395</v>
      </c>
      <c r="OL77" s="26">
        <f t="shared" ref="OL77" si="439">SUM(OL78:OL82)</f>
        <v>270.93088082220345</v>
      </c>
      <c r="OM77" s="26">
        <f t="shared" ref="OM77" si="440">SUM(OM78:OM82)</f>
        <v>262.02496770789458</v>
      </c>
      <c r="ON77" s="26">
        <f t="shared" ref="ON77" si="441">SUM(ON78:ON82)</f>
        <v>253.29881750194772</v>
      </c>
      <c r="OO77" s="26">
        <f t="shared" ref="OO77" si="442">SUM(OO78:OO82)</f>
        <v>245.98742965982998</v>
      </c>
      <c r="OP77" s="25">
        <f t="shared" ref="OP77" si="443">SUM(OP78:OP82)</f>
        <v>239.00981978574521</v>
      </c>
      <c r="OQ77" s="26">
        <f t="shared" ref="OQ77" si="444">SUM(OQ78:OQ82)</f>
        <v>230.92698376789474</v>
      </c>
      <c r="OR77" s="26">
        <f t="shared" ref="OR77" si="445">SUM(OR78:OR82)</f>
        <v>225.52756870463841</v>
      </c>
      <c r="OS77" s="26">
        <f t="shared" ref="OS77" si="446">SUM(OS78:OS82)</f>
        <v>220.59209728911583</v>
      </c>
      <c r="OT77" s="26">
        <f t="shared" ref="OT77" si="447">SUM(OT78:OT82)</f>
        <v>216.13782791769069</v>
      </c>
      <c r="OU77" s="25">
        <f t="shared" ref="OU77" si="448">SUM(OU78:OU82)</f>
        <v>211.99026723167114</v>
      </c>
      <c r="OV77" s="26">
        <f t="shared" ref="OV77" si="449">SUM(OV78:OV82)</f>
        <v>208.05836315369649</v>
      </c>
      <c r="OW77" s="26">
        <f t="shared" ref="OW77" si="450">SUM(OW78:OW82)</f>
        <v>204.31931842580451</v>
      </c>
      <c r="OX77" s="26">
        <f t="shared" ref="OX77" si="451">SUM(OX78:OX82)</f>
        <v>200.86264689493504</v>
      </c>
      <c r="OY77" s="26">
        <f t="shared" ref="OY77" si="452">SUM(OY78:OY82)</f>
        <v>197.60697739756714</v>
      </c>
      <c r="OZ77" s="25">
        <f t="shared" ref="OZ77" si="453">SUM(OZ78:OZ82)</f>
        <v>194.51567529651479</v>
      </c>
      <c r="PA77" s="26">
        <f t="shared" ref="PA77" si="454">SUM(PA78:PA82)</f>
        <v>192.31624456573064</v>
      </c>
      <c r="PB77" s="26">
        <f t="shared" ref="PB77" si="455">SUM(PB78:PB82)</f>
        <v>190.21303525433052</v>
      </c>
      <c r="PC77" s="26">
        <f t="shared" ref="PC77" si="456">SUM(PC78:PC82)</f>
        <v>188.27893129549119</v>
      </c>
      <c r="PD77" s="26">
        <f t="shared" ref="PD77" si="457">SUM(PD78:PD82)</f>
        <v>186.4854563253501</v>
      </c>
      <c r="PE77" s="25">
        <f t="shared" ref="PE77" si="458">SUM(PE78:PE82)</f>
        <v>184.77590853202008</v>
      </c>
      <c r="PF77" s="26">
        <f t="shared" ref="PF77" si="459">SUM(PF78:PF82)</f>
        <v>183.17331813228043</v>
      </c>
      <c r="PG77" s="26">
        <f t="shared" ref="PG77" si="460">SUM(PG78:PG82)</f>
        <v>181.70271104710497</v>
      </c>
      <c r="PH77" s="26">
        <f t="shared" ref="PH77" si="461">SUM(PH78:PH82)</f>
        <v>180.32497695819052</v>
      </c>
      <c r="PI77" s="26">
        <f t="shared" ref="PI77" si="462">SUM(PI78:PI82)</f>
        <v>179.06561828319221</v>
      </c>
      <c r="PJ77" s="25">
        <f t="shared" ref="PJ77" si="463">SUM(PJ78:PJ82)</f>
        <v>177.92396450908254</v>
      </c>
      <c r="PK77" s="26">
        <f t="shared" ref="PK77" si="464">SUM(PK78:PK82)</f>
        <v>176.83656727409493</v>
      </c>
      <c r="PL77" s="26">
        <f t="shared" ref="PL77" si="465">SUM(PL78:PL82)</f>
        <v>175.81071342277676</v>
      </c>
      <c r="PM77" s="26">
        <f t="shared" ref="PM77" si="466">SUM(PM78:PM82)</f>
        <v>174.86009808392839</v>
      </c>
      <c r="PN77" s="26">
        <f t="shared" ref="PN77" si="467">SUM(PN78:PN82)</f>
        <v>173.94036711393969</v>
      </c>
      <c r="PO77" s="25">
        <f t="shared" ref="PO77" si="468">SUM(PO78:PO82)</f>
        <v>173.06675109349234</v>
      </c>
    </row>
    <row r="78" spans="1:431" outlineLevel="1" x14ac:dyDescent="0.3">
      <c r="A78" s="30" t="s">
        <v>5336</v>
      </c>
      <c r="B78" s="24" t="s">
        <v>5337</v>
      </c>
      <c r="AP78" s="25">
        <v>6.8126259184417357</v>
      </c>
      <c r="AV78" s="26">
        <v>6.1496250048173913</v>
      </c>
      <c r="AW78" s="26">
        <v>5.8894243333717968</v>
      </c>
      <c r="AX78" s="25">
        <v>5.5901076138975565</v>
      </c>
      <c r="AY78" s="26">
        <v>5.3784154703867797</v>
      </c>
      <c r="AZ78" s="26">
        <v>5.1070184995477117</v>
      </c>
      <c r="BA78" s="26">
        <v>4.8271237122752337</v>
      </c>
      <c r="BB78" s="26">
        <v>4.6097439496664654</v>
      </c>
      <c r="BC78" s="25">
        <v>4.402215913127459</v>
      </c>
      <c r="BD78" s="26">
        <v>4.1195029633084994</v>
      </c>
      <c r="BE78" s="26">
        <v>3.9319502365555636</v>
      </c>
      <c r="BF78" s="26">
        <v>3.759468355640291</v>
      </c>
      <c r="BG78" s="26">
        <v>3.6056363267266667</v>
      </c>
      <c r="BH78" s="25">
        <v>3.460730489515679</v>
      </c>
      <c r="BI78" s="26">
        <v>3.3250902835083838</v>
      </c>
      <c r="BJ78" s="26">
        <v>3.1973907134088204</v>
      </c>
      <c r="BK78" s="26">
        <v>3.0788664911396908</v>
      </c>
      <c r="BL78" s="26">
        <v>2.9686547174710292</v>
      </c>
      <c r="BM78" s="25">
        <v>2.8649622899558991</v>
      </c>
      <c r="BN78" s="26">
        <v>2.767539778828755</v>
      </c>
      <c r="BO78" s="26">
        <v>2.6759871882359816</v>
      </c>
      <c r="BP78" s="26">
        <v>2.5900780506877816</v>
      </c>
      <c r="BQ78" s="26">
        <v>2.5092677935255807</v>
      </c>
      <c r="BR78" s="25">
        <v>2.4330534331312603</v>
      </c>
      <c r="BS78" s="26">
        <v>2.3611735212921361</v>
      </c>
      <c r="BT78" s="26">
        <v>2.2933484584047701</v>
      </c>
      <c r="BU78" s="26">
        <v>2.229310032470694</v>
      </c>
      <c r="BV78" s="26">
        <v>2.1687707760997195</v>
      </c>
      <c r="BW78" s="25">
        <v>2.111484056419477</v>
      </c>
      <c r="BX78" s="26">
        <v>2.0572449300108056</v>
      </c>
      <c r="BY78" s="26">
        <v>2.0058536338054025</v>
      </c>
      <c r="BZ78" s="26">
        <v>1.9571213332637667</v>
      </c>
      <c r="CA78" s="26">
        <v>1.9108688720069589</v>
      </c>
      <c r="CB78" s="25">
        <v>1.8669354659922124</v>
      </c>
      <c r="LC78" s="25">
        <v>190.75352571636859</v>
      </c>
      <c r="LI78" s="26">
        <v>172.18950013488694</v>
      </c>
      <c r="LJ78" s="26">
        <v>164.9038813344103</v>
      </c>
      <c r="LK78" s="25">
        <v>156.52301318913158</v>
      </c>
      <c r="LL78" s="26">
        <v>150.59563317082984</v>
      </c>
      <c r="LM78" s="26">
        <v>142.99651798733592</v>
      </c>
      <c r="LN78" s="26">
        <v>135.15946394370656</v>
      </c>
      <c r="LO78" s="26">
        <v>129.07283059066103</v>
      </c>
      <c r="LP78" s="25">
        <v>123.26204556756885</v>
      </c>
      <c r="LQ78" s="26">
        <v>115.34608297263799</v>
      </c>
      <c r="LR78" s="26">
        <v>110.09460662355578</v>
      </c>
      <c r="LS78" s="26">
        <v>105.26511395792815</v>
      </c>
      <c r="LT78" s="26">
        <v>100.95781714834666</v>
      </c>
      <c r="LU78" s="25">
        <v>96.900453706439009</v>
      </c>
      <c r="LV78" s="26">
        <v>93.102527938234743</v>
      </c>
      <c r="LW78" s="26">
        <v>89.526939975446965</v>
      </c>
      <c r="LX78" s="26">
        <v>86.208261751911337</v>
      </c>
      <c r="LY78" s="26">
        <v>83.122332089188816</v>
      </c>
      <c r="LZ78" s="25">
        <v>80.218944118765179</v>
      </c>
      <c r="MA78" s="26">
        <v>77.491113807205139</v>
      </c>
      <c r="MB78" s="26">
        <v>74.927641270607481</v>
      </c>
      <c r="MC78" s="26">
        <v>72.52218541925788</v>
      </c>
      <c r="MD78" s="26">
        <v>70.25949821871626</v>
      </c>
      <c r="ME78" s="25">
        <v>68.125496127675291</v>
      </c>
      <c r="MF78" s="26">
        <v>66.112858596179805</v>
      </c>
      <c r="MG78" s="26">
        <v>64.213756835333555</v>
      </c>
      <c r="MH78" s="26">
        <v>62.420680909179431</v>
      </c>
      <c r="MI78" s="26">
        <v>60.725581730792143</v>
      </c>
      <c r="MJ78" s="25">
        <v>59.121553579745353</v>
      </c>
      <c r="MK78" s="26">
        <v>57.602858040302557</v>
      </c>
      <c r="ML78" s="26">
        <v>56.163901746551268</v>
      </c>
      <c r="MM78" s="26">
        <v>54.799397331385464</v>
      </c>
      <c r="MN78" s="26">
        <v>53.504328416194852</v>
      </c>
      <c r="MO78" s="25">
        <v>52.274193047781949</v>
      </c>
      <c r="OC78" s="25">
        <v>190.75352571636859</v>
      </c>
      <c r="OI78" s="26">
        <v>172.18950013488694</v>
      </c>
      <c r="OJ78" s="26">
        <v>164.9038813344103</v>
      </c>
      <c r="OK78" s="25">
        <v>156.52301318913158</v>
      </c>
      <c r="OL78" s="26">
        <v>150.59563317082984</v>
      </c>
      <c r="OM78" s="26">
        <v>142.99651798733592</v>
      </c>
      <c r="ON78" s="26">
        <v>135.15946394370656</v>
      </c>
      <c r="OO78" s="26">
        <v>129.07283059066103</v>
      </c>
      <c r="OP78" s="25">
        <v>123.26204556756885</v>
      </c>
      <c r="OQ78" s="26">
        <v>115.34608297263799</v>
      </c>
      <c r="OR78" s="26">
        <v>110.09460662355578</v>
      </c>
      <c r="OS78" s="26">
        <v>105.26511395792815</v>
      </c>
      <c r="OT78" s="26">
        <v>100.95781714834666</v>
      </c>
      <c r="OU78" s="25">
        <v>96.900453706439009</v>
      </c>
      <c r="OV78" s="26">
        <v>93.102527938234743</v>
      </c>
      <c r="OW78" s="26">
        <v>89.526939975446965</v>
      </c>
      <c r="OX78" s="26">
        <v>86.208261751911337</v>
      </c>
      <c r="OY78" s="26">
        <v>83.122332089188816</v>
      </c>
      <c r="OZ78" s="25">
        <v>80.218944118765179</v>
      </c>
      <c r="PA78" s="26">
        <v>77.491113807205139</v>
      </c>
      <c r="PB78" s="26">
        <v>74.927641270607481</v>
      </c>
      <c r="PC78" s="26">
        <v>72.52218541925788</v>
      </c>
      <c r="PD78" s="26">
        <v>70.25949821871626</v>
      </c>
      <c r="PE78" s="25">
        <v>68.125496127675291</v>
      </c>
      <c r="PF78" s="26">
        <v>66.112858596179805</v>
      </c>
      <c r="PG78" s="26">
        <v>64.213756835333555</v>
      </c>
      <c r="PH78" s="26">
        <v>62.420680909179431</v>
      </c>
      <c r="PI78" s="26">
        <v>60.725581730792143</v>
      </c>
      <c r="PJ78" s="25">
        <v>59.121553579745353</v>
      </c>
      <c r="PK78" s="26">
        <v>57.602858040302557</v>
      </c>
      <c r="PL78" s="26">
        <v>56.163901746551268</v>
      </c>
      <c r="PM78" s="26">
        <v>54.799397331385464</v>
      </c>
      <c r="PN78" s="26">
        <v>53.504328416194852</v>
      </c>
      <c r="PO78" s="25">
        <v>52.274193047781949</v>
      </c>
    </row>
    <row r="79" spans="1:431" outlineLevel="1" x14ac:dyDescent="0.3">
      <c r="A79" s="30" t="s">
        <v>5338</v>
      </c>
      <c r="B79" s="24" t="s">
        <v>5339</v>
      </c>
      <c r="AP79" s="25">
        <v>0.69116049999999996</v>
      </c>
      <c r="AV79" s="26">
        <v>0.76794989248266665</v>
      </c>
      <c r="AW79" s="26">
        <v>0.7295768302471104</v>
      </c>
      <c r="AX79" s="25">
        <v>0.7383939736688071</v>
      </c>
      <c r="AY79" s="26">
        <v>0.7476510495467501</v>
      </c>
      <c r="AZ79" s="26">
        <v>0.75461557671866553</v>
      </c>
      <c r="BA79" s="26">
        <v>0.76106489879334649</v>
      </c>
      <c r="BB79" s="26">
        <v>0.76542550734957004</v>
      </c>
      <c r="BC79" s="25">
        <v>0.76951748459158342</v>
      </c>
      <c r="BD79" s="26">
        <v>0.77292862481114122</v>
      </c>
      <c r="BE79" s="26">
        <v>0.77589170231543225</v>
      </c>
      <c r="BF79" s="26">
        <v>0.77848549196300154</v>
      </c>
      <c r="BG79" s="26">
        <v>0.78140697101297274</v>
      </c>
      <c r="BH79" s="25">
        <v>0.78389409840697366</v>
      </c>
      <c r="BI79" s="26">
        <v>0.78547195291196448</v>
      </c>
      <c r="BJ79" s="26">
        <v>0.7862054628110281</v>
      </c>
      <c r="BK79" s="26">
        <v>0.78666509554425235</v>
      </c>
      <c r="BL79" s="26">
        <v>0.78723994582412327</v>
      </c>
      <c r="BM79" s="25">
        <v>0.78740233465064136</v>
      </c>
      <c r="BN79" s="26">
        <v>0.80174557195515717</v>
      </c>
      <c r="BO79" s="26">
        <v>0.81627971406689637</v>
      </c>
      <c r="BP79" s="26">
        <v>0.83056633116639145</v>
      </c>
      <c r="BQ79" s="26">
        <v>0.84432884663524299</v>
      </c>
      <c r="BR79" s="25">
        <v>0.85769443714658977</v>
      </c>
      <c r="BS79" s="26">
        <v>0.8708339914319565</v>
      </c>
      <c r="BT79" s="26">
        <v>0.88402658927371314</v>
      </c>
      <c r="BU79" s="26">
        <v>0.89761207195607995</v>
      </c>
      <c r="BV79" s="26">
        <v>0.91189929008370552</v>
      </c>
      <c r="BW79" s="25">
        <v>0.92655917706894431</v>
      </c>
      <c r="BX79" s="26">
        <v>0.94075156654656533</v>
      </c>
      <c r="BY79" s="26">
        <v>0.95472496993972933</v>
      </c>
      <c r="BZ79" s="26">
        <v>0.96850420448440644</v>
      </c>
      <c r="CA79" s="26">
        <v>0.98205574759109282</v>
      </c>
      <c r="CB79" s="25">
        <v>0.99540131462114934</v>
      </c>
      <c r="CC79" s="25">
        <v>4.146963E-2</v>
      </c>
      <c r="CI79" s="26">
        <v>3.7612361297458201E-2</v>
      </c>
      <c r="CJ79" s="26">
        <v>3.4603364187020792E-2</v>
      </c>
      <c r="CK79" s="25">
        <v>3.474114552945979E-2</v>
      </c>
      <c r="CL79" s="26">
        <v>3.4982728571247901E-2</v>
      </c>
      <c r="CM79" s="26">
        <v>3.5086688245264543E-2</v>
      </c>
      <c r="CN79" s="26">
        <v>3.514283177433751E-2</v>
      </c>
      <c r="CO79" s="26">
        <v>3.5100900571791056E-2</v>
      </c>
      <c r="CP79" s="25">
        <v>3.5041428095005205E-2</v>
      </c>
      <c r="CQ79" s="26">
        <v>3.4924062325896711E-2</v>
      </c>
      <c r="CR79" s="26">
        <v>3.4771545823400071E-2</v>
      </c>
      <c r="CS79" s="26">
        <v>3.459002779516783E-2</v>
      </c>
      <c r="CT79" s="26">
        <v>3.4417740846110073E-2</v>
      </c>
      <c r="CU79" s="25">
        <v>3.4210997738651966E-2</v>
      </c>
      <c r="CV79" s="26">
        <v>3.3943525797574474E-2</v>
      </c>
      <c r="CW79" s="26">
        <v>3.3623068933563476E-2</v>
      </c>
      <c r="CX79" s="26">
        <v>3.3277873257869961E-2</v>
      </c>
      <c r="CY79" s="26">
        <v>3.2925821873742787E-2</v>
      </c>
      <c r="CZ79" s="25">
        <v>3.2539845517449664E-2</v>
      </c>
      <c r="DA79" s="26">
        <v>3.3207334719968486E-2</v>
      </c>
      <c r="DB79" s="26">
        <v>3.3884107904447187E-2</v>
      </c>
      <c r="DC79" s="26">
        <v>3.454961624984125E-2</v>
      </c>
      <c r="DD79" s="26">
        <v>3.5190710464712775E-2</v>
      </c>
      <c r="DE79" s="25">
        <v>3.5813105715670084E-2</v>
      </c>
      <c r="DF79" s="26">
        <v>3.6424910228479601E-2</v>
      </c>
      <c r="DG79" s="26">
        <v>3.7039267869375267E-2</v>
      </c>
      <c r="DH79" s="26">
        <v>3.7671943699016427E-2</v>
      </c>
      <c r="DI79" s="26">
        <v>3.8337270134754964E-2</v>
      </c>
      <c r="DJ79" s="25">
        <v>3.9019905668822664E-2</v>
      </c>
      <c r="DK79" s="26">
        <v>3.9680744882415207E-2</v>
      </c>
      <c r="DL79" s="26">
        <v>4.0331377087107108E-2</v>
      </c>
      <c r="DM79" s="26">
        <v>4.0972938453150011E-2</v>
      </c>
      <c r="DN79" s="26">
        <v>4.1603861165742044E-2</v>
      </c>
      <c r="DO79" s="25">
        <v>4.2225159742376027E-2</v>
      </c>
      <c r="LC79" s="25">
        <v>30.341945949999999</v>
      </c>
      <c r="LI79" s="26">
        <v>31.469872733341088</v>
      </c>
      <c r="LJ79" s="26">
        <v>29.5980427564796</v>
      </c>
      <c r="LK79" s="25">
        <v>29.881434828033441</v>
      </c>
      <c r="LL79" s="26">
        <v>30.204652458689697</v>
      </c>
      <c r="LM79" s="26">
        <v>30.427208533117742</v>
      </c>
      <c r="LN79" s="26">
        <v>30.622667586413144</v>
      </c>
      <c r="LO79" s="26">
        <v>30.733652857312592</v>
      </c>
      <c r="LP79" s="25">
        <v>30.832468013740716</v>
      </c>
      <c r="LQ79" s="26">
        <v>30.896878011074584</v>
      </c>
      <c r="LR79" s="26">
        <v>30.939427308033125</v>
      </c>
      <c r="LS79" s="26">
        <v>30.96395114068352</v>
      </c>
      <c r="LT79" s="26">
        <v>31.000096512582406</v>
      </c>
      <c r="LU79" s="25">
        <v>31.014949156138037</v>
      </c>
      <c r="LV79" s="26">
        <v>30.98824901789224</v>
      </c>
      <c r="LW79" s="26">
        <v>30.923866226103108</v>
      </c>
      <c r="LX79" s="26">
        <v>30.845259088574604</v>
      </c>
      <c r="LY79" s="26">
        <v>30.768061279617289</v>
      </c>
      <c r="LZ79" s="25">
        <v>30.67032443234212</v>
      </c>
      <c r="MA79" s="26">
        <v>31.248819715536051</v>
      </c>
      <c r="MB79" s="26">
        <v>31.835120588551604</v>
      </c>
      <c r="MC79" s="26">
        <v>32.411505578866894</v>
      </c>
      <c r="MD79" s="26">
        <v>32.966745978935691</v>
      </c>
      <c r="ME79" s="25">
        <v>33.505917254757087</v>
      </c>
      <c r="MF79" s="26">
        <v>34.03595297064188</v>
      </c>
      <c r="MG79" s="26">
        <v>34.568150485048413</v>
      </c>
      <c r="MH79" s="26">
        <v>35.116203095009595</v>
      </c>
      <c r="MI79" s="26">
        <v>35.692556708053822</v>
      </c>
      <c r="MJ79" s="25">
        <v>36.283931960168445</v>
      </c>
      <c r="MK79" s="26">
        <v>36.856441257143857</v>
      </c>
      <c r="ML79" s="26">
        <v>37.420114086395806</v>
      </c>
      <c r="MM79" s="26">
        <v>37.975946415648131</v>
      </c>
      <c r="MN79" s="26">
        <v>38.522584141472237</v>
      </c>
      <c r="MO79" s="25">
        <v>39.060904141121824</v>
      </c>
      <c r="OC79" s="25">
        <v>30.341945949999999</v>
      </c>
      <c r="OI79" s="26">
        <v>31.469872733341088</v>
      </c>
      <c r="OJ79" s="26">
        <v>29.5980427564796</v>
      </c>
      <c r="OK79" s="25">
        <v>29.881434828033441</v>
      </c>
      <c r="OL79" s="26">
        <v>30.204652458689697</v>
      </c>
      <c r="OM79" s="26">
        <v>30.427208533117742</v>
      </c>
      <c r="ON79" s="26">
        <v>30.622667586413144</v>
      </c>
      <c r="OO79" s="26">
        <v>30.733652857312592</v>
      </c>
      <c r="OP79" s="25">
        <v>30.832468013740716</v>
      </c>
      <c r="OQ79" s="26">
        <v>30.896878011074584</v>
      </c>
      <c r="OR79" s="26">
        <v>30.939427308033125</v>
      </c>
      <c r="OS79" s="26">
        <v>30.96395114068352</v>
      </c>
      <c r="OT79" s="26">
        <v>31.000096512582406</v>
      </c>
      <c r="OU79" s="25">
        <v>31.014949156138037</v>
      </c>
      <c r="OV79" s="26">
        <v>30.98824901789224</v>
      </c>
      <c r="OW79" s="26">
        <v>30.923866226103108</v>
      </c>
      <c r="OX79" s="26">
        <v>30.845259088574604</v>
      </c>
      <c r="OY79" s="26">
        <v>30.768061279617289</v>
      </c>
      <c r="OZ79" s="25">
        <v>30.67032443234212</v>
      </c>
      <c r="PA79" s="26">
        <v>31.248819715536051</v>
      </c>
      <c r="PB79" s="26">
        <v>31.835120588551604</v>
      </c>
      <c r="PC79" s="26">
        <v>32.411505578866894</v>
      </c>
      <c r="PD79" s="26">
        <v>32.966745978935691</v>
      </c>
      <c r="PE79" s="25">
        <v>33.505917254757087</v>
      </c>
      <c r="PF79" s="26">
        <v>34.03595297064188</v>
      </c>
      <c r="PG79" s="26">
        <v>34.568150485048413</v>
      </c>
      <c r="PH79" s="26">
        <v>35.116203095009595</v>
      </c>
      <c r="PI79" s="26">
        <v>35.692556708053822</v>
      </c>
      <c r="PJ79" s="25">
        <v>36.283931960168445</v>
      </c>
      <c r="PK79" s="26">
        <v>36.856441257143857</v>
      </c>
      <c r="PL79" s="26">
        <v>37.420114086395806</v>
      </c>
      <c r="PM79" s="26">
        <v>37.975946415648131</v>
      </c>
      <c r="PN79" s="26">
        <v>38.522584141472237</v>
      </c>
      <c r="PO79" s="25">
        <v>39.060904141121824</v>
      </c>
    </row>
    <row r="80" spans="1:431" outlineLevel="1" x14ac:dyDescent="0.3">
      <c r="A80" s="30" t="s">
        <v>5340</v>
      </c>
      <c r="B80" s="24" t="s">
        <v>5341</v>
      </c>
      <c r="C80" s="25">
        <v>0.33353058000000002</v>
      </c>
      <c r="I80" s="26">
        <v>0.40952856188835196</v>
      </c>
      <c r="J80" s="26">
        <v>0.35055860106665482</v>
      </c>
      <c r="K80" s="25">
        <v>0.29006569769039237</v>
      </c>
      <c r="L80" s="26">
        <v>0.22993233302045901</v>
      </c>
      <c r="M80" s="26">
        <v>0.17083810704677796</v>
      </c>
      <c r="N80" s="26">
        <v>0.11281819296892581</v>
      </c>
      <c r="O80" s="26">
        <v>5.6273457533793612E-2</v>
      </c>
      <c r="P80" s="25" t="s">
        <v>5342</v>
      </c>
      <c r="Q80" s="27" t="s">
        <v>5343</v>
      </c>
      <c r="R80" s="27" t="s">
        <v>5344</v>
      </c>
      <c r="S80" s="27" t="s">
        <v>5345</v>
      </c>
      <c r="T80" s="27" t="s">
        <v>5346</v>
      </c>
      <c r="U80" s="25" t="s">
        <v>5347</v>
      </c>
      <c r="V80" s="27" t="s">
        <v>5348</v>
      </c>
      <c r="W80" s="27" t="s">
        <v>5349</v>
      </c>
      <c r="X80" s="27" t="s">
        <v>5350</v>
      </c>
      <c r="Y80" s="27" t="s">
        <v>5351</v>
      </c>
      <c r="Z80" s="25" t="s">
        <v>5352</v>
      </c>
      <c r="AA80" s="27" t="s">
        <v>5353</v>
      </c>
      <c r="AB80" s="27" t="s">
        <v>5354</v>
      </c>
      <c r="AC80" s="27" t="s">
        <v>5355</v>
      </c>
      <c r="AD80" s="27" t="s">
        <v>5356</v>
      </c>
      <c r="AE80" s="25" t="s">
        <v>5357</v>
      </c>
      <c r="AF80" s="27" t="s">
        <v>5358</v>
      </c>
      <c r="AG80" s="27" t="s">
        <v>5359</v>
      </c>
      <c r="AH80" s="27" t="s">
        <v>5360</v>
      </c>
      <c r="AI80" s="27" t="s">
        <v>5361</v>
      </c>
      <c r="AJ80" s="25" t="s">
        <v>5362</v>
      </c>
      <c r="AK80" s="26" t="s">
        <v>5363</v>
      </c>
      <c r="AL80" s="26" t="s">
        <v>5364</v>
      </c>
      <c r="AM80" s="26" t="s">
        <v>5365</v>
      </c>
      <c r="AN80" s="26" t="s">
        <v>5366</v>
      </c>
      <c r="AO80" s="25" t="s">
        <v>5367</v>
      </c>
      <c r="AP80" s="25">
        <v>6.4584600000000001E-3</v>
      </c>
      <c r="AV80" s="26">
        <v>6.9590155350861983E-3</v>
      </c>
      <c r="AW80" s="26">
        <v>5.9558372302896869E-3</v>
      </c>
      <c r="AX80" s="25">
        <v>4.9231297085923558E-3</v>
      </c>
      <c r="AY80" s="26">
        <v>3.8973934914997895E-3</v>
      </c>
      <c r="AZ80" s="26">
        <v>2.891805737564734E-3</v>
      </c>
      <c r="BA80" s="26">
        <v>1.9070484403635628E-3</v>
      </c>
      <c r="BB80" s="26">
        <v>9.5089423786071093E-4</v>
      </c>
      <c r="BC80" s="25" t="s">
        <v>5368</v>
      </c>
      <c r="BD80" s="27" t="s">
        <v>5369</v>
      </c>
      <c r="BE80" s="27" t="s">
        <v>5370</v>
      </c>
      <c r="BF80" s="27" t="s">
        <v>5371</v>
      </c>
      <c r="BG80" s="27" t="s">
        <v>5372</v>
      </c>
      <c r="BH80" s="25" t="s">
        <v>5373</v>
      </c>
      <c r="BI80" s="27" t="s">
        <v>5374</v>
      </c>
      <c r="BJ80" s="27" t="s">
        <v>5375</v>
      </c>
      <c r="BK80" s="27" t="s">
        <v>5376</v>
      </c>
      <c r="BL80" s="27" t="s">
        <v>5377</v>
      </c>
      <c r="BM80" s="25" t="s">
        <v>5378</v>
      </c>
      <c r="BN80" s="27" t="s">
        <v>5379</v>
      </c>
      <c r="BO80" s="27" t="s">
        <v>5380</v>
      </c>
      <c r="BP80" s="27" t="s">
        <v>5381</v>
      </c>
      <c r="BQ80" s="27" t="s">
        <v>5382</v>
      </c>
      <c r="BR80" s="25" t="s">
        <v>5383</v>
      </c>
      <c r="BS80" s="27" t="s">
        <v>5384</v>
      </c>
      <c r="BT80" s="27" t="s">
        <v>5385</v>
      </c>
      <c r="BU80" s="27" t="s">
        <v>5386</v>
      </c>
      <c r="BV80" s="27" t="s">
        <v>5387</v>
      </c>
      <c r="BW80" s="25" t="s">
        <v>5388</v>
      </c>
      <c r="BX80" s="27" t="s">
        <v>5389</v>
      </c>
      <c r="BY80" s="27" t="s">
        <v>5390</v>
      </c>
      <c r="BZ80" s="27" t="s">
        <v>5391</v>
      </c>
      <c r="CA80" s="27" t="s">
        <v>5392</v>
      </c>
      <c r="CB80" s="25" t="s">
        <v>5393</v>
      </c>
      <c r="CC80" s="25">
        <v>1.1006E-4</v>
      </c>
      <c r="CI80" s="26">
        <v>1.1695234989426585E-4</v>
      </c>
      <c r="CJ80" s="26">
        <v>1.0009090540894915E-4</v>
      </c>
      <c r="CK80" s="25">
        <v>8.2726153231899073E-5</v>
      </c>
      <c r="CL80" s="26">
        <v>6.5480222737143498E-5</v>
      </c>
      <c r="CM80" s="26">
        <v>4.8577710644502736E-5</v>
      </c>
      <c r="CN80" s="26">
        <v>3.2030241123146443E-5</v>
      </c>
      <c r="CO80" s="26">
        <v>1.5970294099166056E-5</v>
      </c>
      <c r="CP80" s="25" t="s">
        <v>5394</v>
      </c>
      <c r="CQ80" s="27" t="s">
        <v>5395</v>
      </c>
      <c r="CR80" s="27" t="s">
        <v>5396</v>
      </c>
      <c r="CS80" s="27" t="s">
        <v>5397</v>
      </c>
      <c r="CT80" s="27" t="s">
        <v>5398</v>
      </c>
      <c r="CU80" s="25" t="s">
        <v>5399</v>
      </c>
      <c r="CV80" s="27" t="s">
        <v>5400</v>
      </c>
      <c r="CW80" s="27" t="s">
        <v>5401</v>
      </c>
      <c r="CX80" s="27" t="s">
        <v>5402</v>
      </c>
      <c r="CY80" s="27" t="s">
        <v>5403</v>
      </c>
      <c r="CZ80" s="25" t="s">
        <v>5404</v>
      </c>
      <c r="DA80" s="27" t="s">
        <v>5405</v>
      </c>
      <c r="DB80" s="27" t="s">
        <v>5406</v>
      </c>
      <c r="DC80" s="27" t="s">
        <v>5407</v>
      </c>
      <c r="DD80" s="27" t="s">
        <v>5408</v>
      </c>
      <c r="DE80" s="25" t="s">
        <v>5409</v>
      </c>
      <c r="DF80" s="27" t="s">
        <v>5410</v>
      </c>
      <c r="DG80" s="27" t="s">
        <v>5411</v>
      </c>
      <c r="DH80" s="27" t="s">
        <v>5412</v>
      </c>
      <c r="DI80" s="27" t="s">
        <v>5413</v>
      </c>
      <c r="DJ80" s="25" t="s">
        <v>5414</v>
      </c>
      <c r="DK80" s="27" t="s">
        <v>5415</v>
      </c>
      <c r="DL80" s="27" t="s">
        <v>5416</v>
      </c>
      <c r="DM80" s="27" t="s">
        <v>5417</v>
      </c>
      <c r="DN80" s="27" t="s">
        <v>5418</v>
      </c>
      <c r="DO80" s="25" t="s">
        <v>5419</v>
      </c>
      <c r="LC80" s="25">
        <v>0.54353335999999997</v>
      </c>
      <c r="LI80" s="26">
        <v>0.63537336959274604</v>
      </c>
      <c r="LJ80" s="26">
        <v>0.54384613344813759</v>
      </c>
      <c r="LK80" s="25">
        <v>0.4498357601374316</v>
      </c>
      <c r="LL80" s="26">
        <v>0.35641160980779618</v>
      </c>
      <c r="LM80" s="26">
        <v>0.26468176101938373</v>
      </c>
      <c r="LN80" s="26">
        <v>0.17470356319673941</v>
      </c>
      <c r="LO80" s="26">
        <v>8.7130624130172529E-2</v>
      </c>
      <c r="LP80" s="25" t="s">
        <v>5420</v>
      </c>
      <c r="LQ80" s="26" t="s">
        <v>5421</v>
      </c>
      <c r="LR80" s="26" t="s">
        <v>5422</v>
      </c>
      <c r="LS80" s="26" t="s">
        <v>5423</v>
      </c>
      <c r="LT80" s="26" t="s">
        <v>5424</v>
      </c>
      <c r="LU80" s="25" t="s">
        <v>5425</v>
      </c>
      <c r="LV80" s="26" t="s">
        <v>5426</v>
      </c>
      <c r="LW80" s="26" t="s">
        <v>5427</v>
      </c>
      <c r="LX80" s="26" t="s">
        <v>5428</v>
      </c>
      <c r="LY80" s="26" t="s">
        <v>5429</v>
      </c>
      <c r="LZ80" s="25" t="s">
        <v>5430</v>
      </c>
      <c r="MA80" s="26" t="s">
        <v>5431</v>
      </c>
      <c r="MB80" s="26" t="s">
        <v>5432</v>
      </c>
      <c r="MC80" s="26" t="s">
        <v>5433</v>
      </c>
      <c r="MD80" s="26" t="s">
        <v>5434</v>
      </c>
      <c r="ME80" s="25" t="s">
        <v>5435</v>
      </c>
      <c r="MF80" s="26" t="s">
        <v>5436</v>
      </c>
      <c r="MG80" s="26" t="s">
        <v>5437</v>
      </c>
      <c r="MH80" s="26" t="s">
        <v>5438</v>
      </c>
      <c r="MI80" s="26" t="s">
        <v>5439</v>
      </c>
      <c r="MJ80" s="25" t="s">
        <v>5440</v>
      </c>
      <c r="MK80" s="26" t="s">
        <v>5441</v>
      </c>
      <c r="ML80" s="26" t="s">
        <v>5442</v>
      </c>
      <c r="MM80" s="26" t="s">
        <v>5443</v>
      </c>
      <c r="MN80" s="26" t="s">
        <v>5444</v>
      </c>
      <c r="MO80" s="25" t="s">
        <v>5445</v>
      </c>
      <c r="MP80" s="13" t="s">
        <v>5446</v>
      </c>
      <c r="MV80" s="13" t="s">
        <v>5447</v>
      </c>
      <c r="MW80" s="13" t="s">
        <v>5448</v>
      </c>
      <c r="MX80" s="13" t="s">
        <v>5449</v>
      </c>
      <c r="MY80" s="13" t="s">
        <v>5450</v>
      </c>
      <c r="MZ80" s="13" t="s">
        <v>5451</v>
      </c>
      <c r="NA80" s="13" t="s">
        <v>5452</v>
      </c>
      <c r="NB80" s="13" t="s">
        <v>5453</v>
      </c>
      <c r="NC80" s="13" t="s">
        <v>5454</v>
      </c>
      <c r="ND80" s="13" t="s">
        <v>5455</v>
      </c>
      <c r="NE80" s="13" t="s">
        <v>5456</v>
      </c>
      <c r="NF80" s="13" t="s">
        <v>5457</v>
      </c>
      <c r="NG80" s="13" t="s">
        <v>5458</v>
      </c>
      <c r="NH80" s="13" t="s">
        <v>5459</v>
      </c>
      <c r="NI80" s="13" t="s">
        <v>5460</v>
      </c>
      <c r="NJ80" s="13" t="s">
        <v>5461</v>
      </c>
      <c r="NK80" s="13" t="s">
        <v>5462</v>
      </c>
      <c r="NL80" s="13" t="s">
        <v>5463</v>
      </c>
      <c r="NM80" s="13" t="s">
        <v>5464</v>
      </c>
      <c r="NN80" s="13" t="s">
        <v>5465</v>
      </c>
      <c r="NO80" s="13" t="s">
        <v>5466</v>
      </c>
      <c r="NP80" s="13" t="s">
        <v>5467</v>
      </c>
      <c r="NQ80" s="13" t="s">
        <v>5468</v>
      </c>
      <c r="NR80" s="13" t="s">
        <v>5469</v>
      </c>
      <c r="NS80" s="13" t="s">
        <v>5470</v>
      </c>
      <c r="NT80" s="13" t="s">
        <v>5471</v>
      </c>
      <c r="NU80" s="13" t="s">
        <v>5472</v>
      </c>
      <c r="NV80" s="13" t="s">
        <v>5473</v>
      </c>
      <c r="NW80" s="13" t="s">
        <v>5474</v>
      </c>
      <c r="NX80" s="13" t="s">
        <v>5475</v>
      </c>
      <c r="NY80" s="13" t="s">
        <v>5476</v>
      </c>
      <c r="NZ80" s="13" t="s">
        <v>5477</v>
      </c>
      <c r="OA80" s="13" t="s">
        <v>5478</v>
      </c>
      <c r="OB80" s="13" t="s">
        <v>5479</v>
      </c>
      <c r="OC80" s="25">
        <v>0.54353335999999997</v>
      </c>
      <c r="OI80" s="26">
        <v>0.63537336959274604</v>
      </c>
      <c r="OJ80" s="26">
        <v>0.54384613344813759</v>
      </c>
      <c r="OK80" s="25">
        <v>0.4498357601374316</v>
      </c>
      <c r="OL80" s="26">
        <v>0.35641160980779618</v>
      </c>
      <c r="OM80" s="26">
        <v>0.26468176101938373</v>
      </c>
      <c r="ON80" s="26">
        <v>0.17470356319673941</v>
      </c>
      <c r="OO80" s="26">
        <v>8.7130624130172529E-2</v>
      </c>
      <c r="OP80" s="25" t="s">
        <v>5480</v>
      </c>
      <c r="OQ80" s="26" t="s">
        <v>5481</v>
      </c>
      <c r="OR80" s="26" t="s">
        <v>5482</v>
      </c>
      <c r="OS80" s="26" t="s">
        <v>5483</v>
      </c>
      <c r="OT80" s="26" t="s">
        <v>5484</v>
      </c>
      <c r="OU80" s="25" t="s">
        <v>5485</v>
      </c>
      <c r="OV80" s="26" t="s">
        <v>5486</v>
      </c>
      <c r="OW80" s="26" t="s">
        <v>5487</v>
      </c>
      <c r="OX80" s="26" t="s">
        <v>5488</v>
      </c>
      <c r="OY80" s="26" t="s">
        <v>5489</v>
      </c>
      <c r="OZ80" s="25" t="s">
        <v>5490</v>
      </c>
      <c r="PA80" s="26" t="s">
        <v>5491</v>
      </c>
      <c r="PB80" s="26" t="s">
        <v>5492</v>
      </c>
      <c r="PC80" s="26" t="s">
        <v>5493</v>
      </c>
      <c r="PD80" s="26" t="s">
        <v>5494</v>
      </c>
      <c r="PE80" s="25" t="s">
        <v>5495</v>
      </c>
      <c r="PF80" s="26" t="s">
        <v>5496</v>
      </c>
      <c r="PG80" s="26" t="s">
        <v>5497</v>
      </c>
      <c r="PH80" s="26" t="s">
        <v>5498</v>
      </c>
      <c r="PI80" s="26" t="s">
        <v>5499</v>
      </c>
      <c r="PJ80" s="25" t="s">
        <v>5500</v>
      </c>
      <c r="PK80" s="26" t="s">
        <v>5501</v>
      </c>
      <c r="PL80" s="26" t="s">
        <v>5502</v>
      </c>
      <c r="PM80" s="26" t="s">
        <v>5503</v>
      </c>
      <c r="PN80" s="26" t="s">
        <v>5504</v>
      </c>
      <c r="PO80" s="25" t="s">
        <v>5505</v>
      </c>
    </row>
    <row r="81" spans="1:431" outlineLevel="1" x14ac:dyDescent="0.3">
      <c r="A81" s="30" t="s">
        <v>5506</v>
      </c>
      <c r="B81" s="24" t="s">
        <v>5507</v>
      </c>
      <c r="AP81" s="25">
        <v>2.1982905214034099</v>
      </c>
      <c r="AV81" s="26">
        <v>2.1481051061961387</v>
      </c>
      <c r="AW81" s="26">
        <v>2.1279883003410225</v>
      </c>
      <c r="AX81" s="25">
        <v>2.107848086658775</v>
      </c>
      <c r="AY81" s="26">
        <v>2.0710038356057359</v>
      </c>
      <c r="AZ81" s="26">
        <v>2.0229190274391122</v>
      </c>
      <c r="BA81" s="26">
        <v>1.9905816082790706</v>
      </c>
      <c r="BB81" s="26">
        <v>1.9491965322381111</v>
      </c>
      <c r="BC81" s="25">
        <v>1.9101370448447086</v>
      </c>
      <c r="BD81" s="26">
        <v>1.9044541762114475</v>
      </c>
      <c r="BE81" s="26">
        <v>1.9000165785610328</v>
      </c>
      <c r="BF81" s="26">
        <v>1.8975451890736004</v>
      </c>
      <c r="BG81" s="26">
        <v>1.8930220506382729</v>
      </c>
      <c r="BH81" s="25">
        <v>1.8910719700748331</v>
      </c>
      <c r="BI81" s="26">
        <v>1.8885938978445385</v>
      </c>
      <c r="BJ81" s="26">
        <v>1.8863687995563256</v>
      </c>
      <c r="BK81" s="26">
        <v>1.8855074156111578</v>
      </c>
      <c r="BL81" s="26">
        <v>1.8834204567058996</v>
      </c>
      <c r="BM81" s="25">
        <v>1.8813891825793656</v>
      </c>
      <c r="BN81" s="26">
        <v>1.8807702346029509</v>
      </c>
      <c r="BO81" s="26">
        <v>1.8774638637771348</v>
      </c>
      <c r="BP81" s="26">
        <v>1.8749462576787972</v>
      </c>
      <c r="BQ81" s="26">
        <v>1.8731705702842048</v>
      </c>
      <c r="BR81" s="25">
        <v>1.8704307951557184</v>
      </c>
      <c r="BS81" s="26">
        <v>1.867578572877568</v>
      </c>
      <c r="BT81" s="26">
        <v>1.8653948323016913</v>
      </c>
      <c r="BU81" s="26">
        <v>1.8622677376267378</v>
      </c>
      <c r="BV81" s="26">
        <v>1.8589678059517312</v>
      </c>
      <c r="BW81" s="25">
        <v>1.856211408458234</v>
      </c>
      <c r="BX81" s="26">
        <v>1.8531512280649016</v>
      </c>
      <c r="BY81" s="26">
        <v>1.8498883252859757</v>
      </c>
      <c r="BZ81" s="26">
        <v>1.8470802916785443</v>
      </c>
      <c r="CA81" s="26">
        <v>1.8433671406115644</v>
      </c>
      <c r="CB81" s="25">
        <v>1.8394265318726519</v>
      </c>
      <c r="CC81" s="25">
        <v>0.11636809556382999</v>
      </c>
      <c r="CI81" s="26">
        <v>0.11950596709043668</v>
      </c>
      <c r="CJ81" s="26">
        <v>0.12045332103218334</v>
      </c>
      <c r="CK81" s="25">
        <v>0.12029146554741799</v>
      </c>
      <c r="CL81" s="26">
        <v>0.11994745730534159</v>
      </c>
      <c r="CM81" s="26">
        <v>0.11960311946462791</v>
      </c>
      <c r="CN81" s="26">
        <v>0.11926678255402753</v>
      </c>
      <c r="CO81" s="26">
        <v>0.11892948183041166</v>
      </c>
      <c r="CP81" s="25">
        <v>0.11860931678786336</v>
      </c>
      <c r="CQ81" s="26">
        <v>0.11833700320853439</v>
      </c>
      <c r="CR81" s="26">
        <v>0.11808705876732294</v>
      </c>
      <c r="CS81" s="26">
        <v>0.117855724137522</v>
      </c>
      <c r="CT81" s="26">
        <v>0.11764262958071686</v>
      </c>
      <c r="CU81" s="25">
        <v>0.11745226115848591</v>
      </c>
      <c r="CV81" s="26">
        <v>0.11730927191668844</v>
      </c>
      <c r="CW81" s="26">
        <v>0.11717051259123522</v>
      </c>
      <c r="CX81" s="26">
        <v>0.11703742798994968</v>
      </c>
      <c r="CY81" s="26">
        <v>0.11690872166413523</v>
      </c>
      <c r="CZ81" s="25">
        <v>0.11678305521956689</v>
      </c>
      <c r="DA81" s="26">
        <v>0.1166594131098371</v>
      </c>
      <c r="DB81" s="26">
        <v>0.11653315173362881</v>
      </c>
      <c r="DC81" s="26">
        <v>0.11640281163154755</v>
      </c>
      <c r="DD81" s="26">
        <v>0.11626579682920911</v>
      </c>
      <c r="DE81" s="25">
        <v>0.11612238824614186</v>
      </c>
      <c r="DF81" s="26">
        <v>0.11597096801844088</v>
      </c>
      <c r="DG81" s="26">
        <v>0.11581037140481368</v>
      </c>
      <c r="DH81" s="26">
        <v>0.11563998603944461</v>
      </c>
      <c r="DI81" s="26">
        <v>0.11545804255735004</v>
      </c>
      <c r="DJ81" s="25">
        <v>0.11526248880127619</v>
      </c>
      <c r="DK81" s="26">
        <v>0.11505295694653307</v>
      </c>
      <c r="DL81" s="26">
        <v>0.11482952634649951</v>
      </c>
      <c r="DM81" s="26">
        <v>0.11459058932036069</v>
      </c>
      <c r="DN81" s="26">
        <v>0.11433650799678792</v>
      </c>
      <c r="DO81" s="25">
        <v>0.11406683400812948</v>
      </c>
      <c r="LC81" s="25">
        <v>92.389679923710432</v>
      </c>
      <c r="LI81" s="26">
        <v>91.816024252457595</v>
      </c>
      <c r="LJ81" s="26">
        <v>91.503802483077223</v>
      </c>
      <c r="LK81" s="25">
        <v>90.896984796511475</v>
      </c>
      <c r="LL81" s="26">
        <v>89.77418358287612</v>
      </c>
      <c r="LM81" s="26">
        <v>88.336559426421545</v>
      </c>
      <c r="LN81" s="26">
        <v>87.341982408631267</v>
      </c>
      <c r="LO81" s="26">
        <v>86.093815587726198</v>
      </c>
      <c r="LP81" s="25">
        <v>84.915306204435637</v>
      </c>
      <c r="LQ81" s="26">
        <v>84.684022784182147</v>
      </c>
      <c r="LR81" s="26">
        <v>84.493534773049504</v>
      </c>
      <c r="LS81" s="26">
        <v>84.363032190504143</v>
      </c>
      <c r="LT81" s="26">
        <v>84.179914256761606</v>
      </c>
      <c r="LU81" s="25">
        <v>84.074864369094087</v>
      </c>
      <c r="LV81" s="26">
        <v>83.967586197569503</v>
      </c>
      <c r="LW81" s="26">
        <v>83.868512224254445</v>
      </c>
      <c r="LX81" s="26">
        <v>83.809126054449081</v>
      </c>
      <c r="LY81" s="26">
        <v>83.716584028761034</v>
      </c>
      <c r="LZ81" s="25">
        <v>83.626406745407479</v>
      </c>
      <c r="MA81" s="26">
        <v>83.57631104298946</v>
      </c>
      <c r="MB81" s="26">
        <v>83.450273395171422</v>
      </c>
      <c r="MC81" s="26">
        <v>83.345240297366416</v>
      </c>
      <c r="MD81" s="26">
        <v>83.259212127698149</v>
      </c>
      <c r="ME81" s="25">
        <v>83.144495149587698</v>
      </c>
      <c r="MF81" s="26">
        <v>83.024506565458736</v>
      </c>
      <c r="MG81" s="26">
        <v>82.92080372672298</v>
      </c>
      <c r="MH81" s="26">
        <v>82.788092954001485</v>
      </c>
      <c r="MI81" s="26">
        <v>82.647479844346236</v>
      </c>
      <c r="MJ81" s="25">
        <v>82.51847896916874</v>
      </c>
      <c r="MK81" s="26">
        <v>82.377267976648511</v>
      </c>
      <c r="ML81" s="26">
        <v>82.226697589829683</v>
      </c>
      <c r="MM81" s="26">
        <v>82.084754336894818</v>
      </c>
      <c r="MN81" s="26">
        <v>81.913454556272598</v>
      </c>
      <c r="MO81" s="25">
        <v>81.731653904588569</v>
      </c>
      <c r="OC81" s="25">
        <v>92.389679923710432</v>
      </c>
      <c r="OI81" s="26">
        <v>91.816024252457595</v>
      </c>
      <c r="OJ81" s="26">
        <v>91.503802483077223</v>
      </c>
      <c r="OK81" s="25">
        <v>90.896984796511475</v>
      </c>
      <c r="OL81" s="26">
        <v>89.77418358287612</v>
      </c>
      <c r="OM81" s="26">
        <v>88.336559426421545</v>
      </c>
      <c r="ON81" s="26">
        <v>87.341982408631267</v>
      </c>
      <c r="OO81" s="26">
        <v>86.093815587726198</v>
      </c>
      <c r="OP81" s="25">
        <v>84.915306204435637</v>
      </c>
      <c r="OQ81" s="26">
        <v>84.684022784182147</v>
      </c>
      <c r="OR81" s="26">
        <v>84.493534773049504</v>
      </c>
      <c r="OS81" s="26">
        <v>84.363032190504143</v>
      </c>
      <c r="OT81" s="26">
        <v>84.179914256761606</v>
      </c>
      <c r="OU81" s="25">
        <v>84.074864369094087</v>
      </c>
      <c r="OV81" s="26">
        <v>83.967586197569503</v>
      </c>
      <c r="OW81" s="26">
        <v>83.868512224254445</v>
      </c>
      <c r="OX81" s="26">
        <v>83.809126054449081</v>
      </c>
      <c r="OY81" s="26">
        <v>83.716584028761034</v>
      </c>
      <c r="OZ81" s="25">
        <v>83.626406745407479</v>
      </c>
      <c r="PA81" s="26">
        <v>83.57631104298946</v>
      </c>
      <c r="PB81" s="26">
        <v>83.450273395171422</v>
      </c>
      <c r="PC81" s="26">
        <v>83.345240297366416</v>
      </c>
      <c r="PD81" s="26">
        <v>83.259212127698149</v>
      </c>
      <c r="PE81" s="25">
        <v>83.144495149587698</v>
      </c>
      <c r="PF81" s="26">
        <v>83.024506565458736</v>
      </c>
      <c r="PG81" s="26">
        <v>82.92080372672298</v>
      </c>
      <c r="PH81" s="26">
        <v>82.788092954001485</v>
      </c>
      <c r="PI81" s="26">
        <v>82.647479844346236</v>
      </c>
      <c r="PJ81" s="25">
        <v>82.51847896916874</v>
      </c>
      <c r="PK81" s="26">
        <v>82.377267976648511</v>
      </c>
      <c r="PL81" s="26">
        <v>82.226697589829683</v>
      </c>
      <c r="PM81" s="26">
        <v>82.084754336894818</v>
      </c>
      <c r="PN81" s="26">
        <v>81.913454556272598</v>
      </c>
      <c r="PO81" s="25">
        <v>81.731653904588569</v>
      </c>
    </row>
    <row r="82" spans="1:431" outlineLevel="1" x14ac:dyDescent="0.3">
      <c r="A82" s="30" t="s">
        <v>5508</v>
      </c>
      <c r="B82" s="24" t="s">
        <v>5509</v>
      </c>
      <c r="C82" s="25" t="s">
        <v>5510</v>
      </c>
      <c r="I82" s="26" t="s">
        <v>5511</v>
      </c>
      <c r="J82" s="26" t="s">
        <v>5512</v>
      </c>
      <c r="K82" s="25" t="s">
        <v>5513</v>
      </c>
      <c r="L82" s="27" t="s">
        <v>5514</v>
      </c>
      <c r="M82" s="27" t="s">
        <v>5515</v>
      </c>
      <c r="N82" s="27" t="s">
        <v>5516</v>
      </c>
      <c r="O82" s="27" t="s">
        <v>5517</v>
      </c>
      <c r="P82" s="25" t="s">
        <v>5518</v>
      </c>
      <c r="Q82" s="27" t="s">
        <v>5519</v>
      </c>
      <c r="R82" s="27" t="s">
        <v>5520</v>
      </c>
      <c r="S82" s="27" t="s">
        <v>5521</v>
      </c>
      <c r="T82" s="27" t="s">
        <v>5522</v>
      </c>
      <c r="U82" s="25" t="s">
        <v>5523</v>
      </c>
      <c r="V82" s="27" t="s">
        <v>5524</v>
      </c>
      <c r="W82" s="27" t="s">
        <v>5525</v>
      </c>
      <c r="X82" s="27" t="s">
        <v>5526</v>
      </c>
      <c r="Y82" s="27" t="s">
        <v>5527</v>
      </c>
      <c r="Z82" s="25" t="s">
        <v>5528</v>
      </c>
      <c r="AA82" s="27" t="s">
        <v>5529</v>
      </c>
      <c r="AB82" s="27" t="s">
        <v>5530</v>
      </c>
      <c r="AC82" s="27" t="s">
        <v>5531</v>
      </c>
      <c r="AD82" s="27" t="s">
        <v>5532</v>
      </c>
      <c r="AE82" s="25" t="s">
        <v>5533</v>
      </c>
      <c r="AF82" s="27" t="s">
        <v>5534</v>
      </c>
      <c r="AG82" s="27" t="s">
        <v>5535</v>
      </c>
      <c r="AH82" s="27" t="s">
        <v>5536</v>
      </c>
      <c r="AI82" s="27" t="s">
        <v>5537</v>
      </c>
      <c r="AJ82" s="25" t="s">
        <v>5538</v>
      </c>
      <c r="AK82" s="26" t="s">
        <v>5539</v>
      </c>
      <c r="AL82" s="26" t="s">
        <v>5540</v>
      </c>
      <c r="AM82" s="26" t="s">
        <v>5541</v>
      </c>
      <c r="AN82" s="26" t="s">
        <v>5542</v>
      </c>
      <c r="AO82" s="25" t="s">
        <v>5543</v>
      </c>
      <c r="AP82" s="25" t="s">
        <v>5544</v>
      </c>
      <c r="AV82" s="26" t="s">
        <v>5545</v>
      </c>
      <c r="AW82" s="26" t="s">
        <v>5546</v>
      </c>
      <c r="AX82" s="53" t="s">
        <v>5547</v>
      </c>
      <c r="AY82" s="26" t="s">
        <v>5548</v>
      </c>
      <c r="AZ82" s="26" t="s">
        <v>5549</v>
      </c>
      <c r="BA82" s="26" t="s">
        <v>5550</v>
      </c>
      <c r="BB82" s="26" t="s">
        <v>5551</v>
      </c>
      <c r="BC82" s="53" t="s">
        <v>5552</v>
      </c>
      <c r="BD82" s="26" t="s">
        <v>5553</v>
      </c>
      <c r="BE82" s="26" t="s">
        <v>5554</v>
      </c>
      <c r="BF82" s="26" t="s">
        <v>5555</v>
      </c>
      <c r="BG82" s="26" t="s">
        <v>5556</v>
      </c>
      <c r="BH82" s="53" t="s">
        <v>5557</v>
      </c>
      <c r="BI82" s="26" t="s">
        <v>5558</v>
      </c>
      <c r="BJ82" s="26" t="s">
        <v>5559</v>
      </c>
      <c r="BK82" s="26" t="s">
        <v>5560</v>
      </c>
      <c r="BL82" s="26" t="s">
        <v>5561</v>
      </c>
      <c r="BM82" s="53" t="s">
        <v>5562</v>
      </c>
      <c r="BN82" s="26" t="s">
        <v>5563</v>
      </c>
      <c r="BO82" s="26" t="s">
        <v>5564</v>
      </c>
      <c r="BP82" s="26" t="s">
        <v>5565</v>
      </c>
      <c r="BQ82" s="26" t="s">
        <v>5566</v>
      </c>
      <c r="BR82" s="53" t="s">
        <v>5567</v>
      </c>
      <c r="BS82" s="26" t="s">
        <v>5568</v>
      </c>
      <c r="BT82" s="26" t="s">
        <v>5569</v>
      </c>
      <c r="BU82" s="26" t="s">
        <v>5570</v>
      </c>
      <c r="BV82" s="26" t="s">
        <v>5571</v>
      </c>
      <c r="BW82" s="53" t="s">
        <v>5572</v>
      </c>
      <c r="BX82" s="26" t="s">
        <v>5573</v>
      </c>
      <c r="BY82" s="26" t="s">
        <v>5574</v>
      </c>
      <c r="BZ82" s="26" t="s">
        <v>5575</v>
      </c>
      <c r="CA82" s="26" t="s">
        <v>5576</v>
      </c>
      <c r="CB82" s="53" t="s">
        <v>5577</v>
      </c>
      <c r="CC82" s="53" t="s">
        <v>5578</v>
      </c>
      <c r="CI82" s="26" t="s">
        <v>5579</v>
      </c>
      <c r="CJ82" s="26" t="s">
        <v>5580</v>
      </c>
      <c r="CK82" s="53" t="s">
        <v>5581</v>
      </c>
      <c r="CL82" s="26" t="s">
        <v>5582</v>
      </c>
      <c r="CM82" s="26" t="s">
        <v>5583</v>
      </c>
      <c r="CN82" s="26" t="s">
        <v>5584</v>
      </c>
      <c r="CO82" s="26" t="s">
        <v>5585</v>
      </c>
      <c r="CP82" s="53" t="s">
        <v>5586</v>
      </c>
      <c r="CQ82" s="26" t="s">
        <v>5587</v>
      </c>
      <c r="CR82" s="26" t="s">
        <v>5588</v>
      </c>
      <c r="CS82" s="26" t="s">
        <v>5589</v>
      </c>
      <c r="CT82" s="26" t="s">
        <v>5590</v>
      </c>
      <c r="CU82" s="53" t="s">
        <v>5591</v>
      </c>
      <c r="CV82" s="26" t="s">
        <v>5592</v>
      </c>
      <c r="CW82" s="26" t="s">
        <v>5593</v>
      </c>
      <c r="CX82" s="26" t="s">
        <v>5594</v>
      </c>
      <c r="CY82" s="26" t="s">
        <v>5595</v>
      </c>
      <c r="CZ82" s="53" t="s">
        <v>5596</v>
      </c>
      <c r="DA82" s="26" t="s">
        <v>5597</v>
      </c>
      <c r="DB82" s="26" t="s">
        <v>5598</v>
      </c>
      <c r="DC82" s="26" t="s">
        <v>5599</v>
      </c>
      <c r="DD82" s="26" t="s">
        <v>5600</v>
      </c>
      <c r="DE82" s="53" t="s">
        <v>5601</v>
      </c>
      <c r="DF82" s="26" t="s">
        <v>5602</v>
      </c>
      <c r="DG82" s="26" t="s">
        <v>5603</v>
      </c>
      <c r="DH82" s="26" t="s">
        <v>5604</v>
      </c>
      <c r="DI82" s="26" t="s">
        <v>5605</v>
      </c>
      <c r="DJ82" s="53" t="s">
        <v>5606</v>
      </c>
      <c r="DK82" s="26" t="s">
        <v>5607</v>
      </c>
      <c r="DL82" s="26" t="s">
        <v>5608</v>
      </c>
      <c r="DM82" s="26" t="s">
        <v>5609</v>
      </c>
      <c r="DN82" s="26" t="s">
        <v>5610</v>
      </c>
      <c r="DO82" s="53" t="s">
        <v>5611</v>
      </c>
      <c r="LC82" s="25" t="s">
        <v>5612</v>
      </c>
      <c r="LI82" s="26" t="s">
        <v>5613</v>
      </c>
      <c r="LJ82" s="26" t="s">
        <v>5614</v>
      </c>
      <c r="LK82" s="53" t="s">
        <v>5615</v>
      </c>
      <c r="LL82" s="26" t="s">
        <v>5616</v>
      </c>
      <c r="LM82" s="26" t="s">
        <v>5617</v>
      </c>
      <c r="LN82" s="26" t="s">
        <v>5618</v>
      </c>
      <c r="LO82" s="26" t="s">
        <v>5619</v>
      </c>
      <c r="LP82" s="53" t="s">
        <v>5620</v>
      </c>
      <c r="LQ82" s="26" t="s">
        <v>5621</v>
      </c>
      <c r="LR82" s="26" t="s">
        <v>5622</v>
      </c>
      <c r="LS82" s="26" t="s">
        <v>5623</v>
      </c>
      <c r="LT82" s="26" t="s">
        <v>5624</v>
      </c>
      <c r="LU82" s="53" t="s">
        <v>5625</v>
      </c>
      <c r="LV82" s="26" t="s">
        <v>5626</v>
      </c>
      <c r="LW82" s="26" t="s">
        <v>5627</v>
      </c>
      <c r="LX82" s="26" t="s">
        <v>5628</v>
      </c>
      <c r="LY82" s="26" t="s">
        <v>5629</v>
      </c>
      <c r="LZ82" s="53" t="s">
        <v>5630</v>
      </c>
      <c r="MA82" s="26" t="s">
        <v>5631</v>
      </c>
      <c r="MB82" s="26" t="s">
        <v>5632</v>
      </c>
      <c r="MC82" s="26" t="s">
        <v>5633</v>
      </c>
      <c r="MD82" s="26" t="s">
        <v>5634</v>
      </c>
      <c r="ME82" s="53" t="s">
        <v>5635</v>
      </c>
      <c r="MF82" s="26" t="s">
        <v>5636</v>
      </c>
      <c r="MG82" s="26" t="s">
        <v>5637</v>
      </c>
      <c r="MH82" s="26" t="s">
        <v>5638</v>
      </c>
      <c r="MI82" s="26" t="s">
        <v>5639</v>
      </c>
      <c r="MJ82" s="53" t="s">
        <v>5640</v>
      </c>
      <c r="MK82" s="26" t="s">
        <v>5641</v>
      </c>
      <c r="ML82" s="26" t="s">
        <v>5642</v>
      </c>
      <c r="MM82" s="26" t="s">
        <v>5643</v>
      </c>
      <c r="MN82" s="26" t="s">
        <v>5644</v>
      </c>
      <c r="MO82" s="53" t="s">
        <v>5645</v>
      </c>
      <c r="OC82" s="25" t="s">
        <v>5646</v>
      </c>
      <c r="OI82" s="26" t="s">
        <v>5647</v>
      </c>
      <c r="OJ82" s="26" t="s">
        <v>5648</v>
      </c>
      <c r="OK82" s="53" t="s">
        <v>5649</v>
      </c>
      <c r="OL82" s="26" t="s">
        <v>5650</v>
      </c>
      <c r="OM82" s="26" t="s">
        <v>5651</v>
      </c>
      <c r="ON82" s="26" t="s">
        <v>5652</v>
      </c>
      <c r="OO82" s="26" t="s">
        <v>5653</v>
      </c>
      <c r="OP82" s="53" t="s">
        <v>5654</v>
      </c>
      <c r="OQ82" s="26" t="s">
        <v>5655</v>
      </c>
      <c r="OR82" s="26" t="s">
        <v>5656</v>
      </c>
      <c r="OS82" s="26" t="s">
        <v>5657</v>
      </c>
      <c r="OT82" s="26" t="s">
        <v>5658</v>
      </c>
      <c r="OU82" s="53" t="s">
        <v>5659</v>
      </c>
      <c r="OV82" s="26" t="s">
        <v>5660</v>
      </c>
      <c r="OW82" s="26" t="s">
        <v>5661</v>
      </c>
      <c r="OX82" s="26" t="s">
        <v>5662</v>
      </c>
      <c r="OY82" s="26" t="s">
        <v>5663</v>
      </c>
      <c r="OZ82" s="53" t="s">
        <v>5664</v>
      </c>
      <c r="PA82" s="26" t="s">
        <v>5665</v>
      </c>
      <c r="PB82" s="26" t="s">
        <v>5666</v>
      </c>
      <c r="PC82" s="26" t="s">
        <v>5667</v>
      </c>
      <c r="PD82" s="26" t="s">
        <v>5668</v>
      </c>
      <c r="PE82" s="53" t="s">
        <v>5669</v>
      </c>
      <c r="PF82" s="26" t="s">
        <v>5670</v>
      </c>
      <c r="PG82" s="26" t="s">
        <v>5671</v>
      </c>
      <c r="PH82" s="26" t="s">
        <v>5672</v>
      </c>
      <c r="PI82" s="26" t="s">
        <v>5673</v>
      </c>
      <c r="PJ82" s="53" t="s">
        <v>5674</v>
      </c>
      <c r="PK82" s="26" t="s">
        <v>5675</v>
      </c>
      <c r="PL82" s="26" t="s">
        <v>5676</v>
      </c>
      <c r="PM82" s="26" t="s">
        <v>5677</v>
      </c>
      <c r="PN82" s="26" t="s">
        <v>5678</v>
      </c>
      <c r="PO82" s="53" t="s">
        <v>5679</v>
      </c>
    </row>
    <row r="83" spans="1:431" outlineLevel="1" x14ac:dyDescent="0.3">
      <c r="A83" s="28" t="s">
        <v>5680</v>
      </c>
      <c r="B83" s="24" t="s">
        <v>5681</v>
      </c>
    </row>
    <row r="84" spans="1:431" outlineLevel="1" x14ac:dyDescent="0.3">
      <c r="A84" s="30" t="s">
        <v>5682</v>
      </c>
      <c r="B84" s="24" t="s">
        <v>5683</v>
      </c>
      <c r="C84" s="126">
        <f>SUM(C85:C86)</f>
        <v>1109.3774447930514</v>
      </c>
      <c r="I84" s="125">
        <f t="shared" ref="I84:O84" si="469">SUM(I85:I86)</f>
        <v>1110.8885181930013</v>
      </c>
      <c r="J84" s="125">
        <f t="shared" si="469"/>
        <v>1112.9731008673589</v>
      </c>
      <c r="K84" s="126">
        <f t="shared" si="469"/>
        <v>1115.0826985338085</v>
      </c>
      <c r="L84" s="125">
        <f t="shared" si="469"/>
        <v>1117.2176113722558</v>
      </c>
      <c r="M84" s="125">
        <f t="shared" si="469"/>
        <v>1119.3781431647644</v>
      </c>
      <c r="N84" s="125">
        <f t="shared" si="469"/>
        <v>1121.5646013387829</v>
      </c>
      <c r="O84" s="125">
        <f t="shared" si="469"/>
        <v>1123.7772970108899</v>
      </c>
      <c r="P84" s="126">
        <f>SUM(P85:P86)</f>
        <v>1126.0165450310619</v>
      </c>
      <c r="Q84" s="125">
        <f t="shared" ref="Q84:AO84" si="470">SUM(Q85:Q86)</f>
        <v>1128.2826640274761</v>
      </c>
      <c r="R84" s="125">
        <f t="shared" si="470"/>
        <v>1130.5759764518475</v>
      </c>
      <c r="S84" s="125">
        <f t="shared" si="470"/>
        <v>1132.896808625311</v>
      </c>
      <c r="T84" s="125">
        <f t="shared" si="470"/>
        <v>1135.2454907848562</v>
      </c>
      <c r="U84" s="126">
        <f t="shared" si="470"/>
        <v>1137.622357130316</v>
      </c>
      <c r="V84" s="125">
        <f t="shared" si="470"/>
        <v>1140.0277458719213</v>
      </c>
      <c r="W84" s="125">
        <f t="shared" si="470"/>
        <v>1142.4619992784258</v>
      </c>
      <c r="X84" s="125">
        <f t="shared" si="470"/>
        <v>1144.9254637258084</v>
      </c>
      <c r="Y84" s="125">
        <f t="shared" si="470"/>
        <v>1147.4184897465598</v>
      </c>
      <c r="Z84" s="126">
        <f t="shared" si="470"/>
        <v>1149.9414320795599</v>
      </c>
      <c r="AA84" s="125">
        <f t="shared" si="470"/>
        <v>1152.494649720556</v>
      </c>
      <c r="AB84" s="125">
        <f t="shared" si="470"/>
        <v>1155.0785059732443</v>
      </c>
      <c r="AC84" s="125">
        <f t="shared" si="470"/>
        <v>1157.6933685009647</v>
      </c>
      <c r="AD84" s="125">
        <f t="shared" si="470"/>
        <v>1160.3396093790177</v>
      </c>
      <c r="AE84" s="126">
        <f t="shared" si="470"/>
        <v>1163.0176051476074</v>
      </c>
      <c r="AF84" s="125">
        <f t="shared" si="470"/>
        <v>1165.72773686542</v>
      </c>
      <c r="AG84" s="125">
        <f t="shared" si="470"/>
        <v>1168.4703901638466</v>
      </c>
      <c r="AH84" s="125">
        <f t="shared" si="470"/>
        <v>1171.2459553018543</v>
      </c>
      <c r="AI84" s="125">
        <f t="shared" si="470"/>
        <v>1174.0548272215181</v>
      </c>
      <c r="AJ84" s="126">
        <f t="shared" si="470"/>
        <v>1176.8974056042177</v>
      </c>
      <c r="AK84" s="126">
        <f t="shared" si="470"/>
        <v>1179.7740949275099</v>
      </c>
      <c r="AL84" s="125">
        <f t="shared" si="470"/>
        <v>1182.6853045226815</v>
      </c>
      <c r="AM84" s="125">
        <f t="shared" si="470"/>
        <v>1185.631448632995</v>
      </c>
      <c r="AN84" s="125">
        <f t="shared" si="470"/>
        <v>1188.6129464726325</v>
      </c>
      <c r="AO84" s="125">
        <f t="shared" si="470"/>
        <v>1191.6302222863455</v>
      </c>
      <c r="AP84" s="126">
        <f>SUM(AP85:AP86)</f>
        <v>8.748518094409001E-2</v>
      </c>
      <c r="AV84" s="125">
        <f>SUM(AV85:AV86)</f>
        <v>8.750174095028318E-2</v>
      </c>
      <c r="AW84" s="125">
        <f t="shared" ref="AW84:CB84" si="471">SUM(AW85:AW86)</f>
        <v>8.7518499676546457E-2</v>
      </c>
      <c r="AX84" s="126">
        <f t="shared" si="471"/>
        <v>8.7535459507524879E-2</v>
      </c>
      <c r="AY84" s="125">
        <f t="shared" si="471"/>
        <v>8.7552622856475054E-2</v>
      </c>
      <c r="AZ84" s="125">
        <f t="shared" si="471"/>
        <v>8.756999216561262E-2</v>
      </c>
      <c r="BA84" s="125">
        <f t="shared" si="471"/>
        <v>8.7587569906459842E-2</v>
      </c>
      <c r="BB84" s="125">
        <f t="shared" si="471"/>
        <v>8.7605358580197232E-2</v>
      </c>
      <c r="BC84" s="126">
        <f t="shared" si="471"/>
        <v>8.7623360718019461E-2</v>
      </c>
      <c r="BD84" s="125">
        <f t="shared" si="471"/>
        <v>8.7641578881495569E-2</v>
      </c>
      <c r="BE84" s="125">
        <f t="shared" si="471"/>
        <v>8.7660015662933383E-2</v>
      </c>
      <c r="BF84" s="125">
        <f t="shared" si="471"/>
        <v>8.7678673685748457E-2</v>
      </c>
      <c r="BG84" s="125">
        <f t="shared" si="471"/>
        <v>8.7697555604837302E-2</v>
      </c>
      <c r="BH84" s="126">
        <f t="shared" si="471"/>
        <v>8.7716664106955222E-2</v>
      </c>
      <c r="BI84" s="125">
        <f t="shared" si="471"/>
        <v>8.7736001911098552E-2</v>
      </c>
      <c r="BJ84" s="125">
        <f t="shared" si="471"/>
        <v>8.7755571768891608E-2</v>
      </c>
      <c r="BK84" s="125">
        <f t="shared" si="471"/>
        <v>8.7775376464978183E-2</v>
      </c>
      <c r="BL84" s="125">
        <f t="shared" si="471"/>
        <v>8.7795418817417786E-2</v>
      </c>
      <c r="BM84" s="126">
        <f t="shared" si="471"/>
        <v>8.7815701678086666E-2</v>
      </c>
      <c r="BN84" s="125">
        <f t="shared" si="471"/>
        <v>8.7836227933083585E-2</v>
      </c>
      <c r="BO84" s="125">
        <f t="shared" si="471"/>
        <v>8.7857000503140451E-2</v>
      </c>
      <c r="BP84" s="125">
        <f t="shared" si="471"/>
        <v>8.7878022344038006E-2</v>
      </c>
      <c r="BQ84" s="125">
        <f t="shared" si="471"/>
        <v>8.7899296447026334E-2</v>
      </c>
      <c r="BR84" s="126">
        <f t="shared" si="471"/>
        <v>8.7920825839250524E-2</v>
      </c>
      <c r="BS84" s="125">
        <f t="shared" si="471"/>
        <v>8.7942613584181401E-2</v>
      </c>
      <c r="BT84" s="125">
        <f t="shared" si="471"/>
        <v>8.7964662782051437E-2</v>
      </c>
      <c r="BU84" s="125">
        <f t="shared" si="471"/>
        <v>8.798697657029593E-2</v>
      </c>
      <c r="BV84" s="125">
        <f t="shared" si="471"/>
        <v>8.8009558123999354E-2</v>
      </c>
      <c r="BW84" s="126">
        <f t="shared" si="471"/>
        <v>8.8032410656347218E-2</v>
      </c>
      <c r="BX84" s="26">
        <f t="shared" si="471"/>
        <v>8.8055537419083243E-2</v>
      </c>
      <c r="BY84" s="125">
        <f t="shared" si="471"/>
        <v>8.8078941702972119E-2</v>
      </c>
      <c r="BZ84" s="125">
        <f t="shared" si="471"/>
        <v>8.8102626838267653E-2</v>
      </c>
      <c r="CA84" s="125">
        <f t="shared" si="471"/>
        <v>8.8126596195186729E-2</v>
      </c>
      <c r="CB84" s="25">
        <f t="shared" si="471"/>
        <v>8.8150853184388839E-2</v>
      </c>
      <c r="CC84" s="126">
        <f t="shared" ref="CC84" si="472">SUM(CC85:CC86)</f>
        <v>2.6351691059770001E-2</v>
      </c>
      <c r="CI84" s="125">
        <f>SUM(CI85:CI86)</f>
        <v>2.6409309641661282E-2</v>
      </c>
      <c r="CJ84" s="125">
        <f t="shared" ref="CJ84:DO84" si="473">SUM(CJ85:CJ86)</f>
        <v>2.6467619646538414E-2</v>
      </c>
      <c r="CK84" s="126">
        <f t="shared" si="473"/>
        <v>2.6526629371474073E-2</v>
      </c>
      <c r="CL84" s="125">
        <f t="shared" si="473"/>
        <v>2.6586347213108961E-2</v>
      </c>
      <c r="CM84" s="125">
        <f t="shared" si="473"/>
        <v>2.6646781668843465E-2</v>
      </c>
      <c r="CN84" s="125">
        <f t="shared" si="473"/>
        <v>2.6707941338046784E-2</v>
      </c>
      <c r="CO84" s="125">
        <f t="shared" si="473"/>
        <v>2.6769834923280542E-2</v>
      </c>
      <c r="CP84" s="126">
        <f t="shared" si="473"/>
        <v>2.6832471231537106E-2</v>
      </c>
      <c r="CQ84" s="125">
        <f t="shared" si="473"/>
        <v>2.689585917549275E-2</v>
      </c>
      <c r="CR84" s="125">
        <f t="shared" si="473"/>
        <v>2.6960007774775859E-2</v>
      </c>
      <c r="CS84" s="125">
        <f t="shared" si="473"/>
        <v>2.7024926157250367E-2</v>
      </c>
      <c r="CT84" s="125">
        <f t="shared" si="473"/>
        <v>2.7090623560314567E-2</v>
      </c>
      <c r="CU84" s="126">
        <f t="shared" si="473"/>
        <v>2.7157109332215542E-2</v>
      </c>
      <c r="CV84" s="125">
        <f t="shared" si="473"/>
        <v>2.7224392933379325E-2</v>
      </c>
      <c r="CW84" s="125">
        <f t="shared" si="473"/>
        <v>2.7292483937757073E-2</v>
      </c>
      <c r="CX84" s="125">
        <f t="shared" si="473"/>
        <v>2.7361392034187356E-2</v>
      </c>
      <c r="CY84" s="125">
        <f t="shared" si="473"/>
        <v>2.7431127027774803E-2</v>
      </c>
      <c r="CZ84" s="126">
        <f t="shared" si="473"/>
        <v>2.7501698841285296E-2</v>
      </c>
      <c r="DA84" s="125">
        <f t="shared" si="473"/>
        <v>2.7573117516557916E-2</v>
      </c>
      <c r="DB84" s="125">
        <f t="shared" si="473"/>
        <v>2.764539321593381E-2</v>
      </c>
      <c r="DC84" s="125">
        <f t="shared" si="473"/>
        <v>2.7718536223702211E-2</v>
      </c>
      <c r="DD84" s="125">
        <f t="shared" si="473"/>
        <v>2.7792556947563836E-2</v>
      </c>
      <c r="DE84" s="126">
        <f t="shared" si="473"/>
        <v>2.78674659201118E-2</v>
      </c>
      <c r="DF84" s="125">
        <f t="shared" si="473"/>
        <v>2.7943273800330338E-2</v>
      </c>
      <c r="DG84" s="125">
        <f t="shared" si="473"/>
        <v>2.8019991375111498E-2</v>
      </c>
      <c r="DH84" s="125">
        <f t="shared" si="473"/>
        <v>2.8097629560790035E-2</v>
      </c>
      <c r="DI84" s="125">
        <f t="shared" si="473"/>
        <v>2.8176199404696713E-2</v>
      </c>
      <c r="DJ84" s="126">
        <f t="shared" si="473"/>
        <v>2.8255712086730275E-2</v>
      </c>
      <c r="DK84" s="26">
        <f t="shared" si="473"/>
        <v>2.8336178920948234E-2</v>
      </c>
      <c r="DL84" s="125">
        <f t="shared" si="473"/>
        <v>2.8417611357176811E-2</v>
      </c>
      <c r="DM84" s="125">
        <f t="shared" si="473"/>
        <v>2.850002098264013E-2</v>
      </c>
      <c r="DN84" s="125">
        <f t="shared" si="473"/>
        <v>2.8583419523609009E-2</v>
      </c>
      <c r="DO84" s="125">
        <f t="shared" si="473"/>
        <v>2.8667818847069513E-2</v>
      </c>
      <c r="LC84" s="126">
        <f>SUM(LC85:LC86)</f>
        <v>1118.8102279903248</v>
      </c>
      <c r="LI84" s="125">
        <f t="shared" ref="LI84:MO84" si="474">SUM(LI85:LI86)</f>
        <v>1120.3370339946496</v>
      </c>
      <c r="LJ84" s="125">
        <f t="shared" si="474"/>
        <v>1122.4375380646347</v>
      </c>
      <c r="LK84" s="126">
        <f t="shared" si="474"/>
        <v>1124.56324818346</v>
      </c>
      <c r="LL84" s="125">
        <f t="shared" si="474"/>
        <v>1126.7144668237111</v>
      </c>
      <c r="LM84" s="125">
        <f t="shared" si="474"/>
        <v>1128.891500087645</v>
      </c>
      <c r="LN84" s="125">
        <f t="shared" si="474"/>
        <v>1131.0946577507461</v>
      </c>
      <c r="LO84" s="125">
        <f t="shared" si="474"/>
        <v>1133.3242533058046</v>
      </c>
      <c r="LP84" s="126">
        <f t="shared" si="474"/>
        <v>1135.5806040075238</v>
      </c>
      <c r="LQ84" s="125">
        <f t="shared" si="474"/>
        <v>1137.8640309176637</v>
      </c>
      <c r="LR84" s="125">
        <f t="shared" si="474"/>
        <v>1140.1748589507251</v>
      </c>
      <c r="LS84" s="125">
        <f t="shared" si="474"/>
        <v>1142.5134169201833</v>
      </c>
      <c r="LT84" s="125">
        <f t="shared" si="474"/>
        <v>1144.880037585275</v>
      </c>
      <c r="LU84" s="126">
        <f t="shared" si="474"/>
        <v>1147.2750576983478</v>
      </c>
      <c r="LV84" s="125">
        <f t="shared" si="474"/>
        <v>1149.6988180527776</v>
      </c>
      <c r="LW84" s="125">
        <f t="shared" si="474"/>
        <v>1152.1516635314604</v>
      </c>
      <c r="LX84" s="125">
        <f t="shared" si="474"/>
        <v>1154.6339431558874</v>
      </c>
      <c r="LY84" s="125">
        <f t="shared" si="474"/>
        <v>1157.1460101358077</v>
      </c>
      <c r="LZ84" s="126">
        <f t="shared" si="474"/>
        <v>1159.6882219194868</v>
      </c>
      <c r="MA84" s="125">
        <f t="shared" si="474"/>
        <v>1162.2609402445701</v>
      </c>
      <c r="MB84" s="125">
        <f t="shared" si="474"/>
        <v>1164.8645311895546</v>
      </c>
      <c r="MC84" s="125">
        <f t="shared" si="474"/>
        <v>1167.4993652258788</v>
      </c>
      <c r="MD84" s="125">
        <f t="shared" si="474"/>
        <v>1170.1658172706389</v>
      </c>
      <c r="ME84" s="126">
        <f t="shared" si="474"/>
        <v>1172.8642667399358</v>
      </c>
      <c r="MF84" s="125">
        <f t="shared" si="474"/>
        <v>1175.5950976028646</v>
      </c>
      <c r="MG84" s="125">
        <f t="shared" si="474"/>
        <v>1178.3586984361486</v>
      </c>
      <c r="MH84" s="125">
        <f t="shared" si="474"/>
        <v>1181.1554624794319</v>
      </c>
      <c r="MI84" s="125">
        <f t="shared" si="474"/>
        <v>1183.9857876912345</v>
      </c>
      <c r="MJ84" s="126">
        <f>SUM(MJ85:MJ86)</f>
        <v>1186.850076805579</v>
      </c>
      <c r="MK84" s="126">
        <f t="shared" si="474"/>
        <v>1189.7487373892955</v>
      </c>
      <c r="ML84" s="125">
        <f t="shared" si="474"/>
        <v>1192.6821819000165</v>
      </c>
      <c r="MM84" s="125">
        <f t="shared" si="474"/>
        <v>1195.6508277448661</v>
      </c>
      <c r="MN84" s="125">
        <f t="shared" si="474"/>
        <v>1198.6550973398541</v>
      </c>
      <c r="MO84" s="125">
        <f t="shared" si="474"/>
        <v>1201.6954181699818</v>
      </c>
    </row>
    <row r="85" spans="1:431" outlineLevel="1" x14ac:dyDescent="0.3">
      <c r="A85" s="30" t="s">
        <v>5684</v>
      </c>
      <c r="B85" s="24" t="s">
        <v>5685</v>
      </c>
      <c r="C85" s="126">
        <v>172.20414946317501</v>
      </c>
      <c r="I85" s="125">
        <v>173.71522286312484</v>
      </c>
      <c r="J85" s="125">
        <v>175.79980553748229</v>
      </c>
      <c r="K85" s="126">
        <v>177.9094032039321</v>
      </c>
      <c r="L85" s="125">
        <v>180.04431604237928</v>
      </c>
      <c r="M85" s="125">
        <v>182.2048478348878</v>
      </c>
      <c r="N85" s="125">
        <v>184.39130600890647</v>
      </c>
      <c r="O85" s="125">
        <v>186.60400168101339</v>
      </c>
      <c r="P85" s="126">
        <v>188.8432497011855</v>
      </c>
      <c r="Q85" s="125">
        <v>191.10936869759971</v>
      </c>
      <c r="R85" s="125">
        <v>193.40268112197091</v>
      </c>
      <c r="S85" s="125">
        <v>195.72351329543457</v>
      </c>
      <c r="T85" s="125">
        <v>198.07219545497978</v>
      </c>
      <c r="U85" s="126">
        <v>200.44906180043952</v>
      </c>
      <c r="V85" s="125">
        <v>202.85445054204479</v>
      </c>
      <c r="W85" s="125">
        <v>205.28870394854934</v>
      </c>
      <c r="X85" s="125">
        <v>207.75216839593193</v>
      </c>
      <c r="Y85" s="125">
        <v>210.24519441668315</v>
      </c>
      <c r="Z85" s="126">
        <v>212.76813674968332</v>
      </c>
      <c r="AA85" s="125">
        <v>215.32135439067952</v>
      </c>
      <c r="AB85" s="125">
        <v>217.9052106433677</v>
      </c>
      <c r="AC85" s="125">
        <v>220.52007317108809</v>
      </c>
      <c r="AD85" s="125">
        <v>223.16631404914114</v>
      </c>
      <c r="AE85" s="126">
        <v>225.84430981773082</v>
      </c>
      <c r="AF85" s="125">
        <v>228.55444153554356</v>
      </c>
      <c r="AG85" s="125">
        <v>231.29709483397011</v>
      </c>
      <c r="AH85" s="125">
        <v>234.07265997197774</v>
      </c>
      <c r="AI85" s="125">
        <v>236.88153189164146</v>
      </c>
      <c r="AJ85" s="126">
        <v>239.72411027434123</v>
      </c>
      <c r="AK85" s="26">
        <v>242.60079959763328</v>
      </c>
      <c r="AL85" s="26">
        <v>245.51200919280492</v>
      </c>
      <c r="AM85" s="26">
        <v>248.45815330311856</v>
      </c>
      <c r="AN85" s="26">
        <v>251.43965114275602</v>
      </c>
      <c r="AO85" s="25">
        <v>254.45692695646909</v>
      </c>
      <c r="AP85" s="126">
        <v>1.3800005157499999E-3</v>
      </c>
      <c r="AV85" s="125">
        <v>1.3965605219390025E-3</v>
      </c>
      <c r="AW85" s="125">
        <v>1.4133192482022703E-3</v>
      </c>
      <c r="AX85" s="126">
        <v>1.4302790791806976E-3</v>
      </c>
      <c r="AY85" s="125">
        <v>1.4474424281308658E-3</v>
      </c>
      <c r="AZ85" s="125">
        <v>1.4648117372684363E-3</v>
      </c>
      <c r="BA85" s="125">
        <v>1.4823894781156577E-3</v>
      </c>
      <c r="BB85" s="125">
        <v>1.5001781518530453E-3</v>
      </c>
      <c r="BC85" s="126">
        <v>1.5181802896752821E-3</v>
      </c>
      <c r="BD85" s="125">
        <v>1.5363984531513851E-3</v>
      </c>
      <c r="BE85" s="125">
        <v>1.5548352345892019E-3</v>
      </c>
      <c r="BF85" s="125">
        <v>1.5734932574042724E-3</v>
      </c>
      <c r="BG85" s="125">
        <v>1.5923751764931235E-3</v>
      </c>
      <c r="BH85" s="126">
        <v>1.611483678611041E-3</v>
      </c>
      <c r="BI85" s="125">
        <v>1.6308214827543733E-3</v>
      </c>
      <c r="BJ85" s="125">
        <v>1.6503913405474259E-3</v>
      </c>
      <c r="BK85" s="125">
        <v>1.670196036633995E-3</v>
      </c>
      <c r="BL85" s="125">
        <v>1.6902383890736029E-3</v>
      </c>
      <c r="BM85" s="126">
        <v>1.7105212497424865E-3</v>
      </c>
      <c r="BN85" s="125">
        <v>1.731047504739396E-3</v>
      </c>
      <c r="BO85" s="125">
        <v>1.7518200747962689E-3</v>
      </c>
      <c r="BP85" s="125">
        <v>1.772841915693824E-3</v>
      </c>
      <c r="BQ85" s="125">
        <v>1.7941160186821499E-3</v>
      </c>
      <c r="BR85" s="126">
        <v>1.8156454109063357E-3</v>
      </c>
      <c r="BS85" s="125">
        <v>1.8374331558372115E-3</v>
      </c>
      <c r="BT85" s="125">
        <v>1.8594823537072579E-3</v>
      </c>
      <c r="BU85" s="125">
        <v>1.8817961419517451E-3</v>
      </c>
      <c r="BV85" s="125">
        <v>1.9043776956551661E-3</v>
      </c>
      <c r="BW85" s="126">
        <v>1.9272302280030286E-3</v>
      </c>
      <c r="BX85" s="26">
        <v>1.9503569907390647E-3</v>
      </c>
      <c r="BY85" s="26">
        <v>1.9737612746279338E-3</v>
      </c>
      <c r="BZ85" s="26">
        <v>1.9974464099234688E-3</v>
      </c>
      <c r="CA85" s="26">
        <v>2.0214157668425503E-3</v>
      </c>
      <c r="CB85" s="25">
        <v>2.045672756044661E-3</v>
      </c>
      <c r="CC85" s="126">
        <v>4.8015484912E-3</v>
      </c>
      <c r="CI85" s="125">
        <v>4.8591670730944005E-3</v>
      </c>
      <c r="CJ85" s="125">
        <v>4.9174770779715328E-3</v>
      </c>
      <c r="CK85" s="126">
        <v>4.9764868029071917E-3</v>
      </c>
      <c r="CL85" s="125">
        <v>5.0362046445420776E-3</v>
      </c>
      <c r="CM85" s="125">
        <v>5.0966391002765822E-3</v>
      </c>
      <c r="CN85" s="125">
        <v>5.1577987694799024E-3</v>
      </c>
      <c r="CO85" s="125">
        <v>5.2196923547136601E-3</v>
      </c>
      <c r="CP85" s="126">
        <v>5.2823286629702241E-3</v>
      </c>
      <c r="CQ85" s="125">
        <v>5.3457166069258667E-3</v>
      </c>
      <c r="CR85" s="125">
        <v>5.4098652062089768E-3</v>
      </c>
      <c r="CS85" s="125">
        <v>5.4747835886834843E-3</v>
      </c>
      <c r="CT85" s="125">
        <v>5.5404809917476861E-3</v>
      </c>
      <c r="CU85" s="126">
        <v>5.6069667636486588E-3</v>
      </c>
      <c r="CV85" s="125">
        <v>5.674250364812442E-3</v>
      </c>
      <c r="CW85" s="125">
        <v>5.7423413691901912E-3</v>
      </c>
      <c r="CX85" s="125">
        <v>5.8112494656204737E-3</v>
      </c>
      <c r="CY85" s="125">
        <v>5.8809844592079196E-3</v>
      </c>
      <c r="CZ85" s="126">
        <v>5.9515562727184149E-3</v>
      </c>
      <c r="DA85" s="125">
        <v>6.022974947991035E-3</v>
      </c>
      <c r="DB85" s="125">
        <v>6.0952506473669283E-3</v>
      </c>
      <c r="DC85" s="125">
        <v>6.1683936551353308E-3</v>
      </c>
      <c r="DD85" s="125">
        <v>6.2424143789969544E-3</v>
      </c>
      <c r="DE85" s="126">
        <v>6.3173233515449179E-3</v>
      </c>
      <c r="DF85" s="125">
        <v>6.3931312317634563E-3</v>
      </c>
      <c r="DG85" s="125">
        <v>6.4698488065446178E-3</v>
      </c>
      <c r="DH85" s="125">
        <v>6.5474869922231534E-3</v>
      </c>
      <c r="DI85" s="125">
        <v>6.626056836129832E-3</v>
      </c>
      <c r="DJ85" s="126">
        <v>6.7055695181633913E-3</v>
      </c>
      <c r="DK85" s="26">
        <v>6.7860363523813512E-3</v>
      </c>
      <c r="DL85" s="26">
        <v>6.8674687886099281E-3</v>
      </c>
      <c r="DM85" s="26">
        <v>6.9498784140732467E-3</v>
      </c>
      <c r="DN85" s="26">
        <v>7.0332769550421259E-3</v>
      </c>
      <c r="DO85" s="25">
        <v>7.1176762785026314E-3</v>
      </c>
      <c r="LC85" s="126">
        <v>173.51519982778402</v>
      </c>
      <c r="LI85" s="125">
        <v>175.04200583210914</v>
      </c>
      <c r="LJ85" s="125">
        <v>177.14250990209442</v>
      </c>
      <c r="LK85" s="126">
        <v>179.26822002091956</v>
      </c>
      <c r="LL85" s="125">
        <v>181.4194386611706</v>
      </c>
      <c r="LM85" s="125">
        <v>183.59647192510462</v>
      </c>
      <c r="LN85" s="125">
        <v>185.7996295882059</v>
      </c>
      <c r="LO85" s="125">
        <v>188.02922514326437</v>
      </c>
      <c r="LP85" s="126">
        <v>190.2855758449835</v>
      </c>
      <c r="LQ85" s="125">
        <v>192.56900275512331</v>
      </c>
      <c r="LR85" s="125">
        <v>194.87983078818479</v>
      </c>
      <c r="LS85" s="125">
        <v>197.21838875764303</v>
      </c>
      <c r="LT85" s="125">
        <v>199.58500942273471</v>
      </c>
      <c r="LU85" s="126">
        <v>201.98002953580752</v>
      </c>
      <c r="LV85" s="125">
        <v>204.40378989023719</v>
      </c>
      <c r="LW85" s="125">
        <v>206.85663536892005</v>
      </c>
      <c r="LX85" s="125">
        <v>209.33891499334709</v>
      </c>
      <c r="LY85" s="125">
        <v>211.85098197326732</v>
      </c>
      <c r="LZ85" s="126">
        <v>214.39319375694649</v>
      </c>
      <c r="MA85" s="125">
        <v>216.96591208202983</v>
      </c>
      <c r="MB85" s="125">
        <v>219.56950302701424</v>
      </c>
      <c r="MC85" s="125">
        <v>222.20433706333839</v>
      </c>
      <c r="MD85" s="125">
        <v>224.87078910809845</v>
      </c>
      <c r="ME85" s="126">
        <v>227.56923857739559</v>
      </c>
      <c r="MF85" s="125">
        <v>230.30006944032431</v>
      </c>
      <c r="MG85" s="125">
        <v>233.06367027360824</v>
      </c>
      <c r="MH85" s="125">
        <v>235.86043431689151</v>
      </c>
      <c r="MI85" s="125">
        <v>238.6907595286942</v>
      </c>
      <c r="MJ85" s="126">
        <v>241.55504864303862</v>
      </c>
      <c r="MK85" s="26">
        <v>244.45370922675502</v>
      </c>
      <c r="ML85" s="26">
        <v>247.38715373747613</v>
      </c>
      <c r="MM85" s="26">
        <v>250.35579958232583</v>
      </c>
      <c r="MN85" s="26">
        <v>253.36006917731379</v>
      </c>
      <c r="MO85" s="25">
        <v>256.40039000744156</v>
      </c>
    </row>
    <row r="86" spans="1:431" outlineLevel="1" x14ac:dyDescent="0.3">
      <c r="A86" s="30" t="s">
        <v>5686</v>
      </c>
      <c r="B86" s="24" t="s">
        <v>5687</v>
      </c>
      <c r="C86" s="126">
        <v>937.1732953298764</v>
      </c>
      <c r="I86" s="125">
        <v>937.17329532987651</v>
      </c>
      <c r="J86" s="125">
        <v>937.17329532987651</v>
      </c>
      <c r="K86" s="126">
        <v>937.17329532987651</v>
      </c>
      <c r="L86" s="125">
        <v>937.17329532987651</v>
      </c>
      <c r="M86" s="125">
        <v>937.17329532987651</v>
      </c>
      <c r="N86" s="125">
        <v>937.17329532987651</v>
      </c>
      <c r="O86" s="125">
        <v>937.17329532987651</v>
      </c>
      <c r="P86" s="126">
        <v>937.17329532987651</v>
      </c>
      <c r="Q86" s="125">
        <v>937.17329532987651</v>
      </c>
      <c r="R86" s="125">
        <v>937.17329532987651</v>
      </c>
      <c r="S86" s="125">
        <v>937.17329532987651</v>
      </c>
      <c r="T86" s="125">
        <v>937.17329532987651</v>
      </c>
      <c r="U86" s="126">
        <v>937.17329532987651</v>
      </c>
      <c r="V86" s="125">
        <v>937.17329532987651</v>
      </c>
      <c r="W86" s="125">
        <v>937.17329532987651</v>
      </c>
      <c r="X86" s="125">
        <v>937.17329532987651</v>
      </c>
      <c r="Y86" s="125">
        <v>937.17329532987651</v>
      </c>
      <c r="Z86" s="126">
        <v>937.17329532987651</v>
      </c>
      <c r="AA86" s="125">
        <v>937.17329532987651</v>
      </c>
      <c r="AB86" s="125">
        <v>937.17329532987651</v>
      </c>
      <c r="AC86" s="125">
        <v>937.17329532987651</v>
      </c>
      <c r="AD86" s="125">
        <v>937.17329532987651</v>
      </c>
      <c r="AE86" s="126">
        <v>937.17329532987651</v>
      </c>
      <c r="AF86" s="125">
        <v>937.17329532987651</v>
      </c>
      <c r="AG86" s="125">
        <v>937.17329532987651</v>
      </c>
      <c r="AH86" s="125">
        <v>937.17329532987651</v>
      </c>
      <c r="AI86" s="125">
        <v>937.17329532987651</v>
      </c>
      <c r="AJ86" s="126">
        <v>937.17329532987651</v>
      </c>
      <c r="AK86" s="26">
        <v>937.17329532987651</v>
      </c>
      <c r="AL86" s="26">
        <v>937.17329532987651</v>
      </c>
      <c r="AM86" s="26">
        <v>937.17329532987651</v>
      </c>
      <c r="AN86" s="26">
        <v>937.17329532987651</v>
      </c>
      <c r="AO86" s="25">
        <v>937.17329532987651</v>
      </c>
      <c r="AP86" s="126">
        <v>8.6105180428340006E-2</v>
      </c>
      <c r="AV86" s="125">
        <v>8.6105180428344183E-2</v>
      </c>
      <c r="AW86" s="125">
        <v>8.6105180428344183E-2</v>
      </c>
      <c r="AX86" s="126">
        <v>8.6105180428344183E-2</v>
      </c>
      <c r="AY86" s="125">
        <v>8.6105180428344183E-2</v>
      </c>
      <c r="AZ86" s="125">
        <v>8.6105180428344183E-2</v>
      </c>
      <c r="BA86" s="125">
        <v>8.6105180428344183E-2</v>
      </c>
      <c r="BB86" s="125">
        <v>8.6105180428344183E-2</v>
      </c>
      <c r="BC86" s="126">
        <v>8.6105180428344183E-2</v>
      </c>
      <c r="BD86" s="125">
        <v>8.6105180428344183E-2</v>
      </c>
      <c r="BE86" s="125">
        <v>8.6105180428344183E-2</v>
      </c>
      <c r="BF86" s="125">
        <v>8.6105180428344183E-2</v>
      </c>
      <c r="BG86" s="125">
        <v>8.6105180428344183E-2</v>
      </c>
      <c r="BH86" s="126">
        <v>8.6105180428344183E-2</v>
      </c>
      <c r="BI86" s="125">
        <v>8.6105180428344183E-2</v>
      </c>
      <c r="BJ86" s="125">
        <v>8.6105180428344183E-2</v>
      </c>
      <c r="BK86" s="125">
        <v>8.6105180428344183E-2</v>
      </c>
      <c r="BL86" s="125">
        <v>8.6105180428344183E-2</v>
      </c>
      <c r="BM86" s="126">
        <v>8.6105180428344183E-2</v>
      </c>
      <c r="BN86" s="125">
        <v>8.6105180428344183E-2</v>
      </c>
      <c r="BO86" s="125">
        <v>8.6105180428344183E-2</v>
      </c>
      <c r="BP86" s="125">
        <v>8.6105180428344183E-2</v>
      </c>
      <c r="BQ86" s="125">
        <v>8.6105180428344183E-2</v>
      </c>
      <c r="BR86" s="126">
        <v>8.6105180428344183E-2</v>
      </c>
      <c r="BS86" s="125">
        <v>8.6105180428344183E-2</v>
      </c>
      <c r="BT86" s="125">
        <v>8.6105180428344183E-2</v>
      </c>
      <c r="BU86" s="125">
        <v>8.6105180428344183E-2</v>
      </c>
      <c r="BV86" s="125">
        <v>8.6105180428344183E-2</v>
      </c>
      <c r="BW86" s="126">
        <v>8.6105180428344183E-2</v>
      </c>
      <c r="BX86" s="26">
        <v>8.6105180428344183E-2</v>
      </c>
      <c r="BY86" s="26">
        <v>8.6105180428344183E-2</v>
      </c>
      <c r="BZ86" s="26">
        <v>8.6105180428344183E-2</v>
      </c>
      <c r="CA86" s="26">
        <v>8.6105180428344183E-2</v>
      </c>
      <c r="CB86" s="25">
        <v>8.6105180428344183E-2</v>
      </c>
      <c r="CC86" s="126">
        <v>2.1550142568570001E-2</v>
      </c>
      <c r="CI86" s="125">
        <v>2.1550142568566882E-2</v>
      </c>
      <c r="CJ86" s="125">
        <v>2.1550142568566882E-2</v>
      </c>
      <c r="CK86" s="126">
        <v>2.1550142568566882E-2</v>
      </c>
      <c r="CL86" s="125">
        <v>2.1550142568566882E-2</v>
      </c>
      <c r="CM86" s="125">
        <v>2.1550142568566882E-2</v>
      </c>
      <c r="CN86" s="125">
        <v>2.1550142568566882E-2</v>
      </c>
      <c r="CO86" s="125">
        <v>2.1550142568566882E-2</v>
      </c>
      <c r="CP86" s="126">
        <v>2.1550142568566882E-2</v>
      </c>
      <c r="CQ86" s="125">
        <v>2.1550142568566882E-2</v>
      </c>
      <c r="CR86" s="125">
        <v>2.1550142568566882E-2</v>
      </c>
      <c r="CS86" s="125">
        <v>2.1550142568566882E-2</v>
      </c>
      <c r="CT86" s="125">
        <v>2.1550142568566882E-2</v>
      </c>
      <c r="CU86" s="126">
        <v>2.1550142568566882E-2</v>
      </c>
      <c r="CV86" s="125">
        <v>2.1550142568566882E-2</v>
      </c>
      <c r="CW86" s="125">
        <v>2.1550142568566882E-2</v>
      </c>
      <c r="CX86" s="125">
        <v>2.1550142568566882E-2</v>
      </c>
      <c r="CY86" s="125">
        <v>2.1550142568566882E-2</v>
      </c>
      <c r="CZ86" s="126">
        <v>2.1550142568566882E-2</v>
      </c>
      <c r="DA86" s="125">
        <v>2.1550142568566882E-2</v>
      </c>
      <c r="DB86" s="125">
        <v>2.1550142568566882E-2</v>
      </c>
      <c r="DC86" s="125">
        <v>2.1550142568566882E-2</v>
      </c>
      <c r="DD86" s="125">
        <v>2.1550142568566882E-2</v>
      </c>
      <c r="DE86" s="126">
        <v>2.1550142568566882E-2</v>
      </c>
      <c r="DF86" s="125">
        <v>2.1550142568566882E-2</v>
      </c>
      <c r="DG86" s="125">
        <v>2.1550142568566882E-2</v>
      </c>
      <c r="DH86" s="125">
        <v>2.1550142568566882E-2</v>
      </c>
      <c r="DI86" s="125">
        <v>2.1550142568566882E-2</v>
      </c>
      <c r="DJ86" s="126">
        <v>2.1550142568566882E-2</v>
      </c>
      <c r="DK86" s="26">
        <v>2.1550142568566882E-2</v>
      </c>
      <c r="DL86" s="26">
        <v>2.1550142568566882E-2</v>
      </c>
      <c r="DM86" s="26">
        <v>2.1550142568566882E-2</v>
      </c>
      <c r="DN86" s="26">
        <v>2.1550142568566882E-2</v>
      </c>
      <c r="DO86" s="25">
        <v>2.1550142568566882E-2</v>
      </c>
      <c r="LC86" s="126">
        <v>945.29502816254092</v>
      </c>
      <c r="LI86" s="125">
        <v>945.29502816254035</v>
      </c>
      <c r="LJ86" s="125">
        <v>945.29502816254035</v>
      </c>
      <c r="LK86" s="126">
        <v>945.29502816254035</v>
      </c>
      <c r="LL86" s="125">
        <v>945.29502816254035</v>
      </c>
      <c r="LM86" s="125">
        <v>945.29502816254035</v>
      </c>
      <c r="LN86" s="125">
        <v>945.29502816254035</v>
      </c>
      <c r="LO86" s="125">
        <v>945.29502816254035</v>
      </c>
      <c r="LP86" s="126">
        <v>945.29502816254035</v>
      </c>
      <c r="LQ86" s="125">
        <v>945.29502816254035</v>
      </c>
      <c r="LR86" s="125">
        <v>945.29502816254035</v>
      </c>
      <c r="LS86" s="125">
        <v>945.29502816254035</v>
      </c>
      <c r="LT86" s="125">
        <v>945.29502816254035</v>
      </c>
      <c r="LU86" s="126">
        <v>945.29502816254035</v>
      </c>
      <c r="LV86" s="125">
        <v>945.29502816254035</v>
      </c>
      <c r="LW86" s="125">
        <v>945.29502816254035</v>
      </c>
      <c r="LX86" s="125">
        <v>945.29502816254035</v>
      </c>
      <c r="LY86" s="125">
        <v>945.29502816254035</v>
      </c>
      <c r="LZ86" s="126">
        <v>945.29502816254035</v>
      </c>
      <c r="MA86" s="125">
        <v>945.29502816254035</v>
      </c>
      <c r="MB86" s="125">
        <v>945.29502816254035</v>
      </c>
      <c r="MC86" s="125">
        <v>945.29502816254035</v>
      </c>
      <c r="MD86" s="125">
        <v>945.29502816254035</v>
      </c>
      <c r="ME86" s="126">
        <v>945.29502816254035</v>
      </c>
      <c r="MF86" s="125">
        <v>945.29502816254035</v>
      </c>
      <c r="MG86" s="125">
        <v>945.29502816254035</v>
      </c>
      <c r="MH86" s="125">
        <v>945.29502816254035</v>
      </c>
      <c r="MI86" s="125">
        <v>945.29502816254035</v>
      </c>
      <c r="MJ86" s="126">
        <v>945.29502816254035</v>
      </c>
      <c r="MK86" s="26">
        <v>945.29502816254035</v>
      </c>
      <c r="ML86" s="26">
        <v>945.29502816254035</v>
      </c>
      <c r="MM86" s="26">
        <v>945.29502816254035</v>
      </c>
      <c r="MN86" s="26">
        <v>945.29502816254035</v>
      </c>
      <c r="MO86" s="25">
        <v>945.29502816254035</v>
      </c>
    </row>
    <row r="87" spans="1:431" outlineLevel="1" x14ac:dyDescent="0.3">
      <c r="A87" s="30" t="s">
        <v>5688</v>
      </c>
      <c r="B87" s="24" t="s">
        <v>5689</v>
      </c>
      <c r="C87" s="126">
        <v>5695.1320626161933</v>
      </c>
      <c r="I87" s="125">
        <v>5584.2549846167103</v>
      </c>
      <c r="J87" s="125">
        <v>5583.2500929584039</v>
      </c>
      <c r="K87" s="126">
        <v>5582.3727011898281</v>
      </c>
      <c r="L87" s="125">
        <v>5547.0045799661102</v>
      </c>
      <c r="M87" s="125">
        <v>5511.7283461879852</v>
      </c>
      <c r="N87" s="125">
        <v>5476.5300280886177</v>
      </c>
      <c r="O87" s="125">
        <v>5441.4048374825088</v>
      </c>
      <c r="P87" s="126">
        <v>5406.3112080813362</v>
      </c>
      <c r="Q87" s="125">
        <v>5419.6338873254554</v>
      </c>
      <c r="R87" s="125">
        <v>5432.6082065892988</v>
      </c>
      <c r="S87" s="125">
        <v>5445.2344903012827</v>
      </c>
      <c r="T87" s="125">
        <v>5457.5116584751768</v>
      </c>
      <c r="U87" s="126">
        <v>5469.4373981015942</v>
      </c>
      <c r="V87" s="125">
        <v>5683.048988709289</v>
      </c>
      <c r="W87" s="125">
        <v>5896.7114020704066</v>
      </c>
      <c r="X87" s="125">
        <v>6110.4183260492691</v>
      </c>
      <c r="Y87" s="125">
        <v>6324.1639504457335</v>
      </c>
      <c r="Z87" s="126">
        <v>6537.9429262006288</v>
      </c>
      <c r="AA87" s="125">
        <v>6479.9716221456338</v>
      </c>
      <c r="AB87" s="125">
        <v>6422.0297105395211</v>
      </c>
      <c r="AC87" s="125">
        <v>6364.112950535975</v>
      </c>
      <c r="AD87" s="125">
        <v>6306.2174480690237</v>
      </c>
      <c r="AE87" s="126">
        <v>6248.3396270097519</v>
      </c>
      <c r="AF87" s="125">
        <v>6234.8870587047359</v>
      </c>
      <c r="AG87" s="125">
        <v>6221.4458695554176</v>
      </c>
      <c r="AH87" s="125">
        <v>6208.0132867681523</v>
      </c>
      <c r="AI87" s="125">
        <v>6194.5867618111297</v>
      </c>
      <c r="AJ87" s="126">
        <v>6181.1639515826737</v>
      </c>
      <c r="AK87" s="26">
        <v>6186.8018445690068</v>
      </c>
      <c r="AL87" s="26">
        <v>6192.4392573340328</v>
      </c>
      <c r="AM87" s="26">
        <v>6198.0741176000147</v>
      </c>
      <c r="AN87" s="26">
        <v>6203.7045170092624</v>
      </c>
      <c r="AO87" s="25">
        <v>6174.1817249401274</v>
      </c>
      <c r="LC87" s="126">
        <v>5695.1320626161933</v>
      </c>
      <c r="LI87" s="125">
        <v>5584.2549846167103</v>
      </c>
      <c r="LJ87" s="125">
        <v>5583.2500929584039</v>
      </c>
      <c r="LK87" s="126">
        <v>5582.3727011898281</v>
      </c>
      <c r="LL87" s="125">
        <v>5547.0045799661102</v>
      </c>
      <c r="LM87" s="125">
        <v>5511.7283461879852</v>
      </c>
      <c r="LN87" s="125">
        <v>5476.5300280886177</v>
      </c>
      <c r="LO87" s="125">
        <v>5441.4048374825088</v>
      </c>
      <c r="LP87" s="126">
        <v>5406.3112080813362</v>
      </c>
      <c r="LQ87" s="125">
        <v>5419.6338873254554</v>
      </c>
      <c r="LR87" s="125">
        <v>5432.6082065892988</v>
      </c>
      <c r="LS87" s="125">
        <v>5445.2344903012827</v>
      </c>
      <c r="LT87" s="125">
        <v>5457.5116584751768</v>
      </c>
      <c r="LU87" s="126">
        <v>5469.4373981015942</v>
      </c>
      <c r="LV87" s="125">
        <v>5683.048988709289</v>
      </c>
      <c r="LW87" s="125">
        <v>5896.7114020704066</v>
      </c>
      <c r="LX87" s="125">
        <v>6110.4183260492691</v>
      </c>
      <c r="LY87" s="125">
        <v>6324.1639504457335</v>
      </c>
      <c r="LZ87" s="126">
        <v>6537.9429262006288</v>
      </c>
      <c r="MA87" s="125">
        <v>6479.9716221456338</v>
      </c>
      <c r="MB87" s="125">
        <v>6422.0297105395211</v>
      </c>
      <c r="MC87" s="125">
        <v>6364.112950535975</v>
      </c>
      <c r="MD87" s="125">
        <v>6306.2174480690237</v>
      </c>
      <c r="ME87" s="126">
        <v>6248.3396270097519</v>
      </c>
      <c r="MF87" s="125">
        <v>6234.8870587047359</v>
      </c>
      <c r="MG87" s="125">
        <v>6221.4458695554176</v>
      </c>
      <c r="MH87" s="125">
        <v>6208.0132867681523</v>
      </c>
      <c r="MI87" s="125">
        <v>6194.5867618111297</v>
      </c>
      <c r="MJ87" s="126">
        <v>6181.1639515826737</v>
      </c>
      <c r="MK87" s="26">
        <v>6186.8018445690068</v>
      </c>
      <c r="ML87" s="26">
        <v>6192.4392573340328</v>
      </c>
      <c r="MM87" s="26">
        <v>6198.0741176000147</v>
      </c>
      <c r="MN87" s="26">
        <v>6203.7045170092624</v>
      </c>
      <c r="MO87" s="25">
        <v>6174.1817249401274</v>
      </c>
    </row>
    <row r="88" spans="1:431" outlineLevel="1" x14ac:dyDescent="0.3">
      <c r="A88" s="30" t="s">
        <v>5690</v>
      </c>
      <c r="B88" s="24" t="s">
        <v>5691</v>
      </c>
      <c r="C88" s="126" t="s">
        <v>5692</v>
      </c>
      <c r="I88" s="125" t="s">
        <v>5693</v>
      </c>
      <c r="J88" s="125" t="s">
        <v>5694</v>
      </c>
      <c r="K88" s="126" t="s">
        <v>5695</v>
      </c>
      <c r="L88" s="125" t="s">
        <v>5696</v>
      </c>
      <c r="M88" s="125" t="s">
        <v>5697</v>
      </c>
      <c r="N88" s="125" t="s">
        <v>5698</v>
      </c>
      <c r="O88" s="125" t="s">
        <v>5699</v>
      </c>
      <c r="P88" s="126" t="s">
        <v>5700</v>
      </c>
      <c r="Q88" s="125" t="s">
        <v>5701</v>
      </c>
      <c r="R88" s="125" t="s">
        <v>5702</v>
      </c>
      <c r="S88" s="125" t="s">
        <v>5703</v>
      </c>
      <c r="T88" s="125" t="s">
        <v>5704</v>
      </c>
      <c r="U88" s="126" t="s">
        <v>5705</v>
      </c>
      <c r="V88" s="125" t="s">
        <v>5706</v>
      </c>
      <c r="W88" s="125" t="s">
        <v>5707</v>
      </c>
      <c r="X88" s="125" t="s">
        <v>5708</v>
      </c>
      <c r="Y88" s="125" t="s">
        <v>5709</v>
      </c>
      <c r="Z88" s="126" t="s">
        <v>5710</v>
      </c>
      <c r="AA88" s="125" t="s">
        <v>5711</v>
      </c>
      <c r="AB88" s="125" t="s">
        <v>5712</v>
      </c>
      <c r="AC88" s="125" t="s">
        <v>5713</v>
      </c>
      <c r="AD88" s="125" t="s">
        <v>5714</v>
      </c>
      <c r="AE88" s="126" t="s">
        <v>5715</v>
      </c>
      <c r="AF88" s="125" t="s">
        <v>5716</v>
      </c>
      <c r="AG88" s="125" t="s">
        <v>5717</v>
      </c>
      <c r="AH88" s="125" t="s">
        <v>5718</v>
      </c>
      <c r="AI88" s="125" t="s">
        <v>5719</v>
      </c>
      <c r="AJ88" s="126" t="s">
        <v>5720</v>
      </c>
      <c r="AK88" s="26" t="s">
        <v>5721</v>
      </c>
      <c r="AL88" s="26" t="s">
        <v>5722</v>
      </c>
      <c r="AM88" s="26" t="s">
        <v>5723</v>
      </c>
      <c r="AN88" s="26" t="s">
        <v>5724</v>
      </c>
      <c r="AO88" s="25" t="s">
        <v>5725</v>
      </c>
      <c r="LC88" s="126" t="s">
        <v>5726</v>
      </c>
      <c r="LI88" s="125" t="s">
        <v>5727</v>
      </c>
      <c r="LJ88" s="125" t="s">
        <v>5728</v>
      </c>
      <c r="LK88" s="126" t="s">
        <v>5729</v>
      </c>
      <c r="LL88" s="125" t="s">
        <v>5730</v>
      </c>
      <c r="LM88" s="125" t="s">
        <v>5731</v>
      </c>
      <c r="LN88" s="125" t="s">
        <v>5732</v>
      </c>
      <c r="LO88" s="125" t="s">
        <v>5733</v>
      </c>
      <c r="LP88" s="126" t="s">
        <v>5734</v>
      </c>
      <c r="LQ88" s="125" t="s">
        <v>5735</v>
      </c>
      <c r="LR88" s="125" t="s">
        <v>5736</v>
      </c>
      <c r="LS88" s="125" t="s">
        <v>5737</v>
      </c>
      <c r="LT88" s="125" t="s">
        <v>5738</v>
      </c>
      <c r="LU88" s="126" t="s">
        <v>5739</v>
      </c>
      <c r="LV88" s="125" t="s">
        <v>5740</v>
      </c>
      <c r="LW88" s="125" t="s">
        <v>5741</v>
      </c>
      <c r="LX88" s="125" t="s">
        <v>5742</v>
      </c>
      <c r="LY88" s="125" t="s">
        <v>5743</v>
      </c>
      <c r="LZ88" s="126" t="s">
        <v>5744</v>
      </c>
      <c r="MA88" s="125" t="s">
        <v>5745</v>
      </c>
      <c r="MB88" s="125" t="s">
        <v>5746</v>
      </c>
      <c r="MC88" s="125" t="s">
        <v>5747</v>
      </c>
      <c r="MD88" s="125" t="s">
        <v>5748</v>
      </c>
      <c r="ME88" s="126" t="s">
        <v>5749</v>
      </c>
      <c r="MF88" s="125" t="s">
        <v>5750</v>
      </c>
      <c r="MG88" s="125" t="s">
        <v>5751</v>
      </c>
      <c r="MH88" s="125" t="s">
        <v>5752</v>
      </c>
      <c r="MI88" s="125" t="s">
        <v>5753</v>
      </c>
      <c r="MJ88" s="126" t="s">
        <v>5754</v>
      </c>
      <c r="MK88" s="126" t="s">
        <v>5755</v>
      </c>
      <c r="ML88" s="125" t="s">
        <v>5756</v>
      </c>
      <c r="MM88" s="125" t="s">
        <v>5757</v>
      </c>
      <c r="MN88" s="125" t="s">
        <v>5758</v>
      </c>
      <c r="MO88" s="125" t="s">
        <v>5759</v>
      </c>
    </row>
    <row r="89" spans="1:431" outlineLevel="1" x14ac:dyDescent="0.3">
      <c r="A89" s="30" t="s">
        <v>5760</v>
      </c>
      <c r="B89" s="24" t="s">
        <v>5761</v>
      </c>
      <c r="C89" s="25" t="s">
        <v>5762</v>
      </c>
      <c r="I89" s="26" t="s">
        <v>5763</v>
      </c>
      <c r="J89" s="26" t="s">
        <v>5764</v>
      </c>
      <c r="K89" s="25" t="s">
        <v>5765</v>
      </c>
      <c r="L89" s="26" t="s">
        <v>5766</v>
      </c>
      <c r="M89" s="26" t="s">
        <v>5767</v>
      </c>
      <c r="N89" s="26" t="s">
        <v>5768</v>
      </c>
      <c r="O89" s="26" t="s">
        <v>5769</v>
      </c>
      <c r="P89" s="25" t="s">
        <v>5770</v>
      </c>
      <c r="Q89" s="26" t="s">
        <v>5771</v>
      </c>
      <c r="R89" s="26" t="s">
        <v>5772</v>
      </c>
      <c r="S89" s="26" t="s">
        <v>5773</v>
      </c>
      <c r="T89" s="26" t="s">
        <v>5774</v>
      </c>
      <c r="U89" s="25" t="s">
        <v>5775</v>
      </c>
      <c r="V89" s="26" t="s">
        <v>5776</v>
      </c>
      <c r="W89" s="26" t="s">
        <v>5777</v>
      </c>
      <c r="X89" s="26" t="s">
        <v>5778</v>
      </c>
      <c r="Y89" s="26" t="s">
        <v>5779</v>
      </c>
      <c r="Z89" s="25" t="s">
        <v>5780</v>
      </c>
      <c r="AA89" s="26" t="s">
        <v>5781</v>
      </c>
      <c r="AB89" s="26" t="s">
        <v>5782</v>
      </c>
      <c r="AC89" s="26" t="s">
        <v>5783</v>
      </c>
      <c r="AD89" s="26" t="s">
        <v>5784</v>
      </c>
      <c r="AE89" s="25" t="s">
        <v>5785</v>
      </c>
      <c r="AF89" s="26" t="s">
        <v>5786</v>
      </c>
      <c r="AG89" s="26" t="s">
        <v>5787</v>
      </c>
      <c r="AH89" s="26" t="s">
        <v>5788</v>
      </c>
      <c r="AI89" s="26" t="s">
        <v>5789</v>
      </c>
      <c r="AJ89" s="25" t="s">
        <v>5790</v>
      </c>
      <c r="AK89" s="26" t="s">
        <v>5791</v>
      </c>
      <c r="AL89" s="26" t="s">
        <v>5792</v>
      </c>
      <c r="AM89" s="26" t="s">
        <v>5793</v>
      </c>
      <c r="AN89" s="26" t="s">
        <v>5794</v>
      </c>
      <c r="AO89" s="25" t="s">
        <v>5795</v>
      </c>
      <c r="LI89" s="35" t="s">
        <v>5796</v>
      </c>
      <c r="LJ89" s="35" t="s">
        <v>5797</v>
      </c>
      <c r="LK89" s="25" t="s">
        <v>5798</v>
      </c>
      <c r="LL89" s="35" t="s">
        <v>5799</v>
      </c>
      <c r="LM89" s="35" t="s">
        <v>5800</v>
      </c>
      <c r="LN89" s="35" t="s">
        <v>5801</v>
      </c>
      <c r="LO89" s="35" t="s">
        <v>5802</v>
      </c>
      <c r="LP89" s="25" t="s">
        <v>5803</v>
      </c>
      <c r="LQ89" s="35" t="s">
        <v>5804</v>
      </c>
      <c r="LR89" s="35" t="s">
        <v>5805</v>
      </c>
      <c r="LS89" s="35" t="s">
        <v>5806</v>
      </c>
      <c r="LT89" s="35" t="s">
        <v>5807</v>
      </c>
      <c r="LU89" s="25" t="s">
        <v>5808</v>
      </c>
      <c r="LV89" s="35" t="s">
        <v>5809</v>
      </c>
      <c r="LW89" s="35" t="s">
        <v>5810</v>
      </c>
      <c r="LX89" s="35" t="s">
        <v>5811</v>
      </c>
      <c r="LY89" s="35" t="s">
        <v>5812</v>
      </c>
      <c r="LZ89" s="25" t="s">
        <v>5813</v>
      </c>
      <c r="MA89" s="35" t="s">
        <v>5814</v>
      </c>
      <c r="MB89" s="35" t="s">
        <v>5815</v>
      </c>
      <c r="MC89" s="35" t="s">
        <v>5816</v>
      </c>
      <c r="MD89" s="35" t="s">
        <v>5817</v>
      </c>
      <c r="ME89" s="25" t="s">
        <v>5818</v>
      </c>
      <c r="MF89" s="35" t="s">
        <v>5819</v>
      </c>
      <c r="MG89" s="35" t="s">
        <v>5820</v>
      </c>
      <c r="MH89" s="35" t="s">
        <v>5821</v>
      </c>
      <c r="MI89" s="35" t="s">
        <v>5822</v>
      </c>
      <c r="MJ89" s="25" t="s">
        <v>5823</v>
      </c>
      <c r="MK89" s="35" t="s">
        <v>5824</v>
      </c>
      <c r="ML89" s="35" t="s">
        <v>5825</v>
      </c>
      <c r="MM89" s="35" t="s">
        <v>5826</v>
      </c>
      <c r="MN89" s="35" t="s">
        <v>5827</v>
      </c>
      <c r="MO89" s="25" t="s">
        <v>5828</v>
      </c>
      <c r="OC89" s="147" t="s">
        <v>5829</v>
      </c>
      <c r="OI89" s="113" t="s">
        <v>5830</v>
      </c>
      <c r="OJ89" s="113" t="s">
        <v>5831</v>
      </c>
      <c r="OK89" s="113" t="s">
        <v>5832</v>
      </c>
      <c r="OL89" s="113" t="s">
        <v>5833</v>
      </c>
      <c r="OM89" s="113" t="s">
        <v>5834</v>
      </c>
      <c r="ON89" s="113" t="s">
        <v>5835</v>
      </c>
      <c r="OO89" s="113" t="s">
        <v>5836</v>
      </c>
      <c r="OP89" s="113" t="s">
        <v>5837</v>
      </c>
      <c r="OQ89" s="113" t="s">
        <v>5838</v>
      </c>
      <c r="OR89" s="113" t="s">
        <v>5839</v>
      </c>
      <c r="OS89" s="113" t="s">
        <v>5840</v>
      </c>
      <c r="OT89" s="113" t="s">
        <v>5841</v>
      </c>
      <c r="OU89" s="113" t="s">
        <v>5842</v>
      </c>
      <c r="OV89" s="113" t="s">
        <v>5843</v>
      </c>
      <c r="OW89" s="113" t="s">
        <v>5844</v>
      </c>
      <c r="OX89" s="113" t="s">
        <v>5845</v>
      </c>
      <c r="OY89" s="113" t="s">
        <v>5846</v>
      </c>
      <c r="OZ89" s="113" t="s">
        <v>5847</v>
      </c>
      <c r="PA89" s="113" t="s">
        <v>5848</v>
      </c>
      <c r="PB89" s="113" t="s">
        <v>5849</v>
      </c>
      <c r="PC89" s="113" t="s">
        <v>5850</v>
      </c>
      <c r="PD89" s="113" t="s">
        <v>5851</v>
      </c>
      <c r="PE89" s="113" t="s">
        <v>5852</v>
      </c>
      <c r="PF89" s="113" t="s">
        <v>5853</v>
      </c>
      <c r="PG89" s="113" t="s">
        <v>5854</v>
      </c>
      <c r="PH89" s="113" t="s">
        <v>5855</v>
      </c>
      <c r="PI89" s="113" t="s">
        <v>5856</v>
      </c>
      <c r="PJ89" s="113" t="s">
        <v>5857</v>
      </c>
      <c r="PK89" s="113" t="s">
        <v>5858</v>
      </c>
      <c r="PL89" s="113" t="s">
        <v>5859</v>
      </c>
      <c r="PM89" s="113" t="s">
        <v>5860</v>
      </c>
      <c r="PN89" s="113" t="s">
        <v>5861</v>
      </c>
      <c r="PO89" s="113" t="s">
        <v>5862</v>
      </c>
    </row>
    <row r="91" spans="1:431" x14ac:dyDescent="0.3">
      <c r="A91" s="23" t="s">
        <v>5863</v>
      </c>
      <c r="B91" s="24" t="s">
        <v>5864</v>
      </c>
    </row>
    <row r="92" spans="1:431" x14ac:dyDescent="0.3">
      <c r="A92" s="23" t="s">
        <v>5865</v>
      </c>
      <c r="B92" s="24" t="s">
        <v>5866</v>
      </c>
    </row>
    <row r="93" spans="1:431" outlineLevel="1" x14ac:dyDescent="0.3">
      <c r="A93" s="28" t="s">
        <v>5867</v>
      </c>
      <c r="B93" s="24" t="s">
        <v>5868</v>
      </c>
    </row>
    <row r="94" spans="1:431" outlineLevel="1" x14ac:dyDescent="0.3">
      <c r="A94" s="30" t="s">
        <v>5869</v>
      </c>
      <c r="B94" s="24" t="s">
        <v>5870</v>
      </c>
    </row>
    <row r="95" spans="1:431" outlineLevel="1" x14ac:dyDescent="0.3">
      <c r="A95" s="30" t="s">
        <v>5871</v>
      </c>
      <c r="B95" s="24" t="s">
        <v>5872</v>
      </c>
    </row>
    <row r="96" spans="1:431" outlineLevel="1" x14ac:dyDescent="0.3">
      <c r="A96" s="30" t="s">
        <v>5873</v>
      </c>
      <c r="B96" s="24" t="s">
        <v>5874</v>
      </c>
    </row>
    <row r="97" spans="1:2" outlineLevel="1" x14ac:dyDescent="0.3">
      <c r="A97" s="30" t="s">
        <v>5875</v>
      </c>
      <c r="B97" s="24" t="s">
        <v>5876</v>
      </c>
    </row>
    <row r="98" spans="1:2" ht="24" customHeight="1" outlineLevel="1" x14ac:dyDescent="0.3">
      <c r="A98" s="30" t="s">
        <v>5877</v>
      </c>
      <c r="B98" s="24" t="s">
        <v>5878</v>
      </c>
    </row>
    <row r="99" spans="1:2" outlineLevel="1" x14ac:dyDescent="0.3">
      <c r="A99" s="30" t="s">
        <v>5879</v>
      </c>
      <c r="B99" s="24" t="s">
        <v>5880</v>
      </c>
    </row>
    <row r="100" spans="1:2" outlineLevel="1" x14ac:dyDescent="0.3">
      <c r="A100" s="30" t="s">
        <v>5881</v>
      </c>
      <c r="B100" s="24" t="s">
        <v>5882</v>
      </c>
    </row>
    <row r="101" spans="1:2" outlineLevel="1" x14ac:dyDescent="0.3">
      <c r="A101" s="30" t="s">
        <v>5883</v>
      </c>
      <c r="B101" s="24" t="s">
        <v>5884</v>
      </c>
    </row>
    <row r="102" spans="1:2" outlineLevel="1" x14ac:dyDescent="0.3">
      <c r="A102" s="30" t="s">
        <v>5885</v>
      </c>
      <c r="B102" s="24" t="s">
        <v>5886</v>
      </c>
    </row>
    <row r="103" spans="1:2" outlineLevel="1" x14ac:dyDescent="0.3">
      <c r="A103" s="30" t="s">
        <v>5887</v>
      </c>
      <c r="B103" s="24" t="s">
        <v>5888</v>
      </c>
    </row>
    <row r="104" spans="1:2" outlineLevel="1" x14ac:dyDescent="0.3">
      <c r="A104" s="30" t="s">
        <v>5889</v>
      </c>
      <c r="B104" s="24" t="s">
        <v>5890</v>
      </c>
    </row>
    <row r="105" spans="1:2" outlineLevel="1" x14ac:dyDescent="0.3">
      <c r="A105" s="30" t="s">
        <v>5891</v>
      </c>
      <c r="B105" s="24" t="s">
        <v>5892</v>
      </c>
    </row>
    <row r="106" spans="1:2" outlineLevel="1" x14ac:dyDescent="0.3">
      <c r="A106" s="30" t="s">
        <v>5893</v>
      </c>
      <c r="B106" s="24" t="s">
        <v>5894</v>
      </c>
    </row>
    <row r="107" spans="1:2" outlineLevel="1" x14ac:dyDescent="0.3">
      <c r="A107" s="30" t="s">
        <v>5895</v>
      </c>
      <c r="B107" s="24" t="s">
        <v>5896</v>
      </c>
    </row>
    <row r="108" spans="1:2" outlineLevel="1" x14ac:dyDescent="0.3">
      <c r="A108" s="30" t="s">
        <v>5897</v>
      </c>
      <c r="B108" s="24" t="s">
        <v>5898</v>
      </c>
    </row>
    <row r="109" spans="1:2" outlineLevel="1" x14ac:dyDescent="0.3">
      <c r="A109" s="30" t="s">
        <v>5899</v>
      </c>
      <c r="B109" s="24" t="s">
        <v>5900</v>
      </c>
    </row>
    <row r="110" spans="1:2" outlineLevel="1" x14ac:dyDescent="0.3">
      <c r="A110" s="30" t="s">
        <v>5901</v>
      </c>
      <c r="B110" s="24" t="s">
        <v>5902</v>
      </c>
    </row>
    <row r="111" spans="1:2" outlineLevel="1" x14ac:dyDescent="0.3">
      <c r="A111" s="30" t="s">
        <v>5903</v>
      </c>
      <c r="B111" s="24" t="s">
        <v>5904</v>
      </c>
    </row>
    <row r="112" spans="1:2" outlineLevel="1" x14ac:dyDescent="0.3">
      <c r="A112" s="30" t="s">
        <v>5905</v>
      </c>
      <c r="B112" s="24" t="s">
        <v>5906</v>
      </c>
    </row>
    <row r="113" spans="1:2" ht="23.1" customHeight="1" outlineLevel="1" x14ac:dyDescent="0.3">
      <c r="A113" s="30" t="s">
        <v>5907</v>
      </c>
      <c r="B113" s="24" t="s">
        <v>5908</v>
      </c>
    </row>
    <row r="114" spans="1:2" outlineLevel="1" x14ac:dyDescent="0.3">
      <c r="A114" s="30" t="s">
        <v>5909</v>
      </c>
      <c r="B114" s="24" t="s">
        <v>5910</v>
      </c>
    </row>
    <row r="115" spans="1:2" outlineLevel="1" x14ac:dyDescent="0.3">
      <c r="A115" s="28" t="s">
        <v>5911</v>
      </c>
      <c r="B115" s="24" t="s">
        <v>5912</v>
      </c>
    </row>
    <row r="116" spans="1:2" outlineLevel="1" x14ac:dyDescent="0.3">
      <c r="A116" s="30" t="s">
        <v>5913</v>
      </c>
      <c r="B116" s="24" t="s">
        <v>5914</v>
      </c>
    </row>
    <row r="117" spans="1:2" outlineLevel="1" x14ac:dyDescent="0.3">
      <c r="A117" s="30" t="s">
        <v>5915</v>
      </c>
      <c r="B117" s="24" t="s">
        <v>5916</v>
      </c>
    </row>
    <row r="118" spans="1:2" outlineLevel="1" x14ac:dyDescent="0.3">
      <c r="A118" s="30" t="s">
        <v>5917</v>
      </c>
      <c r="B118" s="24" t="s">
        <v>5918</v>
      </c>
    </row>
    <row r="119" spans="1:2" outlineLevel="1" x14ac:dyDescent="0.3">
      <c r="A119" s="30" t="s">
        <v>5919</v>
      </c>
      <c r="B119" s="24" t="s">
        <v>5920</v>
      </c>
    </row>
    <row r="120" spans="1:2" outlineLevel="1" x14ac:dyDescent="0.3">
      <c r="A120" s="30" t="s">
        <v>5921</v>
      </c>
      <c r="B120" s="24" t="s">
        <v>5922</v>
      </c>
    </row>
    <row r="121" spans="1:2" outlineLevel="1" x14ac:dyDescent="0.3">
      <c r="A121" s="30" t="s">
        <v>5923</v>
      </c>
      <c r="B121" s="24" t="s">
        <v>5924</v>
      </c>
    </row>
    <row r="122" spans="1:2" outlineLevel="1" x14ac:dyDescent="0.3">
      <c r="A122" s="30" t="s">
        <v>5925</v>
      </c>
      <c r="B122" s="24" t="s">
        <v>5926</v>
      </c>
    </row>
    <row r="123" spans="1:2" outlineLevel="1" x14ac:dyDescent="0.3">
      <c r="A123" s="30" t="s">
        <v>5927</v>
      </c>
      <c r="B123" s="24" t="s">
        <v>5928</v>
      </c>
    </row>
    <row r="124" spans="1:2" outlineLevel="1" x14ac:dyDescent="0.3">
      <c r="A124" s="30" t="s">
        <v>5929</v>
      </c>
      <c r="B124" s="24" t="s">
        <v>5930</v>
      </c>
    </row>
    <row r="125" spans="1:2" outlineLevel="1" x14ac:dyDescent="0.3">
      <c r="A125" s="30" t="s">
        <v>5931</v>
      </c>
      <c r="B125" s="24" t="s">
        <v>5932</v>
      </c>
    </row>
    <row r="126" spans="1:2" outlineLevel="1" x14ac:dyDescent="0.3">
      <c r="A126" s="28" t="s">
        <v>5933</v>
      </c>
      <c r="B126" s="24" t="s">
        <v>5934</v>
      </c>
    </row>
    <row r="127" spans="1:2" outlineLevel="1" x14ac:dyDescent="0.3">
      <c r="A127" s="30" t="s">
        <v>5935</v>
      </c>
      <c r="B127" s="24" t="s">
        <v>5936</v>
      </c>
    </row>
    <row r="128" spans="1:2" outlineLevel="1" x14ac:dyDescent="0.3">
      <c r="A128" s="30" t="s">
        <v>5937</v>
      </c>
      <c r="B128" s="24" t="s">
        <v>5938</v>
      </c>
    </row>
    <row r="129" spans="1:2" outlineLevel="1" x14ac:dyDescent="0.3">
      <c r="A129" s="30" t="s">
        <v>5939</v>
      </c>
      <c r="B129" s="24" t="s">
        <v>5940</v>
      </c>
    </row>
    <row r="130" spans="1:2" outlineLevel="1" x14ac:dyDescent="0.3">
      <c r="A130" s="30" t="s">
        <v>5941</v>
      </c>
      <c r="B130" s="24" t="s">
        <v>5942</v>
      </c>
    </row>
    <row r="131" spans="1:2" outlineLevel="1" x14ac:dyDescent="0.3">
      <c r="A131" s="30" t="s">
        <v>5943</v>
      </c>
      <c r="B131" s="24" t="s">
        <v>5944</v>
      </c>
    </row>
    <row r="132" spans="1:2" outlineLevel="1" x14ac:dyDescent="0.3">
      <c r="A132" s="30" t="s">
        <v>5945</v>
      </c>
      <c r="B132" s="24" t="s">
        <v>5946</v>
      </c>
    </row>
    <row r="133" spans="1:2" outlineLevel="1" x14ac:dyDescent="0.3">
      <c r="A133" s="30" t="s">
        <v>5947</v>
      </c>
      <c r="B133" s="24" t="s">
        <v>5948</v>
      </c>
    </row>
    <row r="134" spans="1:2" outlineLevel="1" x14ac:dyDescent="0.3">
      <c r="A134" s="30" t="s">
        <v>5949</v>
      </c>
      <c r="B134" s="24" t="s">
        <v>5950</v>
      </c>
    </row>
    <row r="135" spans="1:2" outlineLevel="1" x14ac:dyDescent="0.3">
      <c r="A135" s="30" t="s">
        <v>5951</v>
      </c>
      <c r="B135" s="24" t="s">
        <v>5952</v>
      </c>
    </row>
    <row r="136" spans="1:2" outlineLevel="1" x14ac:dyDescent="0.3">
      <c r="A136" s="30" t="s">
        <v>5953</v>
      </c>
      <c r="B136" s="24" t="s">
        <v>5954</v>
      </c>
    </row>
    <row r="137" spans="1:2" ht="24" outlineLevel="1" x14ac:dyDescent="0.3">
      <c r="A137" s="28" t="s">
        <v>5955</v>
      </c>
      <c r="B137" s="24" t="s">
        <v>5956</v>
      </c>
    </row>
    <row r="138" spans="1:2" outlineLevel="1" x14ac:dyDescent="0.3">
      <c r="A138" s="30" t="s">
        <v>5957</v>
      </c>
      <c r="B138" s="24" t="s">
        <v>5958</v>
      </c>
    </row>
    <row r="139" spans="1:2" outlineLevel="1" x14ac:dyDescent="0.3">
      <c r="A139" s="30" t="s">
        <v>5959</v>
      </c>
      <c r="B139" s="24" t="s">
        <v>5960</v>
      </c>
    </row>
    <row r="140" spans="1:2" outlineLevel="1" x14ac:dyDescent="0.3">
      <c r="A140" s="30" t="s">
        <v>5961</v>
      </c>
      <c r="B140" s="24" t="s">
        <v>5962</v>
      </c>
    </row>
    <row r="141" spans="1:2" outlineLevel="1" x14ac:dyDescent="0.3">
      <c r="A141" s="30" t="s">
        <v>5963</v>
      </c>
      <c r="B141" s="24" t="s">
        <v>5964</v>
      </c>
    </row>
    <row r="142" spans="1:2" outlineLevel="1" x14ac:dyDescent="0.3">
      <c r="A142" s="30" t="s">
        <v>5965</v>
      </c>
      <c r="B142" s="24" t="s">
        <v>5966</v>
      </c>
    </row>
    <row r="143" spans="1:2" outlineLevel="1" x14ac:dyDescent="0.3">
      <c r="A143" s="30" t="s">
        <v>5967</v>
      </c>
      <c r="B143" s="24" t="s">
        <v>5968</v>
      </c>
    </row>
    <row r="144" spans="1:2" outlineLevel="1" x14ac:dyDescent="0.3">
      <c r="A144" s="30" t="s">
        <v>5969</v>
      </c>
      <c r="B144" s="24" t="s">
        <v>5970</v>
      </c>
    </row>
    <row r="145" spans="1:2" outlineLevel="1" x14ac:dyDescent="0.3">
      <c r="A145" s="30" t="s">
        <v>5971</v>
      </c>
      <c r="B145" s="24" t="s">
        <v>5972</v>
      </c>
    </row>
    <row r="146" spans="1:2" outlineLevel="1" x14ac:dyDescent="0.3">
      <c r="A146" s="30" t="s">
        <v>5973</v>
      </c>
      <c r="B146" s="24" t="s">
        <v>5974</v>
      </c>
    </row>
    <row r="147" spans="1:2" outlineLevel="1" x14ac:dyDescent="0.3">
      <c r="A147" s="115" t="s">
        <v>5975</v>
      </c>
      <c r="B147" s="24" t="s">
        <v>5976</v>
      </c>
    </row>
    <row r="148" spans="1:2" outlineLevel="1" x14ac:dyDescent="0.3">
      <c r="A148" s="28" t="s">
        <v>5977</v>
      </c>
      <c r="B148" s="24" t="s">
        <v>5978</v>
      </c>
    </row>
    <row r="149" spans="1:2" outlineLevel="1" x14ac:dyDescent="0.3">
      <c r="A149" s="30" t="s">
        <v>5979</v>
      </c>
      <c r="B149" s="24" t="s">
        <v>5980</v>
      </c>
    </row>
    <row r="150" spans="1:2" outlineLevel="1" x14ac:dyDescent="0.3">
      <c r="A150" s="30" t="s">
        <v>5981</v>
      </c>
      <c r="B150" s="24" t="s">
        <v>5982</v>
      </c>
    </row>
    <row r="151" spans="1:2" outlineLevel="1" x14ac:dyDescent="0.3">
      <c r="A151" s="30" t="s">
        <v>5983</v>
      </c>
      <c r="B151" s="24" t="s">
        <v>5984</v>
      </c>
    </row>
    <row r="152" spans="1:2" outlineLevel="1" x14ac:dyDescent="0.3">
      <c r="A152" s="30" t="s">
        <v>5985</v>
      </c>
      <c r="B152" s="24" t="s">
        <v>5986</v>
      </c>
    </row>
    <row r="153" spans="1:2" outlineLevel="1" x14ac:dyDescent="0.3">
      <c r="A153" s="30" t="s">
        <v>5987</v>
      </c>
      <c r="B153" s="24" t="s">
        <v>5988</v>
      </c>
    </row>
    <row r="154" spans="1:2" outlineLevel="1" x14ac:dyDescent="0.3">
      <c r="A154" s="28" t="s">
        <v>5989</v>
      </c>
      <c r="B154" s="24" t="s">
        <v>5990</v>
      </c>
    </row>
    <row r="155" spans="1:2" outlineLevel="1" x14ac:dyDescent="0.3">
      <c r="A155" s="30" t="s">
        <v>5991</v>
      </c>
      <c r="B155" s="24" t="s">
        <v>5992</v>
      </c>
    </row>
    <row r="156" spans="1:2" outlineLevel="1" x14ac:dyDescent="0.3">
      <c r="A156" s="30" t="s">
        <v>5993</v>
      </c>
      <c r="B156" s="24" t="s">
        <v>5994</v>
      </c>
    </row>
    <row r="157" spans="1:2" outlineLevel="1" x14ac:dyDescent="0.3">
      <c r="A157" s="30" t="s">
        <v>5995</v>
      </c>
      <c r="B157" s="24" t="s">
        <v>5996</v>
      </c>
    </row>
    <row r="158" spans="1:2" outlineLevel="1" x14ac:dyDescent="0.3">
      <c r="A158" s="30" t="s">
        <v>5997</v>
      </c>
      <c r="B158" s="24" t="s">
        <v>5998</v>
      </c>
    </row>
    <row r="159" spans="1:2" outlineLevel="1" x14ac:dyDescent="0.3">
      <c r="A159" s="30" t="s">
        <v>5999</v>
      </c>
      <c r="B159" s="24" t="s">
        <v>6000</v>
      </c>
    </row>
    <row r="160" spans="1:2" outlineLevel="1" x14ac:dyDescent="0.3">
      <c r="A160" s="30" t="s">
        <v>6001</v>
      </c>
      <c r="B160" s="24" t="s">
        <v>6002</v>
      </c>
    </row>
    <row r="162" spans="1:431" x14ac:dyDescent="0.3">
      <c r="A162" s="23" t="s">
        <v>6003</v>
      </c>
      <c r="B162" s="37" t="s">
        <v>6004</v>
      </c>
      <c r="C162" s="25">
        <f>C164+C186+C197+C219</f>
        <v>11757.177479507918</v>
      </c>
      <c r="I162" s="25">
        <f t="shared" ref="I162:O162" si="475">I164+I186+I197+I219</f>
        <v>12126.579250656438</v>
      </c>
      <c r="J162" s="25">
        <f t="shared" si="475"/>
        <v>12346.257826852379</v>
      </c>
      <c r="K162" s="25">
        <f t="shared" si="475"/>
        <v>12565.127453666888</v>
      </c>
      <c r="L162" s="25">
        <f t="shared" si="475"/>
        <v>12553.338127823763</v>
      </c>
      <c r="M162" s="25">
        <f t="shared" si="475"/>
        <v>12540.761979723467</v>
      </c>
      <c r="N162" s="25">
        <f t="shared" si="475"/>
        <v>12533.457955705726</v>
      </c>
      <c r="O162" s="25">
        <f t="shared" si="475"/>
        <v>12528.666189580737</v>
      </c>
      <c r="P162" s="25">
        <f>P164+P186+P197</f>
        <v>12523.407857859176</v>
      </c>
      <c r="Q162" s="25">
        <f t="shared" ref="Q162:AO162" si="476">Q164+Q186+Q197</f>
        <v>12494.154184649815</v>
      </c>
      <c r="R162" s="25">
        <f t="shared" si="476"/>
        <v>12457.847212237331</v>
      </c>
      <c r="S162" s="25">
        <f t="shared" si="476"/>
        <v>12413.686432215538</v>
      </c>
      <c r="T162" s="25">
        <f t="shared" si="476"/>
        <v>12363.394580057224</v>
      </c>
      <c r="U162" s="25">
        <f t="shared" si="476"/>
        <v>12306.774435570622</v>
      </c>
      <c r="V162" s="25">
        <f t="shared" si="476"/>
        <v>12250.926414198821</v>
      </c>
      <c r="W162" s="25">
        <f t="shared" si="476"/>
        <v>12194.67624956739</v>
      </c>
      <c r="X162" s="25">
        <f t="shared" si="476"/>
        <v>12141.999947939634</v>
      </c>
      <c r="Y162" s="25">
        <f t="shared" si="476"/>
        <v>12088.201675283073</v>
      </c>
      <c r="Z162" s="25">
        <f t="shared" si="476"/>
        <v>12035.805065538792</v>
      </c>
      <c r="AA162" s="25">
        <f t="shared" si="476"/>
        <v>11980.67622540603</v>
      </c>
      <c r="AB162" s="25">
        <f t="shared" si="476"/>
        <v>11929.41550946065</v>
      </c>
      <c r="AC162" s="25">
        <f t="shared" si="476"/>
        <v>11878.71161408728</v>
      </c>
      <c r="AD162" s="25">
        <f t="shared" si="476"/>
        <v>11828.469797554779</v>
      </c>
      <c r="AE162" s="25">
        <f t="shared" si="476"/>
        <v>11778.605818128739</v>
      </c>
      <c r="AF162" s="25">
        <f t="shared" si="476"/>
        <v>11728.937014900363</v>
      </c>
      <c r="AG162" s="25">
        <f t="shared" si="476"/>
        <v>11679.500069497626</v>
      </c>
      <c r="AH162" s="25">
        <f t="shared" si="476"/>
        <v>11630.23046871579</v>
      </c>
      <c r="AI162" s="25">
        <f t="shared" si="476"/>
        <v>11581.068640344911</v>
      </c>
      <c r="AJ162" s="25">
        <f t="shared" si="476"/>
        <v>11531.960488126077</v>
      </c>
      <c r="AK162" s="25">
        <f t="shared" si="476"/>
        <v>11483.00820417481</v>
      </c>
      <c r="AL162" s="25">
        <f t="shared" si="476"/>
        <v>11434.036035329324</v>
      </c>
      <c r="AM162" s="25">
        <f t="shared" si="476"/>
        <v>11384.981190088622</v>
      </c>
      <c r="AN162" s="25">
        <f t="shared" si="476"/>
        <v>11335.805428381613</v>
      </c>
      <c r="AO162" s="25">
        <f t="shared" si="476"/>
        <v>11285.400265043883</v>
      </c>
      <c r="AP162" s="25">
        <f>AP164+AP197+AP219</f>
        <v>40.106251350025467</v>
      </c>
      <c r="AV162" s="25">
        <f t="shared" ref="AV162:CB162" si="477">AV164+AV197+AV219</f>
        <v>38.976156796676761</v>
      </c>
      <c r="AW162" s="25">
        <f t="shared" si="477"/>
        <v>39.629855246498472</v>
      </c>
      <c r="AX162" s="25">
        <f t="shared" si="477"/>
        <v>39.650155817529708</v>
      </c>
      <c r="AY162" s="25">
        <f t="shared" si="477"/>
        <v>39.711578977428573</v>
      </c>
      <c r="AZ162" s="25">
        <f t="shared" si="477"/>
        <v>39.686164390952747</v>
      </c>
      <c r="BA162" s="25">
        <f t="shared" si="477"/>
        <v>39.639894288456453</v>
      </c>
      <c r="BB162" s="25">
        <f t="shared" si="477"/>
        <v>39.649436996699187</v>
      </c>
      <c r="BC162" s="25">
        <f t="shared" si="477"/>
        <v>39.65330762363142</v>
      </c>
      <c r="BD162" s="25">
        <f t="shared" si="477"/>
        <v>39.599940324222494</v>
      </c>
      <c r="BE162" s="25">
        <f t="shared" si="477"/>
        <v>39.627312424400017</v>
      </c>
      <c r="BF162" s="25">
        <f t="shared" si="477"/>
        <v>39.652716514264412</v>
      </c>
      <c r="BG162" s="25">
        <f t="shared" si="477"/>
        <v>39.492483193800211</v>
      </c>
      <c r="BH162" s="25">
        <f t="shared" si="477"/>
        <v>39.343182265721367</v>
      </c>
      <c r="BI162" s="25">
        <f t="shared" si="477"/>
        <v>39.20159239348186</v>
      </c>
      <c r="BJ162" s="25">
        <f t="shared" si="477"/>
        <v>39.067181233534754</v>
      </c>
      <c r="BK162" s="25">
        <f t="shared" si="477"/>
        <v>38.943527096906351</v>
      </c>
      <c r="BL162" s="25">
        <f t="shared" si="477"/>
        <v>38.826763141949037</v>
      </c>
      <c r="BM162" s="25">
        <f t="shared" si="477"/>
        <v>38.716283222946217</v>
      </c>
      <c r="BN162" s="25">
        <f t="shared" si="477"/>
        <v>38.62940638554884</v>
      </c>
      <c r="BO162" s="25">
        <f t="shared" si="477"/>
        <v>38.546466101391658</v>
      </c>
      <c r="BP162" s="25">
        <f t="shared" si="477"/>
        <v>38.469743467199983</v>
      </c>
      <c r="BQ162" s="25">
        <f t="shared" si="477"/>
        <v>38.398341276607127</v>
      </c>
      <c r="BR162" s="25">
        <f t="shared" si="477"/>
        <v>38.330198057645248</v>
      </c>
      <c r="BS162" s="25">
        <f t="shared" si="477"/>
        <v>38.266060569017284</v>
      </c>
      <c r="BT162" s="25">
        <f t="shared" si="477"/>
        <v>38.206707988374788</v>
      </c>
      <c r="BU162" s="25">
        <f t="shared" si="477"/>
        <v>38.150596909703175</v>
      </c>
      <c r="BV162" s="25">
        <f t="shared" si="477"/>
        <v>38.098516317165675</v>
      </c>
      <c r="BW162" s="25">
        <f t="shared" si="477"/>
        <v>38.05060422411357</v>
      </c>
      <c r="BX162" s="25">
        <f t="shared" si="477"/>
        <v>38.004989369836657</v>
      </c>
      <c r="BY162" s="25">
        <f t="shared" si="477"/>
        <v>37.961795816673416</v>
      </c>
      <c r="BZ162" s="25">
        <f t="shared" si="477"/>
        <v>37.921515140412602</v>
      </c>
      <c r="CA162" s="25">
        <f t="shared" si="477"/>
        <v>37.882572851386961</v>
      </c>
      <c r="CB162" s="25">
        <f t="shared" si="477"/>
        <v>37.845382696045085</v>
      </c>
      <c r="CC162" s="25">
        <f>CC164+CC197+CC219+CC186</f>
        <v>3.2873831664216286</v>
      </c>
      <c r="CI162" s="25">
        <f t="shared" ref="CI162:DO162" si="478">CI164+CI197+CI219+CI186</f>
        <v>3.1838723423686517</v>
      </c>
      <c r="CJ162" s="25">
        <f t="shared" si="478"/>
        <v>3.1086821699753027</v>
      </c>
      <c r="CK162" s="25">
        <f t="shared" si="478"/>
        <v>3.0561898158872993</v>
      </c>
      <c r="CL162" s="25">
        <f t="shared" si="478"/>
        <v>3.0396442282422478</v>
      </c>
      <c r="CM162" s="25">
        <f t="shared" si="478"/>
        <v>3.0423462253453359</v>
      </c>
      <c r="CN162" s="25">
        <f t="shared" si="478"/>
        <v>3.0384740818945208</v>
      </c>
      <c r="CO162" s="25">
        <f t="shared" si="478"/>
        <v>3.0336933190933832</v>
      </c>
      <c r="CP162" s="25">
        <f t="shared" si="478"/>
        <v>3.0408097521705084</v>
      </c>
      <c r="CQ162" s="25">
        <f t="shared" si="478"/>
        <v>3.0453239198942881</v>
      </c>
      <c r="CR162" s="25">
        <f t="shared" si="478"/>
        <v>3.0580745642587064</v>
      </c>
      <c r="CS162" s="25">
        <f t="shared" si="478"/>
        <v>3.0574714307559003</v>
      </c>
      <c r="CT162" s="25">
        <f t="shared" si="478"/>
        <v>3.04574590471164</v>
      </c>
      <c r="CU162" s="25">
        <f t="shared" si="478"/>
        <v>3.0430012594507767</v>
      </c>
      <c r="CV162" s="25">
        <f t="shared" si="478"/>
        <v>3.0401551979812935</v>
      </c>
      <c r="CW162" s="25">
        <f t="shared" si="478"/>
        <v>3.0372297715706811</v>
      </c>
      <c r="CX162" s="25">
        <f t="shared" si="478"/>
        <v>3.0343354670377298</v>
      </c>
      <c r="CY162" s="25">
        <f t="shared" si="478"/>
        <v>3.0314304503294327</v>
      </c>
      <c r="CZ162" s="25">
        <f t="shared" si="478"/>
        <v>3.0285013046927558</v>
      </c>
      <c r="DA162" s="25">
        <f t="shared" si="478"/>
        <v>3.0274102010454502</v>
      </c>
      <c r="DB162" s="25">
        <f t="shared" si="478"/>
        <v>3.0264020459790797</v>
      </c>
      <c r="DC162" s="25">
        <f t="shared" si="478"/>
        <v>3.0253859123426632</v>
      </c>
      <c r="DD162" s="25">
        <f t="shared" si="478"/>
        <v>3.0243337825723451</v>
      </c>
      <c r="DE162" s="25">
        <f t="shared" si="478"/>
        <v>3.0232544934863252</v>
      </c>
      <c r="DF162" s="25">
        <f t="shared" si="478"/>
        <v>3.0221535017575389</v>
      </c>
      <c r="DG162" s="25">
        <f t="shared" si="478"/>
        <v>3.0210542227447874</v>
      </c>
      <c r="DH162" s="25">
        <f t="shared" si="478"/>
        <v>3.0199796984598648</v>
      </c>
      <c r="DI162" s="25">
        <f t="shared" si="478"/>
        <v>3.0189505039034135</v>
      </c>
      <c r="DJ162" s="25">
        <f t="shared" si="478"/>
        <v>3.017938151979509</v>
      </c>
      <c r="DK162" s="25">
        <f t="shared" si="478"/>
        <v>3.0168916065743652</v>
      </c>
      <c r="DL162" s="25">
        <f t="shared" si="478"/>
        <v>3.0158140669871032</v>
      </c>
      <c r="DM162" s="25">
        <f t="shared" si="478"/>
        <v>3.0147035506167801</v>
      </c>
      <c r="DN162" s="25">
        <f t="shared" si="478"/>
        <v>3.0135567398387462</v>
      </c>
      <c r="DO162" s="25">
        <f t="shared" si="478"/>
        <v>3.0123660080302868</v>
      </c>
      <c r="DP162" s="25">
        <f>DP186</f>
        <v>1.3332666755556E-4</v>
      </c>
      <c r="DV162" s="25">
        <f t="shared" ref="DV162:GB162" si="479">DV186</f>
        <v>1.7996078777777799E-4</v>
      </c>
      <c r="DW162" s="25">
        <f t="shared" si="479"/>
        <v>1.8421585027777801E-4</v>
      </c>
      <c r="DX162" s="25">
        <f t="shared" si="479"/>
        <v>1.8847096277777804E-4</v>
      </c>
      <c r="DY162" s="25">
        <f t="shared" si="479"/>
        <v>1.9272601277777805E-4</v>
      </c>
      <c r="DZ162" s="25">
        <f t="shared" si="479"/>
        <v>1.9297906277777804E-4</v>
      </c>
      <c r="EA162" s="25">
        <f t="shared" si="479"/>
        <v>2.0189906277777805E-4</v>
      </c>
      <c r="EB162" s="25">
        <f t="shared" si="479"/>
        <v>1.9381912527777806E-4</v>
      </c>
      <c r="EC162" s="25">
        <f t="shared" si="479"/>
        <v>1.9448918777777806E-4</v>
      </c>
      <c r="ED162" s="25">
        <f t="shared" si="479"/>
        <v>1.9549778996031763E-4</v>
      </c>
      <c r="EE162" s="25">
        <f t="shared" si="479"/>
        <v>1.9271693817460352E-4</v>
      </c>
      <c r="EF162" s="25">
        <f t="shared" si="479"/>
        <v>1.9452814670634943E-4</v>
      </c>
      <c r="EG162" s="25">
        <f t="shared" si="479"/>
        <v>1.890963361904764E-4</v>
      </c>
      <c r="EH162" s="25">
        <f t="shared" si="479"/>
        <v>1.8756593837301612E-4</v>
      </c>
      <c r="EI162" s="25">
        <f t="shared" si="479"/>
        <v>1.9776106033333356E-4</v>
      </c>
      <c r="EJ162" s="25">
        <f t="shared" si="479"/>
        <v>2.3008899063492106E-4</v>
      </c>
      <c r="EK162" s="25">
        <f t="shared" si="479"/>
        <v>2.0808096674603202E-4</v>
      </c>
      <c r="EL162" s="25">
        <f t="shared" si="479"/>
        <v>1.7723696674603205E-4</v>
      </c>
      <c r="EM162" s="25">
        <f t="shared" si="479"/>
        <v>1.7593956674603203E-4</v>
      </c>
      <c r="EN162" s="25">
        <f t="shared" si="479"/>
        <v>1.4298881674603203E-4</v>
      </c>
      <c r="EO162" s="25">
        <f t="shared" si="479"/>
        <v>1.5385481674603201E-4</v>
      </c>
      <c r="EP162" s="25">
        <f t="shared" si="479"/>
        <v>1.45014816746032E-4</v>
      </c>
      <c r="EQ162" s="25">
        <f t="shared" si="479"/>
        <v>1.3376481674603203E-4</v>
      </c>
      <c r="ER162" s="25">
        <f t="shared" si="479"/>
        <v>1.3710481674603203E-4</v>
      </c>
      <c r="ES162" s="25">
        <f t="shared" si="479"/>
        <v>1.3830981674603201E-4</v>
      </c>
      <c r="ET162" s="25">
        <f t="shared" si="479"/>
        <v>1.1769481674603204E-4</v>
      </c>
      <c r="EU162" s="25">
        <f t="shared" si="479"/>
        <v>1.2079981674603205E-4</v>
      </c>
      <c r="EV162" s="25">
        <f t="shared" si="479"/>
        <v>1.2202481674603205E-4</v>
      </c>
      <c r="EW162" s="25">
        <f t="shared" si="479"/>
        <v>1.1280981674603204E-4</v>
      </c>
      <c r="EX162" s="25">
        <f t="shared" si="479"/>
        <v>1.0786481674603205E-4</v>
      </c>
      <c r="EY162" s="25">
        <f t="shared" si="479"/>
        <v>1.2328981674603203E-4</v>
      </c>
      <c r="EZ162" s="25">
        <f t="shared" si="479"/>
        <v>1.2103131674603205E-4</v>
      </c>
      <c r="FA162" s="25">
        <f t="shared" si="479"/>
        <v>1.1545531674603203E-4</v>
      </c>
      <c r="FB162" s="25">
        <f t="shared" si="479"/>
        <v>1.0987931674603201E-4</v>
      </c>
      <c r="FC162" s="25" t="str">
        <f t="shared" si="479"/>
        <v>WELL</v>
      </c>
      <c r="FI162" s="25" t="str">
        <f t="shared" si="479"/>
        <v>WELL</v>
      </c>
      <c r="FJ162" s="25" t="str">
        <f t="shared" si="479"/>
        <v>WELL</v>
      </c>
      <c r="FK162" s="25" t="str">
        <f t="shared" si="479"/>
        <v>WELL</v>
      </c>
      <c r="FL162" s="25" t="str">
        <f t="shared" si="479"/>
        <v>NO</v>
      </c>
      <c r="FM162" s="25" t="str">
        <f t="shared" si="479"/>
        <v>NO</v>
      </c>
      <c r="FN162" s="25" t="str">
        <f t="shared" si="479"/>
        <v>NO</v>
      </c>
      <c r="FO162" s="25" t="str">
        <f t="shared" si="479"/>
        <v>NO</v>
      </c>
      <c r="FP162" s="25" t="str">
        <f t="shared" si="479"/>
        <v>WELL</v>
      </c>
      <c r="FQ162" s="25" t="str">
        <f t="shared" si="479"/>
        <v>NO</v>
      </c>
      <c r="FR162" s="25" t="str">
        <f t="shared" si="479"/>
        <v>NO</v>
      </c>
      <c r="FS162" s="25" t="str">
        <f t="shared" si="479"/>
        <v>NO</v>
      </c>
      <c r="FT162" s="25" t="str">
        <f t="shared" si="479"/>
        <v>NO</v>
      </c>
      <c r="FU162" s="25" t="str">
        <f t="shared" si="479"/>
        <v>WELL</v>
      </c>
      <c r="FV162" s="25" t="str">
        <f t="shared" si="479"/>
        <v>NO</v>
      </c>
      <c r="FW162" s="25" t="str">
        <f t="shared" si="479"/>
        <v>NO</v>
      </c>
      <c r="FX162" s="25" t="str">
        <f t="shared" si="479"/>
        <v>NO</v>
      </c>
      <c r="FY162" s="25" t="str">
        <f t="shared" si="479"/>
        <v>NO</v>
      </c>
      <c r="FZ162" s="25" t="str">
        <f t="shared" si="479"/>
        <v>WELL</v>
      </c>
      <c r="GA162" s="25" t="str">
        <f t="shared" si="479"/>
        <v>NO</v>
      </c>
      <c r="GB162" s="25" t="str">
        <f t="shared" si="479"/>
        <v>NO</v>
      </c>
      <c r="GC162" s="25" t="str">
        <f t="shared" ref="GC162:GO162" si="480">GC186</f>
        <v>NO</v>
      </c>
      <c r="GD162" s="25" t="str">
        <f t="shared" si="480"/>
        <v>NO</v>
      </c>
      <c r="GE162" s="25" t="str">
        <f t="shared" si="480"/>
        <v>WELL</v>
      </c>
      <c r="GF162" s="25" t="str">
        <f t="shared" si="480"/>
        <v>NO</v>
      </c>
      <c r="GG162" s="25" t="str">
        <f t="shared" si="480"/>
        <v>NO</v>
      </c>
      <c r="GH162" s="25" t="str">
        <f t="shared" si="480"/>
        <v>NO</v>
      </c>
      <c r="GI162" s="25" t="str">
        <f t="shared" si="480"/>
        <v>NO</v>
      </c>
      <c r="GJ162" s="25" t="str">
        <f t="shared" si="480"/>
        <v>WELL</v>
      </c>
      <c r="GK162" s="25" t="str">
        <f t="shared" si="480"/>
        <v>NO</v>
      </c>
      <c r="GL162" s="25" t="str">
        <f t="shared" si="480"/>
        <v>NO</v>
      </c>
      <c r="GM162" s="25" t="str">
        <f t="shared" si="480"/>
        <v>NO</v>
      </c>
      <c r="GN162" s="25" t="str">
        <f t="shared" si="480"/>
        <v>NO</v>
      </c>
      <c r="GO162" s="25" t="str">
        <f t="shared" si="480"/>
        <v>WELL</v>
      </c>
      <c r="GP162" s="25">
        <f t="shared" ref="GP162:JA162" si="481">GP186</f>
        <v>197.10405931629177</v>
      </c>
      <c r="GV162" s="25">
        <f t="shared" si="481"/>
        <v>190.19055642528556</v>
      </c>
      <c r="GW162" s="25">
        <f t="shared" si="481"/>
        <v>158.38469593335455</v>
      </c>
      <c r="GX162" s="25">
        <f t="shared" si="481"/>
        <v>152.18006051774918</v>
      </c>
      <c r="GY162" s="25">
        <f t="shared" si="481"/>
        <v>147.9739204803812</v>
      </c>
      <c r="GZ162" s="25">
        <f t="shared" si="481"/>
        <v>129.57366895130596</v>
      </c>
      <c r="HA162" s="25">
        <f t="shared" si="481"/>
        <v>122.97241115197325</v>
      </c>
      <c r="HB162" s="25">
        <f t="shared" si="481"/>
        <v>118.0051132858928</v>
      </c>
      <c r="HC162" s="25">
        <f t="shared" si="481"/>
        <v>98.071959919688496</v>
      </c>
      <c r="HD162" s="25">
        <f t="shared" si="481"/>
        <v>89.694232865689727</v>
      </c>
      <c r="HE162" s="25">
        <f t="shared" si="481"/>
        <v>87.551703017741261</v>
      </c>
      <c r="HF162" s="25">
        <f t="shared" si="481"/>
        <v>81.932598006286455</v>
      </c>
      <c r="HG162" s="25">
        <f t="shared" si="481"/>
        <v>68.938289057150001</v>
      </c>
      <c r="HH162" s="25">
        <f t="shared" si="481"/>
        <v>57.248850102307273</v>
      </c>
      <c r="HI162" s="25">
        <f t="shared" si="481"/>
        <v>48.573863546511895</v>
      </c>
      <c r="HJ162" s="25">
        <f t="shared" si="481"/>
        <v>46.903484616697021</v>
      </c>
      <c r="HK162" s="25">
        <f t="shared" si="481"/>
        <v>45.232717185893179</v>
      </c>
      <c r="HL162" s="25">
        <f t="shared" si="481"/>
        <v>43.619287787182607</v>
      </c>
      <c r="HM162" s="25">
        <f t="shared" si="481"/>
        <v>22.378291577365157</v>
      </c>
      <c r="HN162" s="25">
        <f t="shared" si="481"/>
        <v>21.15106089888128</v>
      </c>
      <c r="HO162" s="25">
        <f t="shared" si="481"/>
        <v>19.974407303067764</v>
      </c>
      <c r="HP162" s="25">
        <f t="shared" si="481"/>
        <v>18.844460999497663</v>
      </c>
      <c r="HQ162" s="25">
        <f t="shared" si="481"/>
        <v>17.809119913040778</v>
      </c>
      <c r="HR162" s="25">
        <f t="shared" si="481"/>
        <v>16.798771213268019</v>
      </c>
      <c r="HS162" s="25">
        <f t="shared" si="481"/>
        <v>15.873603112159273</v>
      </c>
      <c r="HT162" s="25">
        <f t="shared" si="481"/>
        <v>14.99083024775231</v>
      </c>
      <c r="HU162" s="25">
        <f t="shared" si="481"/>
        <v>14.140147418976222</v>
      </c>
      <c r="HV162" s="25">
        <f t="shared" si="481"/>
        <v>13.319165887363276</v>
      </c>
      <c r="HW162" s="25">
        <f t="shared" si="481"/>
        <v>12.525679433030358</v>
      </c>
      <c r="HX162" s="25">
        <f t="shared" si="481"/>
        <v>11.806986972991352</v>
      </c>
      <c r="HY162" s="25">
        <f t="shared" si="481"/>
        <v>11.111865699303223</v>
      </c>
      <c r="HZ162" s="25">
        <f t="shared" si="481"/>
        <v>10.438573397143228</v>
      </c>
      <c r="IA162" s="25">
        <f t="shared" si="481"/>
        <v>9.7854991814771406</v>
      </c>
      <c r="IB162" s="25">
        <f t="shared" si="481"/>
        <v>9.3483200797353625</v>
      </c>
      <c r="IC162" s="25" t="str">
        <f t="shared" si="481"/>
        <v>WELL</v>
      </c>
      <c r="II162" s="25" t="str">
        <f t="shared" si="481"/>
        <v>WELL</v>
      </c>
      <c r="IJ162" s="25" t="str">
        <f t="shared" si="481"/>
        <v>WELL</v>
      </c>
      <c r="IK162" s="25" t="str">
        <f t="shared" si="481"/>
        <v>WELL</v>
      </c>
      <c r="IL162" s="25" t="str">
        <f t="shared" si="481"/>
        <v>NO</v>
      </c>
      <c r="IM162" s="25" t="str">
        <f t="shared" si="481"/>
        <v>NO</v>
      </c>
      <c r="IN162" s="25" t="str">
        <f t="shared" si="481"/>
        <v>NO</v>
      </c>
      <c r="IO162" s="25" t="str">
        <f t="shared" si="481"/>
        <v>NO</v>
      </c>
      <c r="IP162" s="25" t="str">
        <f t="shared" si="481"/>
        <v>WELL</v>
      </c>
      <c r="IQ162" s="25" t="str">
        <f t="shared" si="481"/>
        <v>NO</v>
      </c>
      <c r="IR162" s="25" t="str">
        <f t="shared" si="481"/>
        <v>NO</v>
      </c>
      <c r="IS162" s="25" t="str">
        <f t="shared" si="481"/>
        <v>NO</v>
      </c>
      <c r="IT162" s="25" t="str">
        <f t="shared" si="481"/>
        <v>NO</v>
      </c>
      <c r="IU162" s="25" t="str">
        <f t="shared" si="481"/>
        <v>WELL</v>
      </c>
      <c r="IV162" s="25" t="str">
        <f t="shared" si="481"/>
        <v>NO</v>
      </c>
      <c r="IW162" s="25" t="str">
        <f t="shared" si="481"/>
        <v>NO</v>
      </c>
      <c r="IX162" s="25" t="str">
        <f t="shared" si="481"/>
        <v>NO</v>
      </c>
      <c r="IY162" s="25" t="str">
        <f t="shared" si="481"/>
        <v>NO</v>
      </c>
      <c r="IZ162" s="25" t="str">
        <f t="shared" si="481"/>
        <v>WELL</v>
      </c>
      <c r="JA162" s="25" t="str">
        <f t="shared" si="481"/>
        <v>NO</v>
      </c>
      <c r="JB162" s="25" t="str">
        <f t="shared" ref="JB162:JO162" si="482">JB186</f>
        <v>NO</v>
      </c>
      <c r="JC162" s="25" t="str">
        <f t="shared" si="482"/>
        <v>NO</v>
      </c>
      <c r="JD162" s="25" t="str">
        <f t="shared" si="482"/>
        <v>NO</v>
      </c>
      <c r="JE162" s="25" t="str">
        <f t="shared" si="482"/>
        <v>WELL</v>
      </c>
      <c r="JF162" s="25" t="str">
        <f t="shared" si="482"/>
        <v>NO</v>
      </c>
      <c r="JG162" s="25" t="str">
        <f t="shared" si="482"/>
        <v>NO</v>
      </c>
      <c r="JH162" s="25" t="str">
        <f t="shared" si="482"/>
        <v>NO</v>
      </c>
      <c r="JI162" s="25" t="str">
        <f t="shared" si="482"/>
        <v>NO</v>
      </c>
      <c r="JJ162" s="25" t="str">
        <f t="shared" si="482"/>
        <v>WELL</v>
      </c>
      <c r="JK162" s="25" t="str">
        <f t="shared" si="482"/>
        <v>NO</v>
      </c>
      <c r="JL162" s="25" t="str">
        <f t="shared" si="482"/>
        <v>NO</v>
      </c>
      <c r="JM162" s="25" t="str">
        <f t="shared" si="482"/>
        <v>NO</v>
      </c>
      <c r="JN162" s="25" t="str">
        <f t="shared" si="482"/>
        <v>NO</v>
      </c>
      <c r="JO162" s="25" t="str">
        <f t="shared" si="482"/>
        <v>WELL</v>
      </c>
      <c r="JP162" s="25" t="str">
        <f t="shared" ref="JP162:LB162" si="483">JP186</f>
        <v>WELL</v>
      </c>
      <c r="JV162" s="25" t="str">
        <f t="shared" si="483"/>
        <v>WELL</v>
      </c>
      <c r="JW162" s="25" t="str">
        <f t="shared" si="483"/>
        <v>WELL</v>
      </c>
      <c r="JX162" s="25" t="str">
        <f t="shared" si="483"/>
        <v>WELL</v>
      </c>
      <c r="JY162" s="25" t="str">
        <f t="shared" si="483"/>
        <v>NO</v>
      </c>
      <c r="JZ162" s="25" t="str">
        <f t="shared" si="483"/>
        <v>NO</v>
      </c>
      <c r="KA162" s="25" t="str">
        <f t="shared" si="483"/>
        <v>NO</v>
      </c>
      <c r="KB162" s="25" t="str">
        <f t="shared" si="483"/>
        <v>NO</v>
      </c>
      <c r="KC162" s="25" t="str">
        <f t="shared" si="483"/>
        <v>WELL</v>
      </c>
      <c r="KD162" s="25" t="str">
        <f t="shared" si="483"/>
        <v>NO</v>
      </c>
      <c r="KE162" s="25" t="str">
        <f t="shared" si="483"/>
        <v>NO</v>
      </c>
      <c r="KF162" s="25" t="str">
        <f t="shared" si="483"/>
        <v>NO</v>
      </c>
      <c r="KG162" s="25" t="str">
        <f t="shared" si="483"/>
        <v>NO</v>
      </c>
      <c r="KH162" s="25" t="str">
        <f t="shared" si="483"/>
        <v>WELL</v>
      </c>
      <c r="KI162" s="25" t="str">
        <f t="shared" si="483"/>
        <v>NO</v>
      </c>
      <c r="KJ162" s="25" t="str">
        <f t="shared" si="483"/>
        <v>NO</v>
      </c>
      <c r="KK162" s="25" t="str">
        <f t="shared" si="483"/>
        <v>NO</v>
      </c>
      <c r="KL162" s="25" t="str">
        <f t="shared" si="483"/>
        <v>NO</v>
      </c>
      <c r="KM162" s="25" t="str">
        <f t="shared" si="483"/>
        <v>WELL</v>
      </c>
      <c r="KN162" s="25" t="str">
        <f t="shared" si="483"/>
        <v>NO</v>
      </c>
      <c r="KO162" s="25" t="str">
        <f t="shared" si="483"/>
        <v>NO</v>
      </c>
      <c r="KP162" s="25" t="str">
        <f t="shared" si="483"/>
        <v>NO</v>
      </c>
      <c r="KQ162" s="25" t="str">
        <f t="shared" si="483"/>
        <v>NO</v>
      </c>
      <c r="KR162" s="25" t="str">
        <f t="shared" si="483"/>
        <v>WELL</v>
      </c>
      <c r="KS162" s="25" t="str">
        <f t="shared" si="483"/>
        <v>NO</v>
      </c>
      <c r="KT162" s="25" t="str">
        <f t="shared" si="483"/>
        <v>NO</v>
      </c>
      <c r="KU162" s="25" t="str">
        <f t="shared" si="483"/>
        <v>NO</v>
      </c>
      <c r="KV162" s="25" t="str">
        <f t="shared" si="483"/>
        <v>NO</v>
      </c>
      <c r="KW162" s="25" t="str">
        <f t="shared" si="483"/>
        <v>WELL</v>
      </c>
      <c r="KX162" s="25" t="str">
        <f t="shared" si="483"/>
        <v>NO</v>
      </c>
      <c r="KY162" s="25" t="str">
        <f t="shared" si="483"/>
        <v>NO</v>
      </c>
      <c r="KZ162" s="25" t="str">
        <f t="shared" si="483"/>
        <v>NO</v>
      </c>
      <c r="LA162" s="25" t="str">
        <f t="shared" si="483"/>
        <v>NO</v>
      </c>
      <c r="LB162" s="25" t="str">
        <f t="shared" si="483"/>
        <v>WELL</v>
      </c>
      <c r="LC162" s="25">
        <f>LC164+LC186+LC197+LC219</f>
        <v>13951.546292414316</v>
      </c>
      <c r="LI162" s="25">
        <f t="shared" ref="LI162:MJ162" si="484">LI164+LI186+LI197+LI219</f>
        <v>14256.057446629142</v>
      </c>
      <c r="LJ162" s="25">
        <f t="shared" si="484"/>
        <v>14442.408317212676</v>
      </c>
      <c r="LK162" s="25">
        <f t="shared" si="484"/>
        <v>14641.831245910882</v>
      </c>
      <c r="LL162" s="25">
        <f t="shared" si="484"/>
        <v>14623.271041456617</v>
      </c>
      <c r="LM162" s="25">
        <f t="shared" si="484"/>
        <v>14592.305009313241</v>
      </c>
      <c r="LN162" s="25">
        <f t="shared" si="484"/>
        <v>14576.287666611806</v>
      </c>
      <c r="LO162" s="25">
        <f t="shared" si="484"/>
        <v>14565.339017777982</v>
      </c>
      <c r="LP162" s="25">
        <f t="shared" si="484"/>
        <v>14542.15751147851</v>
      </c>
      <c r="LQ162" s="25">
        <f t="shared" si="484"/>
        <v>14504.251783429789</v>
      </c>
      <c r="LR162" s="25">
        <f t="shared" si="484"/>
        <v>14469.882270713932</v>
      </c>
      <c r="LS162" s="25">
        <f t="shared" si="484"/>
        <v>14420.696433219146</v>
      </c>
      <c r="LT162" s="25">
        <f t="shared" si="484"/>
        <v>14349.688827189841</v>
      </c>
      <c r="LU162" s="25">
        <f t="shared" si="484"/>
        <v>14276.43552241935</v>
      </c>
      <c r="LV162" s="25">
        <f t="shared" si="484"/>
        <v>14207.4333771457</v>
      </c>
      <c r="LW162" s="25">
        <f t="shared" si="484"/>
        <v>14145.733789469212</v>
      </c>
      <c r="LX162" s="25">
        <f t="shared" si="484"/>
        <v>14086.640225322431</v>
      </c>
      <c r="LY162" s="25">
        <f t="shared" si="484"/>
        <v>14026.464469100658</v>
      </c>
      <c r="LZ162" s="25">
        <f t="shared" si="484"/>
        <v>13948.926712920764</v>
      </c>
      <c r="MA162" s="25">
        <f t="shared" si="484"/>
        <v>13889.074605570853</v>
      </c>
      <c r="MB162" s="25">
        <f t="shared" si="484"/>
        <v>13834.303097980672</v>
      </c>
      <c r="MC162" s="25">
        <f t="shared" si="484"/>
        <v>13779.844007132715</v>
      </c>
      <c r="MD162" s="25">
        <f t="shared" si="484"/>
        <v>13726.024398788026</v>
      </c>
      <c r="ME162" s="25">
        <f t="shared" si="484"/>
        <v>13673.034538923481</v>
      </c>
      <c r="MF162" s="25">
        <f t="shared" si="484"/>
        <v>13620.381272604283</v>
      </c>
      <c r="MG162" s="25">
        <f t="shared" si="484"/>
        <v>13567.62392064077</v>
      </c>
      <c r="MH162" s="25">
        <f t="shared" si="484"/>
        <v>13515.720745391851</v>
      </c>
      <c r="MI162" s="25">
        <f t="shared" si="484"/>
        <v>13464.035729840849</v>
      </c>
      <c r="MJ162" s="25">
        <f t="shared" si="484"/>
        <v>13412.307726802386</v>
      </c>
      <c r="MK162" s="25">
        <f t="shared" ref="MK162:MO162" si="485">MK164+MK186+MK197+MK219</f>
        <v>13360.965992438963</v>
      </c>
      <c r="ML162" s="25">
        <f t="shared" si="485"/>
        <v>13310.166222340593</v>
      </c>
      <c r="MM162" s="25">
        <f t="shared" si="485"/>
        <v>13258.962864274294</v>
      </c>
      <c r="MN162" s="25">
        <f t="shared" si="485"/>
        <v>13207.608703402722</v>
      </c>
      <c r="MO162" s="25">
        <f t="shared" si="485"/>
        <v>13155.278456684437</v>
      </c>
      <c r="MP162" s="25">
        <f>MP164+MP186</f>
        <v>8407.4426844341579</v>
      </c>
      <c r="MV162" s="25">
        <f t="shared" ref="MV162:OB162" si="486">MV164+MV186</f>
        <v>8608.2299650771802</v>
      </c>
      <c r="MW162" s="25">
        <f t="shared" si="486"/>
        <v>8809.235890382588</v>
      </c>
      <c r="MX162" s="25">
        <f t="shared" si="486"/>
        <v>9010.09817265518</v>
      </c>
      <c r="MY162" s="25">
        <f t="shared" si="486"/>
        <v>9011.3168790312266</v>
      </c>
      <c r="MZ162" s="25">
        <f t="shared" si="486"/>
        <v>9012.1752951006274</v>
      </c>
      <c r="NA162" s="25">
        <f t="shared" si="486"/>
        <v>9013.1777623521648</v>
      </c>
      <c r="NB162" s="25">
        <f t="shared" si="486"/>
        <v>9014.2046185526597</v>
      </c>
      <c r="NC162" s="25">
        <f t="shared" si="486"/>
        <v>9015.2170125594203</v>
      </c>
      <c r="ND162" s="25">
        <f t="shared" si="486"/>
        <v>9016.4889441739942</v>
      </c>
      <c r="NE162" s="25">
        <f t="shared" si="486"/>
        <v>9017.7218881095305</v>
      </c>
      <c r="NF162" s="25">
        <f t="shared" si="486"/>
        <v>9018.9801048915469</v>
      </c>
      <c r="NG162" s="25">
        <f t="shared" si="486"/>
        <v>9020.2398388529127</v>
      </c>
      <c r="NH162" s="25">
        <f t="shared" si="486"/>
        <v>9021.4965156397084</v>
      </c>
      <c r="NI162" s="25">
        <f t="shared" si="486"/>
        <v>9022.7778892490642</v>
      </c>
      <c r="NJ162" s="25">
        <f t="shared" si="486"/>
        <v>9024.0560566587174</v>
      </c>
      <c r="NK162" s="25">
        <f t="shared" si="486"/>
        <v>9025.3381741645335</v>
      </c>
      <c r="NL162" s="25">
        <f t="shared" si="486"/>
        <v>9026.6199772164528</v>
      </c>
      <c r="NM162" s="25">
        <f t="shared" si="486"/>
        <v>9027.9010994878208</v>
      </c>
      <c r="NN162" s="25">
        <f t="shared" si="486"/>
        <v>9029.2072507227131</v>
      </c>
      <c r="NO162" s="25">
        <f t="shared" si="486"/>
        <v>9030.5133105896603</v>
      </c>
      <c r="NP162" s="25">
        <f t="shared" si="486"/>
        <v>9031.8199020550128</v>
      </c>
      <c r="NQ162" s="25">
        <f t="shared" si="486"/>
        <v>9033.1263414192181</v>
      </c>
      <c r="NR162" s="25">
        <f t="shared" si="486"/>
        <v>9034.4326611528249</v>
      </c>
      <c r="NS162" s="25">
        <f t="shared" si="486"/>
        <v>9035.7159469960698</v>
      </c>
      <c r="NT162" s="25">
        <f t="shared" si="486"/>
        <v>9036.999265058932</v>
      </c>
      <c r="NU162" s="25">
        <f t="shared" si="486"/>
        <v>9038.2826400589311</v>
      </c>
      <c r="NV162" s="25">
        <f t="shared" si="486"/>
        <v>9039.5659770638104</v>
      </c>
      <c r="NW162" s="25">
        <f t="shared" si="486"/>
        <v>9040.8492988947783</v>
      </c>
      <c r="NX162" s="25">
        <f t="shared" si="486"/>
        <v>9042.1234774333225</v>
      </c>
      <c r="NY162" s="25">
        <f t="shared" si="486"/>
        <v>9043.3976643129008</v>
      </c>
      <c r="NZ162" s="25">
        <f t="shared" si="486"/>
        <v>9044.6718547577893</v>
      </c>
      <c r="OA162" s="25">
        <f t="shared" si="486"/>
        <v>9045.9460380936252</v>
      </c>
      <c r="OB162" s="25">
        <f t="shared" si="486"/>
        <v>9047.2202204976184</v>
      </c>
      <c r="OC162" s="25">
        <f>OC164+OC186+OC197+OC219</f>
        <v>5539.281997578054</v>
      </c>
      <c r="OI162" s="25">
        <f t="shared" ref="OI162:PO162" si="487">OI164+OI186+OI197+OI219</f>
        <v>5643.0236674575008</v>
      </c>
      <c r="OJ162" s="25">
        <f t="shared" si="487"/>
        <v>5628.3109669664909</v>
      </c>
      <c r="OK162" s="25">
        <f t="shared" si="487"/>
        <v>5626.8132758737447</v>
      </c>
      <c r="OL162" s="25">
        <f t="shared" si="487"/>
        <v>5606.9753274748527</v>
      </c>
      <c r="OM162" s="25">
        <f t="shared" si="487"/>
        <v>5575.0911332426713</v>
      </c>
      <c r="ON162" s="25">
        <f t="shared" si="487"/>
        <v>5558.0108603180579</v>
      </c>
      <c r="OO162" s="25">
        <f t="shared" si="487"/>
        <v>5545.9741667564413</v>
      </c>
      <c r="OP162" s="25">
        <f t="shared" si="487"/>
        <v>5521.7183436605774</v>
      </c>
      <c r="OQ162" s="25">
        <f t="shared" si="487"/>
        <v>5482.478018134183</v>
      </c>
      <c r="OR162" s="25">
        <f t="shared" si="487"/>
        <v>5446.8121436293331</v>
      </c>
      <c r="OS162" s="25">
        <f t="shared" si="487"/>
        <v>5396.3039104848249</v>
      </c>
      <c r="OT162" s="25">
        <f t="shared" si="487"/>
        <v>5323.9716214800437</v>
      </c>
      <c r="OU162" s="25">
        <f t="shared" si="487"/>
        <v>5249.3959115204716</v>
      </c>
      <c r="OV162" s="25">
        <f t="shared" si="487"/>
        <v>5179.0458754943584</v>
      </c>
      <c r="OW162" s="25">
        <f t="shared" si="487"/>
        <v>5116.0008050593869</v>
      </c>
      <c r="OX162" s="25">
        <f t="shared" si="487"/>
        <v>5055.5570002737804</v>
      </c>
      <c r="OY162" s="25">
        <f t="shared" si="487"/>
        <v>4994.0305003894782</v>
      </c>
      <c r="OZ162" s="25">
        <f t="shared" si="487"/>
        <v>4915.1418540402801</v>
      </c>
      <c r="PA162" s="25">
        <f t="shared" si="487"/>
        <v>4853.9129903427629</v>
      </c>
      <c r="PB162" s="25">
        <f t="shared" si="487"/>
        <v>4797.7639705115698</v>
      </c>
      <c r="PC162" s="25">
        <f t="shared" si="487"/>
        <v>4741.9259783957068</v>
      </c>
      <c r="PD162" s="25">
        <f t="shared" si="487"/>
        <v>4686.7267531666266</v>
      </c>
      <c r="PE162" s="25">
        <f t="shared" si="487"/>
        <v>4632.3565179180523</v>
      </c>
      <c r="PF162" s="25">
        <f t="shared" si="487"/>
        <v>4578.3450214373797</v>
      </c>
      <c r="PG162" s="25">
        <f t="shared" si="487"/>
        <v>4524.2285077609531</v>
      </c>
      <c r="PH162" s="25">
        <f t="shared" si="487"/>
        <v>4470.965203738182</v>
      </c>
      <c r="PI162" s="25">
        <f t="shared" si="487"/>
        <v>4417.9191763631634</v>
      </c>
      <c r="PJ162" s="25">
        <f t="shared" si="487"/>
        <v>4364.8292445767693</v>
      </c>
      <c r="PK162" s="25">
        <f t="shared" si="487"/>
        <v>4312.1337814748285</v>
      </c>
      <c r="PL162" s="25">
        <f t="shared" si="487"/>
        <v>4259.979319694512</v>
      </c>
      <c r="PM162" s="25">
        <f t="shared" si="487"/>
        <v>4207.4203003233251</v>
      </c>
      <c r="PN162" s="25">
        <f t="shared" si="487"/>
        <v>4154.7095076055994</v>
      </c>
      <c r="PO162" s="25">
        <f t="shared" si="487"/>
        <v>4101.0216405908786</v>
      </c>
    </row>
    <row r="163" spans="1:431" x14ac:dyDescent="0.3">
      <c r="A163" s="23" t="s">
        <v>6005</v>
      </c>
      <c r="B163" s="37" t="s">
        <v>6006</v>
      </c>
      <c r="C163" s="25">
        <f>C164+C186+C197+C208+C219</f>
        <v>11754.774122648359</v>
      </c>
      <c r="I163" s="25">
        <f t="shared" ref="I163:O163" si="488">I164+I186+I197+I208+I219</f>
        <v>15488.340788940668</v>
      </c>
      <c r="J163" s="25">
        <f t="shared" si="488"/>
        <v>14247.938789177872</v>
      </c>
      <c r="K163" s="25">
        <f t="shared" si="488"/>
        <v>14582.484562167945</v>
      </c>
      <c r="L163" s="25">
        <f t="shared" si="488"/>
        <v>14664.454153902228</v>
      </c>
      <c r="M163" s="25">
        <f t="shared" si="488"/>
        <v>14807.85364219706</v>
      </c>
      <c r="N163" s="25">
        <f t="shared" si="488"/>
        <v>14802.972170786956</v>
      </c>
      <c r="O163" s="25">
        <f t="shared" si="488"/>
        <v>14762.31596156892</v>
      </c>
      <c r="P163" s="25">
        <f>P164+P186+P197+P208</f>
        <v>14342.469512536803</v>
      </c>
      <c r="Q163" s="25">
        <f t="shared" ref="Q163:AO163" si="489">Q164+Q186+Q197+Q208</f>
        <v>14332.087597041585</v>
      </c>
      <c r="R163" s="25">
        <f t="shared" si="489"/>
        <v>14339.021428311313</v>
      </c>
      <c r="S163" s="25">
        <f t="shared" si="489"/>
        <v>14313.029922542388</v>
      </c>
      <c r="T163" s="25">
        <f t="shared" si="489"/>
        <v>14147.89474337367</v>
      </c>
      <c r="U163" s="25">
        <f t="shared" si="489"/>
        <v>14076.549935010376</v>
      </c>
      <c r="V163" s="25">
        <f t="shared" si="489"/>
        <v>14055.764505543646</v>
      </c>
      <c r="W163" s="25">
        <f t="shared" si="489"/>
        <v>14038.374229304385</v>
      </c>
      <c r="X163" s="25">
        <f t="shared" si="489"/>
        <v>14010.044416580085</v>
      </c>
      <c r="Y163" s="25">
        <f t="shared" si="489"/>
        <v>13965.450862388749</v>
      </c>
      <c r="Z163" s="25">
        <f t="shared" si="489"/>
        <v>13930.743085833836</v>
      </c>
      <c r="AA163" s="25">
        <f t="shared" si="489"/>
        <v>13892.369602020037</v>
      </c>
      <c r="AB163" s="25">
        <f t="shared" si="489"/>
        <v>13848.130069802526</v>
      </c>
      <c r="AC163" s="25">
        <f t="shared" si="489"/>
        <v>13790.976405544719</v>
      </c>
      <c r="AD163" s="25">
        <f t="shared" si="489"/>
        <v>13843.344053914247</v>
      </c>
      <c r="AE163" s="25">
        <f t="shared" si="489"/>
        <v>13803.913240539163</v>
      </c>
      <c r="AF163" s="25">
        <f t="shared" si="489"/>
        <v>13764.053522653783</v>
      </c>
      <c r="AG163" s="25">
        <f t="shared" si="489"/>
        <v>13718.787586614109</v>
      </c>
      <c r="AH163" s="25">
        <f t="shared" si="489"/>
        <v>13671.500248656415</v>
      </c>
      <c r="AI163" s="25">
        <f t="shared" si="489"/>
        <v>13624.091311255237</v>
      </c>
      <c r="AJ163" s="25">
        <f t="shared" si="489"/>
        <v>13586.197281206973</v>
      </c>
      <c r="AK163" s="25">
        <f t="shared" si="489"/>
        <v>13548.155351177978</v>
      </c>
      <c r="AL163" s="25">
        <f t="shared" si="489"/>
        <v>13510.32724871597</v>
      </c>
      <c r="AM163" s="25">
        <f t="shared" si="489"/>
        <v>13471.276535091882</v>
      </c>
      <c r="AN163" s="25">
        <f t="shared" si="489"/>
        <v>11409.016865237985</v>
      </c>
      <c r="AO163" s="25">
        <f t="shared" si="489"/>
        <v>11365.611560339872</v>
      </c>
      <c r="AP163" s="25">
        <f>AP164+AP197+AP208+AP219</f>
        <v>42.783570861233713</v>
      </c>
      <c r="AV163" s="25">
        <f t="shared" ref="AV163:CB163" si="490">AV164+AV197+AV208+AV219</f>
        <v>41.675966773362809</v>
      </c>
      <c r="AW163" s="25">
        <f t="shared" si="490"/>
        <v>42.32966522318452</v>
      </c>
      <c r="AX163" s="25">
        <f t="shared" si="490"/>
        <v>42.349965794215763</v>
      </c>
      <c r="AY163" s="25">
        <f t="shared" si="490"/>
        <v>42.411388954114621</v>
      </c>
      <c r="AZ163" s="25">
        <f t="shared" si="490"/>
        <v>42.385974367638795</v>
      </c>
      <c r="BA163" s="25">
        <f t="shared" si="490"/>
        <v>42.339704265142501</v>
      </c>
      <c r="BB163" s="25">
        <f t="shared" si="490"/>
        <v>42.349246973385235</v>
      </c>
      <c r="BC163" s="25">
        <f t="shared" si="490"/>
        <v>42.353117600317461</v>
      </c>
      <c r="BD163" s="25">
        <f t="shared" si="490"/>
        <v>42.299750300908542</v>
      </c>
      <c r="BE163" s="25">
        <f t="shared" si="490"/>
        <v>42.327122401086065</v>
      </c>
      <c r="BF163" s="25">
        <f t="shared" si="490"/>
        <v>42.35252649095046</v>
      </c>
      <c r="BG163" s="25">
        <f t="shared" si="490"/>
        <v>42.192293170486259</v>
      </c>
      <c r="BH163" s="25">
        <f t="shared" si="490"/>
        <v>42.042992242407415</v>
      </c>
      <c r="BI163" s="25">
        <f t="shared" si="490"/>
        <v>41.901402370167908</v>
      </c>
      <c r="BJ163" s="25">
        <f t="shared" si="490"/>
        <v>41.766991210220795</v>
      </c>
      <c r="BK163" s="25">
        <f t="shared" si="490"/>
        <v>41.643337073592399</v>
      </c>
      <c r="BL163" s="25">
        <f t="shared" si="490"/>
        <v>41.526573118635085</v>
      </c>
      <c r="BM163" s="25">
        <f t="shared" si="490"/>
        <v>41.416093199632265</v>
      </c>
      <c r="BN163" s="25">
        <f t="shared" si="490"/>
        <v>41.329216362234888</v>
      </c>
      <c r="BO163" s="25">
        <f t="shared" si="490"/>
        <v>41.246276078077706</v>
      </c>
      <c r="BP163" s="25">
        <f t="shared" si="490"/>
        <v>41.169553443886031</v>
      </c>
      <c r="BQ163" s="25">
        <f t="shared" si="490"/>
        <v>41.098151253293175</v>
      </c>
      <c r="BR163" s="25">
        <f t="shared" si="490"/>
        <v>41.030008034331296</v>
      </c>
      <c r="BS163" s="25">
        <f t="shared" si="490"/>
        <v>40.965870545703325</v>
      </c>
      <c r="BT163" s="25">
        <f t="shared" si="490"/>
        <v>40.906517965060843</v>
      </c>
      <c r="BU163" s="25">
        <f t="shared" si="490"/>
        <v>40.850406886389223</v>
      </c>
      <c r="BV163" s="25">
        <f t="shared" si="490"/>
        <v>40.798326293851723</v>
      </c>
      <c r="BW163" s="25">
        <f t="shared" si="490"/>
        <v>40.750414200799611</v>
      </c>
      <c r="BX163" s="25">
        <f t="shared" si="490"/>
        <v>40.704799346522705</v>
      </c>
      <c r="BY163" s="25">
        <f t="shared" si="490"/>
        <v>40.661605793359463</v>
      </c>
      <c r="BZ163" s="25">
        <f t="shared" si="490"/>
        <v>40.62132511709865</v>
      </c>
      <c r="CA163" s="25">
        <f t="shared" si="490"/>
        <v>40.582382828073008</v>
      </c>
      <c r="CB163" s="25">
        <f t="shared" si="490"/>
        <v>40.545192672731133</v>
      </c>
      <c r="CC163" s="25">
        <f>CC164+CC197+CC208+CC219+CC186</f>
        <v>4.2939128812842764</v>
      </c>
      <c r="CI163" s="25">
        <f t="shared" ref="CI163:DO163" si="491">CI164+CI197+CI208+CI219+CI186</f>
        <v>4.1929242824966808</v>
      </c>
      <c r="CJ163" s="25">
        <f t="shared" si="491"/>
        <v>4.1195776487816316</v>
      </c>
      <c r="CK163" s="25">
        <f t="shared" si="491"/>
        <v>4.068158753677066</v>
      </c>
      <c r="CL163" s="25">
        <f t="shared" si="491"/>
        <v>4.0511022002485539</v>
      </c>
      <c r="CM163" s="25">
        <f t="shared" si="491"/>
        <v>4.0538443383475418</v>
      </c>
      <c r="CN163" s="25">
        <f t="shared" si="491"/>
        <v>4.049943552513616</v>
      </c>
      <c r="CO163" s="25">
        <f t="shared" si="491"/>
        <v>4.0452231923034692</v>
      </c>
      <c r="CP163" s="25">
        <f t="shared" si="491"/>
        <v>4.0514533808184678</v>
      </c>
      <c r="CQ163" s="25">
        <f t="shared" si="491"/>
        <v>4.0562542709605118</v>
      </c>
      <c r="CR163" s="25">
        <f t="shared" si="491"/>
        <v>4.0687754006098595</v>
      </c>
      <c r="CS163" s="25">
        <f t="shared" si="491"/>
        <v>4.0679397868540477</v>
      </c>
      <c r="CT163" s="25">
        <f t="shared" si="491"/>
        <v>4.0554266890272812</v>
      </c>
      <c r="CU163" s="25">
        <f t="shared" si="491"/>
        <v>4.0513359946299952</v>
      </c>
      <c r="CV163" s="25">
        <f t="shared" si="491"/>
        <v>4.0467275252017672</v>
      </c>
      <c r="CW163" s="25">
        <f t="shared" si="491"/>
        <v>4.0427065125379968</v>
      </c>
      <c r="CX163" s="25">
        <f t="shared" si="491"/>
        <v>4.0385302958802711</v>
      </c>
      <c r="CY163" s="25">
        <f t="shared" si="491"/>
        <v>4.0346530660696196</v>
      </c>
      <c r="CZ163" s="25">
        <f t="shared" si="491"/>
        <v>4.0315082734425989</v>
      </c>
      <c r="DA163" s="25">
        <f t="shared" si="491"/>
        <v>4.0312638198621737</v>
      </c>
      <c r="DB163" s="25">
        <f t="shared" si="491"/>
        <v>4.0318787869463959</v>
      </c>
      <c r="DC163" s="25">
        <f t="shared" si="491"/>
        <v>4.0307862220907476</v>
      </c>
      <c r="DD163" s="25">
        <f t="shared" si="491"/>
        <v>4.0294874576235751</v>
      </c>
      <c r="DE163" s="25">
        <f t="shared" si="491"/>
        <v>4.0271623468652429</v>
      </c>
      <c r="DF163" s="25">
        <f t="shared" si="491"/>
        <v>4.0245383096501284</v>
      </c>
      <c r="DG163" s="25">
        <f t="shared" si="491"/>
        <v>4.020854217943362</v>
      </c>
      <c r="DH163" s="25">
        <f t="shared" si="491"/>
        <v>4.0171948809644258</v>
      </c>
      <c r="DI163" s="25">
        <f t="shared" si="491"/>
        <v>4.0137399780353267</v>
      </c>
      <c r="DJ163" s="25">
        <f t="shared" si="491"/>
        <v>4.0127276261114213</v>
      </c>
      <c r="DK163" s="25">
        <f t="shared" si="491"/>
        <v>4.0116810807062784</v>
      </c>
      <c r="DL163" s="25">
        <f t="shared" si="491"/>
        <v>4.010603541119016</v>
      </c>
      <c r="DM163" s="25">
        <f t="shared" si="491"/>
        <v>4.0094930247486937</v>
      </c>
      <c r="DN163" s="25">
        <f t="shared" si="491"/>
        <v>4.0083462139706594</v>
      </c>
      <c r="DO163" s="25">
        <f t="shared" si="491"/>
        <v>4.0071554821622</v>
      </c>
      <c r="DP163" s="25">
        <f>DP186</f>
        <v>1.3332666755556E-4</v>
      </c>
      <c r="DV163" s="25">
        <f t="shared" ref="DV163:GB163" si="492">DV186</f>
        <v>1.7996078777777799E-4</v>
      </c>
      <c r="DW163" s="25">
        <f t="shared" si="492"/>
        <v>1.8421585027777801E-4</v>
      </c>
      <c r="DX163" s="25">
        <f t="shared" si="492"/>
        <v>1.8847096277777804E-4</v>
      </c>
      <c r="DY163" s="25">
        <f t="shared" si="492"/>
        <v>1.9272601277777805E-4</v>
      </c>
      <c r="DZ163" s="25">
        <f t="shared" si="492"/>
        <v>1.9297906277777804E-4</v>
      </c>
      <c r="EA163" s="25">
        <f t="shared" si="492"/>
        <v>2.0189906277777805E-4</v>
      </c>
      <c r="EB163" s="25">
        <f t="shared" si="492"/>
        <v>1.9381912527777806E-4</v>
      </c>
      <c r="EC163" s="25">
        <f t="shared" si="492"/>
        <v>1.9448918777777806E-4</v>
      </c>
      <c r="ED163" s="25">
        <f t="shared" si="492"/>
        <v>1.9549778996031763E-4</v>
      </c>
      <c r="EE163" s="25">
        <f t="shared" si="492"/>
        <v>1.9271693817460352E-4</v>
      </c>
      <c r="EF163" s="25">
        <f t="shared" si="492"/>
        <v>1.9452814670634943E-4</v>
      </c>
      <c r="EG163" s="25">
        <f t="shared" si="492"/>
        <v>1.890963361904764E-4</v>
      </c>
      <c r="EH163" s="25">
        <f t="shared" si="492"/>
        <v>1.8756593837301612E-4</v>
      </c>
      <c r="EI163" s="25">
        <f t="shared" si="492"/>
        <v>1.9776106033333356E-4</v>
      </c>
      <c r="EJ163" s="25">
        <f t="shared" si="492"/>
        <v>2.3008899063492106E-4</v>
      </c>
      <c r="EK163" s="25">
        <f t="shared" si="492"/>
        <v>2.0808096674603202E-4</v>
      </c>
      <c r="EL163" s="25">
        <f t="shared" si="492"/>
        <v>1.7723696674603205E-4</v>
      </c>
      <c r="EM163" s="25">
        <f t="shared" si="492"/>
        <v>1.7593956674603203E-4</v>
      </c>
      <c r="EN163" s="25">
        <f t="shared" si="492"/>
        <v>1.4298881674603203E-4</v>
      </c>
      <c r="EO163" s="25">
        <f t="shared" si="492"/>
        <v>1.5385481674603201E-4</v>
      </c>
      <c r="EP163" s="25">
        <f t="shared" si="492"/>
        <v>1.45014816746032E-4</v>
      </c>
      <c r="EQ163" s="25">
        <f t="shared" si="492"/>
        <v>1.3376481674603203E-4</v>
      </c>
      <c r="ER163" s="25">
        <f t="shared" si="492"/>
        <v>1.3710481674603203E-4</v>
      </c>
      <c r="ES163" s="25">
        <f t="shared" si="492"/>
        <v>1.3830981674603201E-4</v>
      </c>
      <c r="ET163" s="25">
        <f t="shared" si="492"/>
        <v>1.1769481674603204E-4</v>
      </c>
      <c r="EU163" s="25">
        <f t="shared" si="492"/>
        <v>1.2079981674603205E-4</v>
      </c>
      <c r="EV163" s="25">
        <f t="shared" si="492"/>
        <v>1.2202481674603205E-4</v>
      </c>
      <c r="EW163" s="25">
        <f t="shared" si="492"/>
        <v>1.1280981674603204E-4</v>
      </c>
      <c r="EX163" s="25">
        <f t="shared" si="492"/>
        <v>1.0786481674603205E-4</v>
      </c>
      <c r="EY163" s="25">
        <f t="shared" si="492"/>
        <v>1.2328981674603203E-4</v>
      </c>
      <c r="EZ163" s="25">
        <f t="shared" si="492"/>
        <v>1.2103131674603205E-4</v>
      </c>
      <c r="FA163" s="25">
        <f t="shared" si="492"/>
        <v>1.1545531674603203E-4</v>
      </c>
      <c r="FB163" s="25">
        <f t="shared" si="492"/>
        <v>1.0987931674603201E-4</v>
      </c>
      <c r="FC163" s="25" t="str">
        <f t="shared" si="492"/>
        <v>WELL</v>
      </c>
      <c r="FI163" s="25" t="str">
        <f t="shared" si="492"/>
        <v>WELL</v>
      </c>
      <c r="FJ163" s="25" t="str">
        <f t="shared" si="492"/>
        <v>WELL</v>
      </c>
      <c r="FK163" s="25" t="str">
        <f t="shared" si="492"/>
        <v>WELL</v>
      </c>
      <c r="FL163" s="25" t="str">
        <f t="shared" si="492"/>
        <v>NO</v>
      </c>
      <c r="FM163" s="25" t="str">
        <f t="shared" si="492"/>
        <v>NO</v>
      </c>
      <c r="FN163" s="25" t="str">
        <f t="shared" si="492"/>
        <v>NO</v>
      </c>
      <c r="FO163" s="25" t="str">
        <f t="shared" si="492"/>
        <v>NO</v>
      </c>
      <c r="FP163" s="25" t="str">
        <f t="shared" si="492"/>
        <v>WELL</v>
      </c>
      <c r="FQ163" s="25" t="str">
        <f t="shared" si="492"/>
        <v>NO</v>
      </c>
      <c r="FR163" s="25" t="str">
        <f t="shared" si="492"/>
        <v>NO</v>
      </c>
      <c r="FS163" s="25" t="str">
        <f t="shared" si="492"/>
        <v>NO</v>
      </c>
      <c r="FT163" s="25" t="str">
        <f t="shared" si="492"/>
        <v>NO</v>
      </c>
      <c r="FU163" s="25" t="str">
        <f t="shared" si="492"/>
        <v>WELL</v>
      </c>
      <c r="FV163" s="25" t="str">
        <f t="shared" si="492"/>
        <v>NO</v>
      </c>
      <c r="FW163" s="25" t="str">
        <f t="shared" si="492"/>
        <v>NO</v>
      </c>
      <c r="FX163" s="25" t="str">
        <f t="shared" si="492"/>
        <v>NO</v>
      </c>
      <c r="FY163" s="25" t="str">
        <f t="shared" si="492"/>
        <v>NO</v>
      </c>
      <c r="FZ163" s="25" t="str">
        <f t="shared" si="492"/>
        <v>WELL</v>
      </c>
      <c r="GA163" s="25" t="str">
        <f t="shared" si="492"/>
        <v>NO</v>
      </c>
      <c r="GB163" s="25" t="str">
        <f t="shared" si="492"/>
        <v>NO</v>
      </c>
      <c r="GC163" s="25" t="str">
        <f t="shared" ref="GC163:GO163" si="493">GC186</f>
        <v>NO</v>
      </c>
      <c r="GD163" s="25" t="str">
        <f t="shared" si="493"/>
        <v>NO</v>
      </c>
      <c r="GE163" s="25" t="str">
        <f t="shared" si="493"/>
        <v>WELL</v>
      </c>
      <c r="GF163" s="25" t="str">
        <f t="shared" si="493"/>
        <v>NO</v>
      </c>
      <c r="GG163" s="25" t="str">
        <f t="shared" si="493"/>
        <v>NO</v>
      </c>
      <c r="GH163" s="25" t="str">
        <f t="shared" si="493"/>
        <v>NO</v>
      </c>
      <c r="GI163" s="25" t="str">
        <f t="shared" si="493"/>
        <v>NO</v>
      </c>
      <c r="GJ163" s="25" t="str">
        <f t="shared" si="493"/>
        <v>WELL</v>
      </c>
      <c r="GK163" s="25" t="str">
        <f t="shared" si="493"/>
        <v>NO</v>
      </c>
      <c r="GL163" s="25" t="str">
        <f t="shared" si="493"/>
        <v>NO</v>
      </c>
      <c r="GM163" s="25" t="str">
        <f t="shared" si="493"/>
        <v>NO</v>
      </c>
      <c r="GN163" s="25" t="str">
        <f t="shared" si="493"/>
        <v>NO</v>
      </c>
      <c r="GO163" s="25" t="str">
        <f t="shared" si="493"/>
        <v>WELL</v>
      </c>
      <c r="GP163" s="25">
        <f t="shared" ref="GP163:JA163" si="494">GP186</f>
        <v>197.10405931629177</v>
      </c>
      <c r="GV163" s="25">
        <f t="shared" si="494"/>
        <v>190.19055642528556</v>
      </c>
      <c r="GW163" s="25">
        <f t="shared" si="494"/>
        <v>158.38469593335455</v>
      </c>
      <c r="GX163" s="25">
        <f t="shared" si="494"/>
        <v>152.18006051774918</v>
      </c>
      <c r="GY163" s="25">
        <f t="shared" si="494"/>
        <v>147.9739204803812</v>
      </c>
      <c r="GZ163" s="25">
        <f t="shared" si="494"/>
        <v>129.57366895130596</v>
      </c>
      <c r="HA163" s="25">
        <f t="shared" si="494"/>
        <v>122.97241115197325</v>
      </c>
      <c r="HB163" s="25">
        <f t="shared" si="494"/>
        <v>118.0051132858928</v>
      </c>
      <c r="HC163" s="25">
        <f t="shared" si="494"/>
        <v>98.071959919688496</v>
      </c>
      <c r="HD163" s="25">
        <f t="shared" si="494"/>
        <v>89.694232865689727</v>
      </c>
      <c r="HE163" s="25">
        <f t="shared" si="494"/>
        <v>87.551703017741261</v>
      </c>
      <c r="HF163" s="25">
        <f t="shared" si="494"/>
        <v>81.932598006286455</v>
      </c>
      <c r="HG163" s="25">
        <f t="shared" si="494"/>
        <v>68.938289057150001</v>
      </c>
      <c r="HH163" s="25">
        <f t="shared" si="494"/>
        <v>57.248850102307273</v>
      </c>
      <c r="HI163" s="25">
        <f t="shared" si="494"/>
        <v>48.573863546511895</v>
      </c>
      <c r="HJ163" s="25">
        <f t="shared" si="494"/>
        <v>46.903484616697021</v>
      </c>
      <c r="HK163" s="25">
        <f t="shared" si="494"/>
        <v>45.232717185893179</v>
      </c>
      <c r="HL163" s="25">
        <f t="shared" si="494"/>
        <v>43.619287787182607</v>
      </c>
      <c r="HM163" s="25">
        <f t="shared" si="494"/>
        <v>22.378291577365157</v>
      </c>
      <c r="HN163" s="25">
        <f t="shared" si="494"/>
        <v>21.15106089888128</v>
      </c>
      <c r="HO163" s="25">
        <f t="shared" si="494"/>
        <v>19.974407303067764</v>
      </c>
      <c r="HP163" s="25">
        <f t="shared" si="494"/>
        <v>18.844460999497663</v>
      </c>
      <c r="HQ163" s="25">
        <f t="shared" si="494"/>
        <v>17.809119913040778</v>
      </c>
      <c r="HR163" s="25">
        <f t="shared" si="494"/>
        <v>16.798771213268019</v>
      </c>
      <c r="HS163" s="25">
        <f t="shared" si="494"/>
        <v>15.873603112159273</v>
      </c>
      <c r="HT163" s="25">
        <f t="shared" si="494"/>
        <v>14.99083024775231</v>
      </c>
      <c r="HU163" s="25">
        <f t="shared" si="494"/>
        <v>14.140147418976222</v>
      </c>
      <c r="HV163" s="25">
        <f t="shared" si="494"/>
        <v>13.319165887363276</v>
      </c>
      <c r="HW163" s="25">
        <f t="shared" si="494"/>
        <v>12.525679433030358</v>
      </c>
      <c r="HX163" s="25">
        <f t="shared" si="494"/>
        <v>11.806986972991352</v>
      </c>
      <c r="HY163" s="25">
        <f t="shared" si="494"/>
        <v>11.111865699303223</v>
      </c>
      <c r="HZ163" s="25">
        <f t="shared" si="494"/>
        <v>10.438573397143228</v>
      </c>
      <c r="IA163" s="25">
        <f t="shared" si="494"/>
        <v>9.7854991814771406</v>
      </c>
      <c r="IB163" s="25">
        <f t="shared" si="494"/>
        <v>9.3483200797353625</v>
      </c>
      <c r="IC163" s="25" t="str">
        <f t="shared" si="494"/>
        <v>WELL</v>
      </c>
      <c r="II163" s="25" t="str">
        <f t="shared" si="494"/>
        <v>WELL</v>
      </c>
      <c r="IJ163" s="25" t="str">
        <f t="shared" si="494"/>
        <v>WELL</v>
      </c>
      <c r="IK163" s="25" t="str">
        <f t="shared" si="494"/>
        <v>WELL</v>
      </c>
      <c r="IL163" s="25" t="str">
        <f t="shared" si="494"/>
        <v>NO</v>
      </c>
      <c r="IM163" s="25" t="str">
        <f t="shared" si="494"/>
        <v>NO</v>
      </c>
      <c r="IN163" s="25" t="str">
        <f t="shared" si="494"/>
        <v>NO</v>
      </c>
      <c r="IO163" s="25" t="str">
        <f t="shared" si="494"/>
        <v>NO</v>
      </c>
      <c r="IP163" s="25" t="str">
        <f t="shared" si="494"/>
        <v>WELL</v>
      </c>
      <c r="IQ163" s="25" t="str">
        <f t="shared" si="494"/>
        <v>NO</v>
      </c>
      <c r="IR163" s="25" t="str">
        <f t="shared" si="494"/>
        <v>NO</v>
      </c>
      <c r="IS163" s="25" t="str">
        <f t="shared" si="494"/>
        <v>NO</v>
      </c>
      <c r="IT163" s="25" t="str">
        <f t="shared" si="494"/>
        <v>NO</v>
      </c>
      <c r="IU163" s="25" t="str">
        <f t="shared" si="494"/>
        <v>WELL</v>
      </c>
      <c r="IV163" s="25" t="str">
        <f t="shared" si="494"/>
        <v>NO</v>
      </c>
      <c r="IW163" s="25" t="str">
        <f t="shared" si="494"/>
        <v>NO</v>
      </c>
      <c r="IX163" s="25" t="str">
        <f t="shared" si="494"/>
        <v>NO</v>
      </c>
      <c r="IY163" s="25" t="str">
        <f t="shared" si="494"/>
        <v>NO</v>
      </c>
      <c r="IZ163" s="25" t="str">
        <f t="shared" si="494"/>
        <v>WELL</v>
      </c>
      <c r="JA163" s="25" t="str">
        <f t="shared" si="494"/>
        <v>NO</v>
      </c>
      <c r="JB163" s="25" t="str">
        <f t="shared" ref="JB163:JO163" si="495">JB186</f>
        <v>NO</v>
      </c>
      <c r="JC163" s="25" t="str">
        <f t="shared" si="495"/>
        <v>NO</v>
      </c>
      <c r="JD163" s="25" t="str">
        <f t="shared" si="495"/>
        <v>NO</v>
      </c>
      <c r="JE163" s="25" t="str">
        <f t="shared" si="495"/>
        <v>WELL</v>
      </c>
      <c r="JF163" s="25" t="str">
        <f t="shared" si="495"/>
        <v>NO</v>
      </c>
      <c r="JG163" s="25" t="str">
        <f t="shared" si="495"/>
        <v>NO</v>
      </c>
      <c r="JH163" s="25" t="str">
        <f t="shared" si="495"/>
        <v>NO</v>
      </c>
      <c r="JI163" s="25" t="str">
        <f t="shared" si="495"/>
        <v>NO</v>
      </c>
      <c r="JJ163" s="25" t="str">
        <f t="shared" si="495"/>
        <v>WELL</v>
      </c>
      <c r="JK163" s="25" t="str">
        <f t="shared" si="495"/>
        <v>NO</v>
      </c>
      <c r="JL163" s="25" t="str">
        <f t="shared" si="495"/>
        <v>NO</v>
      </c>
      <c r="JM163" s="25" t="str">
        <f t="shared" si="495"/>
        <v>NO</v>
      </c>
      <c r="JN163" s="25" t="str">
        <f t="shared" si="495"/>
        <v>NO</v>
      </c>
      <c r="JO163" s="25" t="str">
        <f t="shared" si="495"/>
        <v>WELL</v>
      </c>
      <c r="JP163" s="25" t="str">
        <f t="shared" ref="JP163:LB163" si="496">JP186</f>
        <v>WELL</v>
      </c>
      <c r="JV163" s="25" t="str">
        <f t="shared" si="496"/>
        <v>WELL</v>
      </c>
      <c r="JW163" s="25" t="str">
        <f t="shared" si="496"/>
        <v>WELL</v>
      </c>
      <c r="JX163" s="25" t="str">
        <f t="shared" si="496"/>
        <v>WELL</v>
      </c>
      <c r="JY163" s="25" t="str">
        <f t="shared" si="496"/>
        <v>NO</v>
      </c>
      <c r="JZ163" s="25" t="str">
        <f t="shared" si="496"/>
        <v>NO</v>
      </c>
      <c r="KA163" s="25" t="str">
        <f t="shared" si="496"/>
        <v>NO</v>
      </c>
      <c r="KB163" s="25" t="str">
        <f t="shared" si="496"/>
        <v>NO</v>
      </c>
      <c r="KC163" s="25" t="str">
        <f t="shared" si="496"/>
        <v>WELL</v>
      </c>
      <c r="KD163" s="25" t="str">
        <f t="shared" si="496"/>
        <v>NO</v>
      </c>
      <c r="KE163" s="25" t="str">
        <f t="shared" si="496"/>
        <v>NO</v>
      </c>
      <c r="KF163" s="25" t="str">
        <f t="shared" si="496"/>
        <v>NO</v>
      </c>
      <c r="KG163" s="25" t="str">
        <f t="shared" si="496"/>
        <v>NO</v>
      </c>
      <c r="KH163" s="25" t="str">
        <f t="shared" si="496"/>
        <v>WELL</v>
      </c>
      <c r="KI163" s="25" t="str">
        <f t="shared" si="496"/>
        <v>NO</v>
      </c>
      <c r="KJ163" s="25" t="str">
        <f t="shared" si="496"/>
        <v>NO</v>
      </c>
      <c r="KK163" s="25" t="str">
        <f t="shared" si="496"/>
        <v>NO</v>
      </c>
      <c r="KL163" s="25" t="str">
        <f t="shared" si="496"/>
        <v>NO</v>
      </c>
      <c r="KM163" s="25" t="str">
        <f t="shared" si="496"/>
        <v>WELL</v>
      </c>
      <c r="KN163" s="25" t="str">
        <f t="shared" si="496"/>
        <v>NO</v>
      </c>
      <c r="KO163" s="25" t="str">
        <f t="shared" si="496"/>
        <v>NO</v>
      </c>
      <c r="KP163" s="25" t="str">
        <f t="shared" si="496"/>
        <v>NO</v>
      </c>
      <c r="KQ163" s="25" t="str">
        <f t="shared" si="496"/>
        <v>NO</v>
      </c>
      <c r="KR163" s="25" t="str">
        <f t="shared" si="496"/>
        <v>WELL</v>
      </c>
      <c r="KS163" s="25" t="str">
        <f t="shared" si="496"/>
        <v>NO</v>
      </c>
      <c r="KT163" s="25" t="str">
        <f t="shared" si="496"/>
        <v>NO</v>
      </c>
      <c r="KU163" s="25" t="str">
        <f t="shared" si="496"/>
        <v>NO</v>
      </c>
      <c r="KV163" s="25" t="str">
        <f t="shared" si="496"/>
        <v>NO</v>
      </c>
      <c r="KW163" s="25" t="str">
        <f t="shared" si="496"/>
        <v>WELL</v>
      </c>
      <c r="KX163" s="25" t="str">
        <f t="shared" si="496"/>
        <v>NO</v>
      </c>
      <c r="KY163" s="25" t="str">
        <f t="shared" si="496"/>
        <v>NO</v>
      </c>
      <c r="KZ163" s="25" t="str">
        <f t="shared" si="496"/>
        <v>NO</v>
      </c>
      <c r="LA163" s="25" t="str">
        <f t="shared" si="496"/>
        <v>NO</v>
      </c>
      <c r="LB163" s="25" t="str">
        <f t="shared" si="496"/>
        <v>WELL</v>
      </c>
      <c r="LC163" s="25">
        <f>LC164+LC186+LC197+LC208+LC219</f>
        <v>14290.83825630719</v>
      </c>
      <c r="LI163" s="25">
        <f t="shared" ref="LI163:MJ163" si="497">LI164+LI186+LI197+LI208+LI219</f>
        <v>17960.812428394511</v>
      </c>
      <c r="LJ163" s="25">
        <f t="shared" si="497"/>
        <v>16687.571260769055</v>
      </c>
      <c r="LK163" s="25">
        <f t="shared" si="497"/>
        <v>17002.954802273434</v>
      </c>
      <c r="LL163" s="25">
        <f t="shared" si="497"/>
        <v>17078.018109463967</v>
      </c>
      <c r="LM163" s="25">
        <f t="shared" si="497"/>
        <v>17203.038351079627</v>
      </c>
      <c r="LN163" s="25">
        <f t="shared" si="497"/>
        <v>17189.435970754308</v>
      </c>
      <c r="LO163" s="25">
        <f t="shared" si="497"/>
        <v>17142.638885514043</v>
      </c>
      <c r="LP163" s="25">
        <f t="shared" si="497"/>
        <v>16704.634407095054</v>
      </c>
      <c r="LQ163" s="25">
        <f t="shared" si="497"/>
        <v>16685.676418201318</v>
      </c>
      <c r="LR163" s="25">
        <f t="shared" si="497"/>
        <v>16694.486887768177</v>
      </c>
      <c r="LS163" s="25">
        <f t="shared" si="497"/>
        <v>16663.408717259212</v>
      </c>
      <c r="LT163" s="25">
        <f t="shared" si="497"/>
        <v>16477.349077697141</v>
      </c>
      <c r="LU163" s="25">
        <f t="shared" si="497"/>
        <v>16389.014406028804</v>
      </c>
      <c r="LV163" s="25">
        <f t="shared" si="497"/>
        <v>16354.607814551162</v>
      </c>
      <c r="LW163" s="25">
        <f t="shared" si="497"/>
        <v>16331.477784909755</v>
      </c>
      <c r="LX163" s="25">
        <f t="shared" si="497"/>
        <v>16296.391002953367</v>
      </c>
      <c r="LY163" s="25">
        <f t="shared" si="497"/>
        <v>16245.162328724691</v>
      </c>
      <c r="LZ163" s="25">
        <f t="shared" si="497"/>
        <v>16185.256259281725</v>
      </c>
      <c r="MA163" s="25">
        <f t="shared" si="497"/>
        <v>16142.383870518501</v>
      </c>
      <c r="MB163" s="25">
        <f t="shared" si="497"/>
        <v>16095.063674026096</v>
      </c>
      <c r="MC163" s="25">
        <f t="shared" si="497"/>
        <v>16034.134560020604</v>
      </c>
      <c r="MD163" s="25">
        <f t="shared" si="497"/>
        <v>16082.859058383279</v>
      </c>
      <c r="ME163" s="25">
        <f t="shared" si="497"/>
        <v>16039.972221826527</v>
      </c>
      <c r="MF163" s="25">
        <f t="shared" si="497"/>
        <v>15996.724433796449</v>
      </c>
      <c r="MG163" s="25">
        <f t="shared" si="497"/>
        <v>15947.453115832084</v>
      </c>
      <c r="MH163" s="25">
        <f t="shared" si="497"/>
        <v>15896.847228043394</v>
      </c>
      <c r="MI163" s="25">
        <f t="shared" si="497"/>
        <v>15846.272290743342</v>
      </c>
      <c r="MJ163" s="25">
        <f t="shared" si="497"/>
        <v>15805.758409875449</v>
      </c>
      <c r="MK163" s="25">
        <f t="shared" ref="MK163" si="498">MK164+MK186+MK197+MK208+MK219</f>
        <v>15765.327029434298</v>
      </c>
      <c r="ML163" s="25">
        <f t="shared" ref="ML163" si="499">ML164+ML186+ML197+ML208+ML219</f>
        <v>15725.671325719406</v>
      </c>
      <c r="MM163" s="25">
        <f t="shared" ref="MM163" si="500">MM164+MM186+MM197+MM208+MM219</f>
        <v>15684.472099269722</v>
      </c>
      <c r="MN163" s="25">
        <f t="shared" ref="MN163" si="501">MN164+MN186+MN197+MN208+MN219</f>
        <v>13620.034030251261</v>
      </c>
      <c r="MO163" s="25">
        <f t="shared" ref="MO163" si="502">MO164+MO186+MO197+MO208+MO219</f>
        <v>13574.703641972594</v>
      </c>
      <c r="MP163" s="25">
        <f>MP164+MP186</f>
        <v>8407.4426844341579</v>
      </c>
      <c r="MV163" s="25">
        <f t="shared" ref="MV163:OB163" si="503">MV164+MV186</f>
        <v>8608.2299650771802</v>
      </c>
      <c r="MW163" s="25">
        <f t="shared" si="503"/>
        <v>8809.235890382588</v>
      </c>
      <c r="MX163" s="25">
        <f t="shared" si="503"/>
        <v>9010.09817265518</v>
      </c>
      <c r="MY163" s="25">
        <f t="shared" si="503"/>
        <v>9011.3168790312266</v>
      </c>
      <c r="MZ163" s="25">
        <f t="shared" si="503"/>
        <v>9012.1752951006274</v>
      </c>
      <c r="NA163" s="25">
        <f t="shared" si="503"/>
        <v>9013.1777623521648</v>
      </c>
      <c r="NB163" s="25">
        <f t="shared" si="503"/>
        <v>9014.2046185526597</v>
      </c>
      <c r="NC163" s="25">
        <f t="shared" si="503"/>
        <v>9015.2170125594203</v>
      </c>
      <c r="ND163" s="25">
        <f t="shared" si="503"/>
        <v>9016.4889441739942</v>
      </c>
      <c r="NE163" s="25">
        <f t="shared" si="503"/>
        <v>9017.7218881095305</v>
      </c>
      <c r="NF163" s="25">
        <f t="shared" si="503"/>
        <v>9018.9801048915469</v>
      </c>
      <c r="NG163" s="25">
        <f t="shared" si="503"/>
        <v>9020.2398388529127</v>
      </c>
      <c r="NH163" s="25">
        <f t="shared" si="503"/>
        <v>9021.4965156397084</v>
      </c>
      <c r="NI163" s="25">
        <f t="shared" si="503"/>
        <v>9022.7778892490642</v>
      </c>
      <c r="NJ163" s="25">
        <f t="shared" si="503"/>
        <v>9024.0560566587174</v>
      </c>
      <c r="NK163" s="25">
        <f t="shared" si="503"/>
        <v>9025.3381741645335</v>
      </c>
      <c r="NL163" s="25">
        <f t="shared" si="503"/>
        <v>9026.6199772164528</v>
      </c>
      <c r="NM163" s="25">
        <f t="shared" si="503"/>
        <v>9027.9010994878208</v>
      </c>
      <c r="NN163" s="25">
        <f t="shared" si="503"/>
        <v>9029.2072507227131</v>
      </c>
      <c r="NO163" s="25">
        <f t="shared" si="503"/>
        <v>9030.5133105896603</v>
      </c>
      <c r="NP163" s="25">
        <f t="shared" si="503"/>
        <v>9031.8199020550128</v>
      </c>
      <c r="NQ163" s="25">
        <f t="shared" si="503"/>
        <v>9033.1263414192181</v>
      </c>
      <c r="NR163" s="25">
        <f t="shared" si="503"/>
        <v>9034.4326611528249</v>
      </c>
      <c r="NS163" s="25">
        <f t="shared" si="503"/>
        <v>9035.7159469960698</v>
      </c>
      <c r="NT163" s="25">
        <f t="shared" si="503"/>
        <v>9036.999265058932</v>
      </c>
      <c r="NU163" s="25">
        <f t="shared" si="503"/>
        <v>9038.2826400589311</v>
      </c>
      <c r="NV163" s="25">
        <f t="shared" si="503"/>
        <v>9039.5659770638104</v>
      </c>
      <c r="NW163" s="25">
        <f t="shared" si="503"/>
        <v>9040.8492988947783</v>
      </c>
      <c r="NX163" s="25">
        <f t="shared" si="503"/>
        <v>9042.1234774333225</v>
      </c>
      <c r="NY163" s="25">
        <f t="shared" si="503"/>
        <v>9043.3976643129008</v>
      </c>
      <c r="NZ163" s="25">
        <f t="shared" si="503"/>
        <v>9044.6718547577893</v>
      </c>
      <c r="OA163" s="25">
        <f t="shared" si="503"/>
        <v>9045.9460380936252</v>
      </c>
      <c r="OB163" s="25">
        <f t="shared" si="503"/>
        <v>9047.2202204976184</v>
      </c>
      <c r="OC163" s="25">
        <f>OC164+OC186+OC197+OC219</f>
        <v>5539.281997578054</v>
      </c>
      <c r="OI163" s="25">
        <f t="shared" ref="OI163:PO163" si="504">OI164+OI186+OI197+OI219</f>
        <v>5643.0236674575008</v>
      </c>
      <c r="OJ163" s="25">
        <f t="shared" si="504"/>
        <v>5628.3109669664909</v>
      </c>
      <c r="OK163" s="25">
        <f t="shared" si="504"/>
        <v>5626.8132758737447</v>
      </c>
      <c r="OL163" s="25">
        <f t="shared" si="504"/>
        <v>5606.9753274748527</v>
      </c>
      <c r="OM163" s="25">
        <f t="shared" si="504"/>
        <v>5575.0911332426713</v>
      </c>
      <c r="ON163" s="25">
        <f t="shared" si="504"/>
        <v>5558.0108603180579</v>
      </c>
      <c r="OO163" s="25">
        <f t="shared" si="504"/>
        <v>5545.9741667564413</v>
      </c>
      <c r="OP163" s="25">
        <f t="shared" si="504"/>
        <v>5521.7183436605774</v>
      </c>
      <c r="OQ163" s="25">
        <f t="shared" si="504"/>
        <v>5482.478018134183</v>
      </c>
      <c r="OR163" s="25">
        <f t="shared" si="504"/>
        <v>5446.8121436293331</v>
      </c>
      <c r="OS163" s="25">
        <f t="shared" si="504"/>
        <v>5396.3039104848249</v>
      </c>
      <c r="OT163" s="25">
        <f t="shared" si="504"/>
        <v>5323.9716214800437</v>
      </c>
      <c r="OU163" s="25">
        <f t="shared" si="504"/>
        <v>5249.3959115204716</v>
      </c>
      <c r="OV163" s="25">
        <f t="shared" si="504"/>
        <v>5179.0458754943584</v>
      </c>
      <c r="OW163" s="25">
        <f t="shared" si="504"/>
        <v>5116.0008050593869</v>
      </c>
      <c r="OX163" s="25">
        <f t="shared" si="504"/>
        <v>5055.5570002737804</v>
      </c>
      <c r="OY163" s="25">
        <f t="shared" si="504"/>
        <v>4994.0305003894782</v>
      </c>
      <c r="OZ163" s="25">
        <f t="shared" si="504"/>
        <v>4915.1418540402801</v>
      </c>
      <c r="PA163" s="25">
        <f t="shared" si="504"/>
        <v>4853.9129903427629</v>
      </c>
      <c r="PB163" s="25">
        <f t="shared" si="504"/>
        <v>4797.7639705115698</v>
      </c>
      <c r="PC163" s="25">
        <f t="shared" si="504"/>
        <v>4741.9259783957068</v>
      </c>
      <c r="PD163" s="25">
        <f t="shared" si="504"/>
        <v>4686.7267531666266</v>
      </c>
      <c r="PE163" s="25">
        <f t="shared" si="504"/>
        <v>4632.3565179180523</v>
      </c>
      <c r="PF163" s="25">
        <f t="shared" si="504"/>
        <v>4578.3450214373797</v>
      </c>
      <c r="PG163" s="25">
        <f t="shared" si="504"/>
        <v>4524.2285077609531</v>
      </c>
      <c r="PH163" s="25">
        <f t="shared" si="504"/>
        <v>4470.965203738182</v>
      </c>
      <c r="PI163" s="25">
        <f t="shared" si="504"/>
        <v>4417.9191763631634</v>
      </c>
      <c r="PJ163" s="25">
        <f t="shared" si="504"/>
        <v>4364.8292445767693</v>
      </c>
      <c r="PK163" s="25">
        <f t="shared" si="504"/>
        <v>4312.1337814748285</v>
      </c>
      <c r="PL163" s="25">
        <f t="shared" si="504"/>
        <v>4259.979319694512</v>
      </c>
      <c r="PM163" s="25">
        <f t="shared" si="504"/>
        <v>4207.4203003233251</v>
      </c>
      <c r="PN163" s="25">
        <f t="shared" si="504"/>
        <v>4154.7095076055994</v>
      </c>
      <c r="PO163" s="25">
        <f t="shared" si="504"/>
        <v>4101.0216405908786</v>
      </c>
    </row>
    <row r="164" spans="1:431" outlineLevel="1" x14ac:dyDescent="0.3">
      <c r="A164" s="28" t="s">
        <v>6007</v>
      </c>
      <c r="B164" s="37" t="s">
        <v>6008</v>
      </c>
      <c r="C164" s="134">
        <f>C165+C182</f>
        <v>11649.09857068553</v>
      </c>
      <c r="I164" s="134">
        <f t="shared" ref="I164" si="505">I165+I182</f>
        <v>12029.880499907191</v>
      </c>
      <c r="J164" s="134">
        <f>J165+J182</f>
        <v>12243.476854800672</v>
      </c>
      <c r="K164" s="134">
        <f t="shared" ref="K164:AJ164" si="506">K165+K182</f>
        <v>12462.292961165458</v>
      </c>
      <c r="L164" s="134">
        <f t="shared" si="506"/>
        <v>12449.852033701078</v>
      </c>
      <c r="M164" s="134">
        <f t="shared" si="506"/>
        <v>12437.632810076666</v>
      </c>
      <c r="N164" s="134">
        <f t="shared" si="506"/>
        <v>12430.491837465137</v>
      </c>
      <c r="O164" s="134">
        <f t="shared" si="506"/>
        <v>12425.753736570347</v>
      </c>
      <c r="P164" s="134">
        <f t="shared" si="506"/>
        <v>12420.595273727684</v>
      </c>
      <c r="Q164" s="134">
        <f t="shared" si="506"/>
        <v>12391.454088259734</v>
      </c>
      <c r="R164" s="134">
        <f t="shared" si="506"/>
        <v>12355.198431722818</v>
      </c>
      <c r="S164" s="134">
        <f t="shared" si="506"/>
        <v>12311.360310719516</v>
      </c>
      <c r="T164" s="134">
        <f t="shared" si="506"/>
        <v>12261.074703477196</v>
      </c>
      <c r="U164" s="134">
        <f t="shared" si="506"/>
        <v>12204.48114752585</v>
      </c>
      <c r="V164" s="134">
        <f t="shared" si="506"/>
        <v>12148.696769240614</v>
      </c>
      <c r="W164" s="134">
        <f t="shared" si="506"/>
        <v>12092.479928395551</v>
      </c>
      <c r="X164" s="134">
        <f t="shared" si="506"/>
        <v>12039.817211767415</v>
      </c>
      <c r="Y164" s="134">
        <f t="shared" si="506"/>
        <v>11986.029919142984</v>
      </c>
      <c r="Z164" s="134">
        <f t="shared" si="506"/>
        <v>11933.660305787273</v>
      </c>
      <c r="AA164" s="134">
        <f t="shared" si="506"/>
        <v>11878.548864094941</v>
      </c>
      <c r="AB164" s="134">
        <f t="shared" si="506"/>
        <v>11827.30472924443</v>
      </c>
      <c r="AC164" s="134">
        <f t="shared" si="506"/>
        <v>11776.61467778648</v>
      </c>
      <c r="AD164" s="134">
        <f t="shared" si="506"/>
        <v>11726.387183783429</v>
      </c>
      <c r="AE164" s="134">
        <f t="shared" si="506"/>
        <v>11676.538423721202</v>
      </c>
      <c r="AF164" s="134">
        <f t="shared" si="506"/>
        <v>11626.886952377858</v>
      </c>
      <c r="AG164" s="134">
        <f t="shared" si="506"/>
        <v>11577.467097162258</v>
      </c>
      <c r="AH164" s="134">
        <f t="shared" si="506"/>
        <v>11528.214407768795</v>
      </c>
      <c r="AI164" s="134">
        <f t="shared" si="506"/>
        <v>11479.06981561312</v>
      </c>
      <c r="AJ164" s="134">
        <f t="shared" si="506"/>
        <v>11429.979169914215</v>
      </c>
      <c r="AK164" s="134">
        <f t="shared" ref="AK164:AO164" si="507">AK165+AK182</f>
        <v>11381.06533443741</v>
      </c>
      <c r="AL164" s="134">
        <f t="shared" si="507"/>
        <v>11332.110708128026</v>
      </c>
      <c r="AM164" s="134">
        <f t="shared" si="507"/>
        <v>11283.073646421295</v>
      </c>
      <c r="AN164" s="134">
        <f t="shared" si="507"/>
        <v>11233.915911600105</v>
      </c>
      <c r="AO164" s="134">
        <f t="shared" si="507"/>
        <v>11183.52553576559</v>
      </c>
      <c r="AP164" s="134">
        <f t="shared" ref="AP164" si="508">AP165+AP182</f>
        <v>2.0288401726286196</v>
      </c>
      <c r="AV164" s="134">
        <f t="shared" ref="AV164:BW164" si="509">AV165+AV182</f>
        <v>2.0696123596510088</v>
      </c>
      <c r="AW164" s="134">
        <f t="shared" si="509"/>
        <v>2.1182166760572692</v>
      </c>
      <c r="AX164" s="134">
        <f t="shared" si="509"/>
        <v>2.165223549964602</v>
      </c>
      <c r="AY164" s="134">
        <f t="shared" si="509"/>
        <v>2.1636939609178274</v>
      </c>
      <c r="AZ164" s="134">
        <f t="shared" si="509"/>
        <v>2.1619592627087005</v>
      </c>
      <c r="BA164" s="134">
        <f t="shared" si="509"/>
        <v>2.1608856772323017</v>
      </c>
      <c r="BB164" s="134">
        <f t="shared" si="509"/>
        <v>2.1600205161428656</v>
      </c>
      <c r="BC164" s="134">
        <f t="shared" si="509"/>
        <v>2.1587199158579136</v>
      </c>
      <c r="BD164" s="134">
        <f t="shared" si="509"/>
        <v>2.1569419528070206</v>
      </c>
      <c r="BE164" s="134">
        <f t="shared" si="509"/>
        <v>2.154860466412984</v>
      </c>
      <c r="BF164" s="134">
        <f t="shared" si="509"/>
        <v>2.1523968636287512</v>
      </c>
      <c r="BG164" s="134">
        <f t="shared" si="509"/>
        <v>2.1497421436220332</v>
      </c>
      <c r="BH164" s="134">
        <f t="shared" si="509"/>
        <v>2.146925218064017</v>
      </c>
      <c r="BI164" s="134">
        <f t="shared" si="509"/>
        <v>2.1440503817156076</v>
      </c>
      <c r="BJ164" s="134">
        <f t="shared" si="509"/>
        <v>2.1409671023976173</v>
      </c>
      <c r="BK164" s="134">
        <f t="shared" si="509"/>
        <v>2.1383541514087918</v>
      </c>
      <c r="BL164" s="134">
        <f t="shared" si="509"/>
        <v>2.1354508008859359</v>
      </c>
      <c r="BM164" s="134">
        <f t="shared" si="509"/>
        <v>2.132693486856768</v>
      </c>
      <c r="BN164" s="134">
        <f t="shared" si="509"/>
        <v>2.1295148712584275</v>
      </c>
      <c r="BO164" s="134">
        <f t="shared" si="509"/>
        <v>2.1268994064080973</v>
      </c>
      <c r="BP164" s="134">
        <f t="shared" si="509"/>
        <v>2.1243087087634658</v>
      </c>
      <c r="BQ164" s="134">
        <f t="shared" si="509"/>
        <v>2.1217381372585531</v>
      </c>
      <c r="BR164" s="134">
        <f t="shared" si="509"/>
        <v>2.1191834633081337</v>
      </c>
      <c r="BS164" s="134">
        <f t="shared" si="509"/>
        <v>2.1166385545120718</v>
      </c>
      <c r="BT164" s="134">
        <f t="shared" si="509"/>
        <v>2.1141021794910673</v>
      </c>
      <c r="BU164" s="134">
        <f t="shared" si="509"/>
        <v>2.1115711387461147</v>
      </c>
      <c r="BV164" s="134">
        <f t="shared" si="509"/>
        <v>2.1090425161269684</v>
      </c>
      <c r="BW164" s="134">
        <f t="shared" si="509"/>
        <v>2.1065136532633666</v>
      </c>
      <c r="BX164" s="134">
        <f t="shared" ref="BX164:CB164" si="510">BX165+BX182</f>
        <v>2.1040057163108372</v>
      </c>
      <c r="BY164" s="134">
        <f t="shared" si="510"/>
        <v>2.1014929587387625</v>
      </c>
      <c r="BZ164" s="134">
        <f t="shared" si="510"/>
        <v>2.0989733820823373</v>
      </c>
      <c r="CA164" s="134">
        <f t="shared" si="510"/>
        <v>2.0964451622737945</v>
      </c>
      <c r="CB164" s="134">
        <f t="shared" si="510"/>
        <v>2.0937834546555258</v>
      </c>
      <c r="CC164" s="142">
        <f>CC165</f>
        <v>0.23999416370398999</v>
      </c>
      <c r="CI164" s="142">
        <f t="shared" ref="CI164:DO164" si="511">CI165</f>
        <v>0.23000906781210523</v>
      </c>
      <c r="CJ164" s="142">
        <f t="shared" si="511"/>
        <v>0.22978951657823399</v>
      </c>
      <c r="CK164" s="142">
        <f t="shared" si="511"/>
        <v>0.22963658783712987</v>
      </c>
      <c r="CL164" s="142">
        <f t="shared" si="511"/>
        <v>0.22934751112047494</v>
      </c>
      <c r="CM164" s="142">
        <f t="shared" si="511"/>
        <v>0.22911564492974043</v>
      </c>
      <c r="CN164" s="142">
        <f t="shared" si="511"/>
        <v>0.22894599947668587</v>
      </c>
      <c r="CO164" s="142">
        <f t="shared" si="511"/>
        <v>0.2288391766096339</v>
      </c>
      <c r="CP164" s="142">
        <f t="shared" si="511"/>
        <v>0.22873058745303715</v>
      </c>
      <c r="CQ164" s="142">
        <f t="shared" si="511"/>
        <v>0.22788457754536323</v>
      </c>
      <c r="CR164" s="142">
        <f t="shared" si="511"/>
        <v>0.22683845455786678</v>
      </c>
      <c r="CS164" s="142">
        <f t="shared" si="511"/>
        <v>0.22558476245844292</v>
      </c>
      <c r="CT164" s="142">
        <f t="shared" si="511"/>
        <v>0.22414159539797374</v>
      </c>
      <c r="CU164" s="142">
        <f t="shared" si="511"/>
        <v>0.22251070075042226</v>
      </c>
      <c r="CV164" s="142">
        <f t="shared" si="511"/>
        <v>0.22084588118556137</v>
      </c>
      <c r="CW164" s="142">
        <f t="shared" si="511"/>
        <v>0.21918571567721676</v>
      </c>
      <c r="CX164" s="142">
        <f t="shared" si="511"/>
        <v>0.21759305285856875</v>
      </c>
      <c r="CY164" s="142">
        <f t="shared" si="511"/>
        <v>0.21599101259583359</v>
      </c>
      <c r="CZ164" s="142">
        <f t="shared" si="511"/>
        <v>0.21441935430247708</v>
      </c>
      <c r="DA164" s="142">
        <f t="shared" si="511"/>
        <v>0.21285429151753862</v>
      </c>
      <c r="DB164" s="142">
        <f t="shared" si="511"/>
        <v>0.21135842676356592</v>
      </c>
      <c r="DC164" s="142">
        <f t="shared" si="511"/>
        <v>0.20987727347069268</v>
      </c>
      <c r="DD164" s="142">
        <f t="shared" si="511"/>
        <v>0.20840841852274422</v>
      </c>
      <c r="DE164" s="142">
        <f t="shared" si="511"/>
        <v>0.20694964730793813</v>
      </c>
      <c r="DF164" s="142">
        <f t="shared" si="511"/>
        <v>0.20549828992628139</v>
      </c>
      <c r="DG164" s="142">
        <f t="shared" si="511"/>
        <v>0.20405311757408182</v>
      </c>
      <c r="DH164" s="142">
        <f t="shared" si="511"/>
        <v>0.20261241694036114</v>
      </c>
      <c r="DI164" s="142">
        <f t="shared" si="511"/>
        <v>0.20117461457123703</v>
      </c>
      <c r="DJ164" s="142">
        <f t="shared" si="511"/>
        <v>0.19973826508182801</v>
      </c>
      <c r="DK164" s="142">
        <f t="shared" si="511"/>
        <v>0.19830359444909668</v>
      </c>
      <c r="DL164" s="142">
        <f t="shared" si="511"/>
        <v>0.1968678317497066</v>
      </c>
      <c r="DM164" s="142">
        <f t="shared" si="511"/>
        <v>0.19542985574305105</v>
      </c>
      <c r="DN164" s="142">
        <f t="shared" si="511"/>
        <v>0.19398863491516158</v>
      </c>
      <c r="DO164" s="142">
        <f t="shared" si="511"/>
        <v>0.19253413380409637</v>
      </c>
      <c r="LC164" s="134">
        <f t="shared" ref="LC164" si="512">LC165+LC182</f>
        <v>11769.50454890069</v>
      </c>
      <c r="LI164" s="134">
        <f t="shared" ref="LI164:MJ164" si="513">LI165+LI182</f>
        <v>12148.782048947627</v>
      </c>
      <c r="LJ164" s="134">
        <f t="shared" si="513"/>
        <v>12363.681143623509</v>
      </c>
      <c r="LK164" s="126">
        <f t="shared" si="513"/>
        <v>12583.772916341306</v>
      </c>
      <c r="LL164" s="134">
        <f t="shared" si="513"/>
        <v>12571.212555053702</v>
      </c>
      <c r="LM164" s="134">
        <f t="shared" si="513"/>
        <v>12558.883315338891</v>
      </c>
      <c r="LN164" s="134">
        <f t="shared" si="513"/>
        <v>12551.667326288964</v>
      </c>
      <c r="LO164" s="134">
        <f t="shared" si="513"/>
        <v>12546.876692823898</v>
      </c>
      <c r="LP164" s="126">
        <f t="shared" si="513"/>
        <v>12541.653037046761</v>
      </c>
      <c r="LQ164" s="134">
        <f t="shared" si="513"/>
        <v>12512.237875987852</v>
      </c>
      <c r="LR164" s="134">
        <f t="shared" si="513"/>
        <v>12475.646715240217</v>
      </c>
      <c r="LS164" s="134">
        <f t="shared" si="513"/>
        <v>12431.40738495261</v>
      </c>
      <c r="LT164" s="134">
        <f t="shared" si="513"/>
        <v>12380.665006279076</v>
      </c>
      <c r="LU164" s="126">
        <f t="shared" si="513"/>
        <v>12323.560389330505</v>
      </c>
      <c r="LV164" s="134">
        <f t="shared" si="513"/>
        <v>12267.254338442826</v>
      </c>
      <c r="LW164" s="134">
        <f t="shared" si="513"/>
        <v>12210.511221917146</v>
      </c>
      <c r="LX164" s="134">
        <f t="shared" si="513"/>
        <v>12157.353287014379</v>
      </c>
      <c r="LY164" s="134">
        <f t="shared" si="513"/>
        <v>12103.060159905686</v>
      </c>
      <c r="LZ164" s="126">
        <f t="shared" si="513"/>
        <v>12050.196852309418</v>
      </c>
      <c r="MA164" s="134">
        <f t="shared" si="513"/>
        <v>11994.581667742323</v>
      </c>
      <c r="MB164" s="134">
        <f t="shared" si="513"/>
        <v>11942.867895716201</v>
      </c>
      <c r="MC164" s="134">
        <f t="shared" si="513"/>
        <v>11891.71279910159</v>
      </c>
      <c r="MD164" s="134">
        <f t="shared" si="513"/>
        <v>11841.024082535198</v>
      </c>
      <c r="ME164" s="126">
        <f t="shared" si="513"/>
        <v>11790.717217230433</v>
      </c>
      <c r="MF164" s="134">
        <f t="shared" si="513"/>
        <v>11740.60987873466</v>
      </c>
      <c r="MG164" s="134">
        <f t="shared" si="513"/>
        <v>11690.736034345138</v>
      </c>
      <c r="MH164" s="134">
        <f t="shared" si="513"/>
        <v>11641.030690142883</v>
      </c>
      <c r="MI164" s="134">
        <f t="shared" si="513"/>
        <v>11591.434278926052</v>
      </c>
      <c r="MJ164" s="126">
        <f t="shared" si="513"/>
        <v>11541.892192452275</v>
      </c>
      <c r="MK164" s="134">
        <f t="shared" ref="MK164:MO164" si="514">MK165+MK182</f>
        <v>11492.52794702312</v>
      </c>
      <c r="ML164" s="134">
        <f t="shared" si="514"/>
        <v>11443.122486386381</v>
      </c>
      <c r="MM164" s="134">
        <f t="shared" si="514"/>
        <v>11393.633812891507</v>
      </c>
      <c r="MN164" s="134">
        <f t="shared" si="514"/>
        <v>11344.023364396287</v>
      </c>
      <c r="MO164" s="126">
        <f t="shared" si="514"/>
        <v>11293.173017954026</v>
      </c>
      <c r="MP164" s="134">
        <f>MP165</f>
        <v>8374.7997222737886</v>
      </c>
      <c r="MV164" s="134">
        <f>MV165</f>
        <v>8575.7139694170637</v>
      </c>
      <c r="MW164" s="134">
        <f t="shared" ref="MW164:OB164" si="515">MW165</f>
        <v>8776.6282165603388</v>
      </c>
      <c r="MX164" s="143">
        <f t="shared" si="515"/>
        <v>8977.5424637036122</v>
      </c>
      <c r="MY164" s="134">
        <f t="shared" si="515"/>
        <v>8978.5499527106294</v>
      </c>
      <c r="MZ164" s="134">
        <f t="shared" si="515"/>
        <v>8979.5574417176467</v>
      </c>
      <c r="NA164" s="134">
        <f t="shared" si="515"/>
        <v>8980.5649307246622</v>
      </c>
      <c r="NB164" s="134">
        <f t="shared" si="515"/>
        <v>8981.5724197316795</v>
      </c>
      <c r="NC164" s="143">
        <f t="shared" si="515"/>
        <v>8982.5799087386949</v>
      </c>
      <c r="ND164" s="134">
        <f t="shared" si="515"/>
        <v>8983.8355613794374</v>
      </c>
      <c r="NE164" s="134">
        <f t="shared" si="515"/>
        <v>8985.0912140201817</v>
      </c>
      <c r="NF164" s="134">
        <f t="shared" si="515"/>
        <v>8986.3468666609242</v>
      </c>
      <c r="NG164" s="134">
        <f t="shared" si="515"/>
        <v>8987.6025193016667</v>
      </c>
      <c r="NH164" s="143">
        <f t="shared" si="515"/>
        <v>8988.8581719424092</v>
      </c>
      <c r="NI164" s="134">
        <f t="shared" si="515"/>
        <v>8990.1392975764502</v>
      </c>
      <c r="NJ164" s="134">
        <f t="shared" si="515"/>
        <v>8991.4204232104912</v>
      </c>
      <c r="NK164" s="134">
        <f t="shared" si="515"/>
        <v>8992.7015488445322</v>
      </c>
      <c r="NL164" s="134">
        <f t="shared" si="515"/>
        <v>8993.9826744785751</v>
      </c>
      <c r="NM164" s="143">
        <f t="shared" si="515"/>
        <v>8995.2638001126161</v>
      </c>
      <c r="NN164" s="134">
        <f t="shared" si="515"/>
        <v>8996.5701602119279</v>
      </c>
      <c r="NO164" s="134">
        <f t="shared" si="515"/>
        <v>8997.8765203112416</v>
      </c>
      <c r="NP164" s="134">
        <f t="shared" si="515"/>
        <v>8999.1828804105553</v>
      </c>
      <c r="NQ164" s="134">
        <f t="shared" si="515"/>
        <v>9000.489240509869</v>
      </c>
      <c r="NR164" s="134">
        <f t="shared" si="515"/>
        <v>9001.7956006091827</v>
      </c>
      <c r="NS164" s="134">
        <f t="shared" si="515"/>
        <v>9003.0789342187381</v>
      </c>
      <c r="NT164" s="134">
        <f t="shared" si="515"/>
        <v>9004.3622678282918</v>
      </c>
      <c r="NU164" s="134">
        <f t="shared" si="515"/>
        <v>9005.6456014378473</v>
      </c>
      <c r="NV164" s="134">
        <f t="shared" si="515"/>
        <v>9006.928935047401</v>
      </c>
      <c r="NW164" s="134">
        <f t="shared" si="515"/>
        <v>9008.2122686569564</v>
      </c>
      <c r="NX164" s="134">
        <f t="shared" si="515"/>
        <v>9009.4864532566662</v>
      </c>
      <c r="NY164" s="134">
        <f t="shared" si="515"/>
        <v>9010.7606378563778</v>
      </c>
      <c r="NZ164" s="134">
        <f t="shared" si="515"/>
        <v>9012.0348224560912</v>
      </c>
      <c r="OA164" s="134">
        <f t="shared" si="515"/>
        <v>9013.3090070558028</v>
      </c>
      <c r="OB164" s="134">
        <f t="shared" si="515"/>
        <v>9014.5831916555144</v>
      </c>
      <c r="OC164" s="134">
        <f t="shared" ref="OC164" si="516">OC165+OC182</f>
        <v>3389.8832162249018</v>
      </c>
      <c r="OI164" s="134">
        <f>OI165+OI182</f>
        <v>3568.2642654361011</v>
      </c>
      <c r="OJ164" s="134">
        <f t="shared" ref="OJ164:PJ164" si="517">OJ165+OJ182</f>
        <v>3582.1914671995742</v>
      </c>
      <c r="OK164" s="134">
        <f t="shared" si="517"/>
        <v>3601.3106552557388</v>
      </c>
      <c r="OL164" s="134">
        <f t="shared" si="517"/>
        <v>3587.6837673925347</v>
      </c>
      <c r="OM164" s="134">
        <f t="shared" si="517"/>
        <v>3574.287292651301</v>
      </c>
      <c r="ON164" s="134">
        <f t="shared" si="517"/>
        <v>3566.0033516227168</v>
      </c>
      <c r="OO164" s="134">
        <f t="shared" si="517"/>
        <v>3560.1440406233382</v>
      </c>
      <c r="OP164" s="134">
        <f t="shared" si="517"/>
        <v>3553.8509730495562</v>
      </c>
      <c r="OQ164" s="134">
        <f t="shared" si="517"/>
        <v>3523.1174934868022</v>
      </c>
      <c r="OR164" s="134">
        <f t="shared" si="517"/>
        <v>3485.2072622449655</v>
      </c>
      <c r="OS164" s="134">
        <f t="shared" si="517"/>
        <v>3439.6481004489137</v>
      </c>
      <c r="OT164" s="134">
        <f t="shared" si="517"/>
        <v>3387.5851201205251</v>
      </c>
      <c r="OU164" s="134">
        <f t="shared" si="517"/>
        <v>3329.1591221289268</v>
      </c>
      <c r="OV164" s="134">
        <f t="shared" si="517"/>
        <v>3271.5054284640969</v>
      </c>
      <c r="OW164" s="134">
        <f t="shared" si="517"/>
        <v>3213.4138709555486</v>
      </c>
      <c r="OX164" s="134">
        <f t="shared" si="517"/>
        <v>3158.9066872857293</v>
      </c>
      <c r="OY164" s="134">
        <f t="shared" si="517"/>
        <v>3103.2634939323834</v>
      </c>
      <c r="OZ164" s="134">
        <f t="shared" si="517"/>
        <v>3049.0492928041385</v>
      </c>
      <c r="PA164" s="134">
        <f t="shared" si="517"/>
        <v>2992.057143025017</v>
      </c>
      <c r="PB164" s="134">
        <f t="shared" si="517"/>
        <v>2938.9655585255182</v>
      </c>
      <c r="PC164" s="134">
        <f t="shared" si="517"/>
        <v>2886.4317920090393</v>
      </c>
      <c r="PD164" s="134">
        <f t="shared" si="517"/>
        <v>2834.3635378231479</v>
      </c>
      <c r="PE164" s="134">
        <f t="shared" si="517"/>
        <v>2782.6762567686451</v>
      </c>
      <c r="PF164" s="134">
        <f t="shared" si="517"/>
        <v>2731.2106403450857</v>
      </c>
      <c r="PG164" s="134">
        <f t="shared" si="517"/>
        <v>2679.9776186959607</v>
      </c>
      <c r="PH164" s="134">
        <f t="shared" si="517"/>
        <v>2628.9121871102971</v>
      </c>
      <c r="PI164" s="134">
        <f t="shared" si="517"/>
        <v>2577.9547674647756</v>
      </c>
      <c r="PJ164" s="134">
        <f t="shared" si="517"/>
        <v>2527.0507404644768</v>
      </c>
      <c r="PK164" s="134">
        <f t="shared" ref="PK164:PO164" si="518">PK165+PK182</f>
        <v>2476.332760235643</v>
      </c>
      <c r="PL164" s="134">
        <f t="shared" si="518"/>
        <v>2425.5726101968221</v>
      </c>
      <c r="PM164" s="134">
        <f t="shared" si="518"/>
        <v>2374.7282812422382</v>
      </c>
      <c r="PN164" s="134">
        <f t="shared" si="518"/>
        <v>2323.761199636986</v>
      </c>
      <c r="PO164" s="134">
        <f t="shared" si="518"/>
        <v>2271.5532307025733</v>
      </c>
    </row>
    <row r="165" spans="1:431" outlineLevel="1" x14ac:dyDescent="0.3">
      <c r="A165" s="30" t="s">
        <v>6009</v>
      </c>
      <c r="B165" s="37" t="s">
        <v>6010</v>
      </c>
      <c r="C165" s="134">
        <f>C166+C170+C171+C177</f>
        <v>11649.075263208406</v>
      </c>
      <c r="I165" s="134">
        <f t="shared" ref="I165:AJ165" si="519">I166+I170+I171+I177</f>
        <v>12029.855255672939</v>
      </c>
      <c r="J165" s="134">
        <f t="shared" si="519"/>
        <v>12243.449673809293</v>
      </c>
      <c r="K165" s="134">
        <f t="shared" si="519"/>
        <v>12462.263843416951</v>
      </c>
      <c r="L165" s="134">
        <f t="shared" si="519"/>
        <v>12449.822915952571</v>
      </c>
      <c r="M165" s="134">
        <f t="shared" si="519"/>
        <v>12437.603692328159</v>
      </c>
      <c r="N165" s="134">
        <f t="shared" si="519"/>
        <v>12430.46271971663</v>
      </c>
      <c r="O165" s="134">
        <f t="shared" si="519"/>
        <v>12425.72461882184</v>
      </c>
      <c r="P165" s="134">
        <f t="shared" si="519"/>
        <v>12420.566155979177</v>
      </c>
      <c r="Q165" s="134">
        <f t="shared" si="519"/>
        <v>12391.424970511227</v>
      </c>
      <c r="R165" s="134">
        <f t="shared" si="519"/>
        <v>12355.169313974311</v>
      </c>
      <c r="S165" s="134">
        <f t="shared" si="519"/>
        <v>12311.331192971009</v>
      </c>
      <c r="T165" s="134">
        <f t="shared" si="519"/>
        <v>12261.045585728689</v>
      </c>
      <c r="U165" s="134">
        <f t="shared" si="519"/>
        <v>12204.452029777343</v>
      </c>
      <c r="V165" s="134">
        <f t="shared" si="519"/>
        <v>12148.667651492107</v>
      </c>
      <c r="W165" s="134">
        <f t="shared" si="519"/>
        <v>12092.450810647044</v>
      </c>
      <c r="X165" s="134">
        <f t="shared" si="519"/>
        <v>12039.788094018908</v>
      </c>
      <c r="Y165" s="134">
        <f t="shared" si="519"/>
        <v>11986.000801394477</v>
      </c>
      <c r="Z165" s="134">
        <f t="shared" si="519"/>
        <v>11933.631188038766</v>
      </c>
      <c r="AA165" s="134">
        <f t="shared" si="519"/>
        <v>11878.519746346434</v>
      </c>
      <c r="AB165" s="134">
        <f t="shared" si="519"/>
        <v>11827.275611495923</v>
      </c>
      <c r="AC165" s="134">
        <f t="shared" si="519"/>
        <v>11776.585560037973</v>
      </c>
      <c r="AD165" s="134">
        <f t="shared" si="519"/>
        <v>11726.358066034922</v>
      </c>
      <c r="AE165" s="134">
        <f t="shared" si="519"/>
        <v>11676.509305972695</v>
      </c>
      <c r="AF165" s="134">
        <f t="shared" si="519"/>
        <v>11626.857834629351</v>
      </c>
      <c r="AG165" s="134">
        <f t="shared" si="519"/>
        <v>11577.437979413751</v>
      </c>
      <c r="AH165" s="134">
        <f t="shared" si="519"/>
        <v>11528.185290020288</v>
      </c>
      <c r="AI165" s="134">
        <f t="shared" si="519"/>
        <v>11479.040697864613</v>
      </c>
      <c r="AJ165" s="134">
        <f t="shared" si="519"/>
        <v>11429.950052165708</v>
      </c>
      <c r="AK165" s="134">
        <f t="shared" ref="AK165:AO165" si="520">AK166+AK170+AK171+AK177</f>
        <v>11381.036216688903</v>
      </c>
      <c r="AL165" s="134">
        <f t="shared" si="520"/>
        <v>11332.081590379519</v>
      </c>
      <c r="AM165" s="134">
        <f t="shared" si="520"/>
        <v>11283.044528672788</v>
      </c>
      <c r="AN165" s="134">
        <f t="shared" si="520"/>
        <v>11233.886793851598</v>
      </c>
      <c r="AO165" s="134">
        <f t="shared" si="520"/>
        <v>11183.496418017083</v>
      </c>
      <c r="AP165" s="134">
        <f t="shared" ref="AP165:BW165" si="521">AP166+AP170+AP171+AP177</f>
        <v>1.4149946492366499</v>
      </c>
      <c r="AV165" s="134">
        <f t="shared" si="521"/>
        <v>1.404758754767403</v>
      </c>
      <c r="AW165" s="134">
        <f t="shared" si="521"/>
        <v>1.4023549896820291</v>
      </c>
      <c r="AX165" s="134">
        <f t="shared" si="521"/>
        <v>1.3983537820977276</v>
      </c>
      <c r="AY165" s="134">
        <f t="shared" si="521"/>
        <v>1.3968241930509526</v>
      </c>
      <c r="AZ165" s="134">
        <f t="shared" si="521"/>
        <v>1.3950894948418258</v>
      </c>
      <c r="BA165" s="134">
        <f t="shared" si="521"/>
        <v>1.3940159093654274</v>
      </c>
      <c r="BB165" s="134">
        <f t="shared" si="521"/>
        <v>1.3931507482759908</v>
      </c>
      <c r="BC165" s="134">
        <f t="shared" si="521"/>
        <v>1.3918501479910392</v>
      </c>
      <c r="BD165" s="134">
        <f t="shared" si="521"/>
        <v>1.3900721849401461</v>
      </c>
      <c r="BE165" s="134">
        <f t="shared" si="521"/>
        <v>1.3879906985461097</v>
      </c>
      <c r="BF165" s="134">
        <f t="shared" si="521"/>
        <v>1.3855270957618764</v>
      </c>
      <c r="BG165" s="134">
        <f t="shared" si="521"/>
        <v>1.3828723757551586</v>
      </c>
      <c r="BH165" s="134">
        <f t="shared" si="521"/>
        <v>1.3800554501971423</v>
      </c>
      <c r="BI165" s="134">
        <f t="shared" si="521"/>
        <v>1.3771806138487328</v>
      </c>
      <c r="BJ165" s="134">
        <f t="shared" si="521"/>
        <v>1.374097334530743</v>
      </c>
      <c r="BK165" s="134">
        <f t="shared" si="521"/>
        <v>1.3714843835419173</v>
      </c>
      <c r="BL165" s="134">
        <f t="shared" si="521"/>
        <v>1.3685810330190611</v>
      </c>
      <c r="BM165" s="134">
        <f t="shared" si="521"/>
        <v>1.3658237189898934</v>
      </c>
      <c r="BN165" s="134">
        <f t="shared" si="521"/>
        <v>1.3626451033915532</v>
      </c>
      <c r="BO165" s="134">
        <f t="shared" si="521"/>
        <v>1.3600296385412229</v>
      </c>
      <c r="BP165" s="134">
        <f t="shared" si="521"/>
        <v>1.3574389408965915</v>
      </c>
      <c r="BQ165" s="134">
        <f t="shared" si="521"/>
        <v>1.3548683693916785</v>
      </c>
      <c r="BR165" s="134">
        <f t="shared" si="521"/>
        <v>1.3523136954412593</v>
      </c>
      <c r="BS165" s="134">
        <f t="shared" si="521"/>
        <v>1.3497687866451971</v>
      </c>
      <c r="BT165" s="134">
        <f t="shared" si="521"/>
        <v>1.3472324116241925</v>
      </c>
      <c r="BU165" s="134">
        <f t="shared" si="521"/>
        <v>1.3447013708792399</v>
      </c>
      <c r="BV165" s="134">
        <f t="shared" si="521"/>
        <v>1.342172748260094</v>
      </c>
      <c r="BW165" s="134">
        <f t="shared" si="521"/>
        <v>1.3396438853964923</v>
      </c>
      <c r="BX165" s="134">
        <f t="shared" ref="BX165:CB165" si="522">BX166+BX170+BX171+BX177</f>
        <v>1.3371359484439624</v>
      </c>
      <c r="BY165" s="134">
        <f t="shared" si="522"/>
        <v>1.3346231908718877</v>
      </c>
      <c r="BZ165" s="134">
        <f t="shared" si="522"/>
        <v>1.3321036142154621</v>
      </c>
      <c r="CA165" s="134">
        <f t="shared" si="522"/>
        <v>1.3295753944069193</v>
      </c>
      <c r="CB165" s="134">
        <f t="shared" si="522"/>
        <v>1.3269136867886511</v>
      </c>
      <c r="CC165" s="134">
        <f>CC166+CC170+CC171+CC177</f>
        <v>0.23999416370398999</v>
      </c>
      <c r="CI165" s="134">
        <f t="shared" ref="CI165:DJ165" si="523">CI166+CI170+CI171+CI177</f>
        <v>0.23000906781210523</v>
      </c>
      <c r="CJ165" s="134">
        <f t="shared" si="523"/>
        <v>0.22978951657823399</v>
      </c>
      <c r="CK165" s="134">
        <f t="shared" si="523"/>
        <v>0.22963658783712987</v>
      </c>
      <c r="CL165" s="134">
        <f t="shared" si="523"/>
        <v>0.22934751112047494</v>
      </c>
      <c r="CM165" s="134">
        <f t="shared" si="523"/>
        <v>0.22911564492974043</v>
      </c>
      <c r="CN165" s="134">
        <f t="shared" si="523"/>
        <v>0.22894599947668587</v>
      </c>
      <c r="CO165" s="134">
        <f t="shared" si="523"/>
        <v>0.2288391766096339</v>
      </c>
      <c r="CP165" s="134">
        <f t="shared" si="523"/>
        <v>0.22873058745303715</v>
      </c>
      <c r="CQ165" s="134">
        <f t="shared" si="523"/>
        <v>0.22788457754536323</v>
      </c>
      <c r="CR165" s="134">
        <f t="shared" si="523"/>
        <v>0.22683845455786678</v>
      </c>
      <c r="CS165" s="134">
        <f t="shared" si="523"/>
        <v>0.22558476245844292</v>
      </c>
      <c r="CT165" s="134">
        <f t="shared" si="523"/>
        <v>0.22414159539797374</v>
      </c>
      <c r="CU165" s="134">
        <f t="shared" si="523"/>
        <v>0.22251070075042226</v>
      </c>
      <c r="CV165" s="134">
        <f t="shared" si="523"/>
        <v>0.22084588118556137</v>
      </c>
      <c r="CW165" s="134">
        <f t="shared" si="523"/>
        <v>0.21918571567721676</v>
      </c>
      <c r="CX165" s="134">
        <f t="shared" si="523"/>
        <v>0.21759305285856875</v>
      </c>
      <c r="CY165" s="134">
        <f t="shared" si="523"/>
        <v>0.21599101259583359</v>
      </c>
      <c r="CZ165" s="134">
        <f t="shared" si="523"/>
        <v>0.21441935430247708</v>
      </c>
      <c r="DA165" s="134">
        <f t="shared" si="523"/>
        <v>0.21285429151753862</v>
      </c>
      <c r="DB165" s="134">
        <f t="shared" si="523"/>
        <v>0.21135842676356592</v>
      </c>
      <c r="DC165" s="134">
        <f t="shared" si="523"/>
        <v>0.20987727347069268</v>
      </c>
      <c r="DD165" s="134">
        <f t="shared" si="523"/>
        <v>0.20840841852274422</v>
      </c>
      <c r="DE165" s="134">
        <f t="shared" si="523"/>
        <v>0.20694964730793813</v>
      </c>
      <c r="DF165" s="134">
        <f t="shared" si="523"/>
        <v>0.20549828992628139</v>
      </c>
      <c r="DG165" s="134">
        <f t="shared" si="523"/>
        <v>0.20405311757408182</v>
      </c>
      <c r="DH165" s="134">
        <f t="shared" si="523"/>
        <v>0.20261241694036114</v>
      </c>
      <c r="DI165" s="134">
        <f t="shared" si="523"/>
        <v>0.20117461457123703</v>
      </c>
      <c r="DJ165" s="134">
        <f t="shared" si="523"/>
        <v>0.19973826508182801</v>
      </c>
      <c r="DK165" s="134">
        <f t="shared" ref="DK165:DO165" si="524">DK166+DK170+DK171+DK177</f>
        <v>0.19830359444909668</v>
      </c>
      <c r="DL165" s="134">
        <f t="shared" si="524"/>
        <v>0.1968678317497066</v>
      </c>
      <c r="DM165" s="134">
        <f t="shared" si="524"/>
        <v>0.19542985574305105</v>
      </c>
      <c r="DN165" s="134">
        <f t="shared" si="524"/>
        <v>0.19398863491516158</v>
      </c>
      <c r="DO165" s="134">
        <f t="shared" si="524"/>
        <v>0.19253413380409637</v>
      </c>
      <c r="LC165" s="134">
        <f t="shared" ref="LC165:MJ165" si="525">LC166+LC170+LC171+LC177</f>
        <v>11752.293566768591</v>
      </c>
      <c r="LI165" s="134">
        <f t="shared" si="525"/>
        <v>12130.140903776635</v>
      </c>
      <c r="LJ165" s="134">
        <f t="shared" si="525"/>
        <v>12343.609835413623</v>
      </c>
      <c r="LK165" s="126">
        <f t="shared" si="525"/>
        <v>12562.271445092527</v>
      </c>
      <c r="LL165" s="134">
        <f t="shared" si="525"/>
        <v>12549.711083804923</v>
      </c>
      <c r="LM165" s="134">
        <f t="shared" si="525"/>
        <v>12537.381844090112</v>
      </c>
      <c r="LN165" s="134">
        <f t="shared" si="525"/>
        <v>12530.165855040184</v>
      </c>
      <c r="LO165" s="134">
        <f t="shared" si="525"/>
        <v>12525.375221575119</v>
      </c>
      <c r="LP165" s="126">
        <f t="shared" si="525"/>
        <v>12520.151565797982</v>
      </c>
      <c r="LQ165" s="134">
        <f t="shared" si="525"/>
        <v>12490.736404739073</v>
      </c>
      <c r="LR165" s="134">
        <f t="shared" si="525"/>
        <v>12454.145243991437</v>
      </c>
      <c r="LS165" s="134">
        <f t="shared" si="525"/>
        <v>12409.905913703831</v>
      </c>
      <c r="LT165" s="134">
        <f t="shared" si="525"/>
        <v>12359.163535030297</v>
      </c>
      <c r="LU165" s="126">
        <f t="shared" si="525"/>
        <v>12302.058918081726</v>
      </c>
      <c r="LV165" s="134">
        <f t="shared" si="525"/>
        <v>12245.752867194047</v>
      </c>
      <c r="LW165" s="134">
        <f t="shared" si="525"/>
        <v>12189.009750668367</v>
      </c>
      <c r="LX165" s="134">
        <f t="shared" si="525"/>
        <v>12135.8518157656</v>
      </c>
      <c r="LY165" s="134">
        <f t="shared" si="525"/>
        <v>12081.558688656907</v>
      </c>
      <c r="LZ165" s="126">
        <f t="shared" si="525"/>
        <v>12028.695381060639</v>
      </c>
      <c r="MA165" s="134">
        <f t="shared" si="525"/>
        <v>11973.080196493544</v>
      </c>
      <c r="MB165" s="134">
        <f t="shared" si="525"/>
        <v>11921.366424467422</v>
      </c>
      <c r="MC165" s="134">
        <f t="shared" si="525"/>
        <v>11870.21132785281</v>
      </c>
      <c r="MD165" s="134">
        <f t="shared" si="525"/>
        <v>11819.522611286418</v>
      </c>
      <c r="ME165" s="126">
        <f t="shared" si="525"/>
        <v>11769.215745981654</v>
      </c>
      <c r="MF165" s="134">
        <f t="shared" si="525"/>
        <v>11719.108407485881</v>
      </c>
      <c r="MG165" s="134">
        <f t="shared" si="525"/>
        <v>11669.234563096359</v>
      </c>
      <c r="MH165" s="134">
        <f t="shared" si="525"/>
        <v>11619.529218894104</v>
      </c>
      <c r="MI165" s="134">
        <f t="shared" si="525"/>
        <v>11569.932807677273</v>
      </c>
      <c r="MJ165" s="126">
        <f t="shared" si="525"/>
        <v>11520.390721203496</v>
      </c>
      <c r="MK165" s="134">
        <f t="shared" ref="MK165:MO165" si="526">MK166+MK170+MK171+MK177</f>
        <v>11471.026475774341</v>
      </c>
      <c r="ML165" s="134">
        <f t="shared" si="526"/>
        <v>11421.621015137602</v>
      </c>
      <c r="MM165" s="134">
        <f t="shared" si="526"/>
        <v>11372.132341642728</v>
      </c>
      <c r="MN165" s="134">
        <f t="shared" si="526"/>
        <v>11322.521893147508</v>
      </c>
      <c r="MO165" s="126">
        <f t="shared" si="526"/>
        <v>11271.671546705247</v>
      </c>
      <c r="MP165" s="134">
        <f>MP166+MP170+MP177</f>
        <v>8374.7997222737886</v>
      </c>
      <c r="MV165" s="134">
        <f>MV166+MV170+MV177</f>
        <v>8575.7139694170637</v>
      </c>
      <c r="MW165" s="134">
        <f t="shared" ref="MW165:NW165" si="527">MW166+MW170+MW177</f>
        <v>8776.6282165603388</v>
      </c>
      <c r="MX165" s="143">
        <f t="shared" si="527"/>
        <v>8977.5424637036122</v>
      </c>
      <c r="MY165" s="134">
        <f t="shared" si="527"/>
        <v>8978.5499527106294</v>
      </c>
      <c r="MZ165" s="134">
        <f t="shared" si="527"/>
        <v>8979.5574417176467</v>
      </c>
      <c r="NA165" s="134">
        <f t="shared" si="527"/>
        <v>8980.5649307246622</v>
      </c>
      <c r="NB165" s="134">
        <f t="shared" si="527"/>
        <v>8981.5724197316795</v>
      </c>
      <c r="NC165" s="143">
        <f t="shared" si="527"/>
        <v>8982.5799087386949</v>
      </c>
      <c r="ND165" s="134">
        <f t="shared" si="527"/>
        <v>8983.8355613794374</v>
      </c>
      <c r="NE165" s="134">
        <f t="shared" si="527"/>
        <v>8985.0912140201817</v>
      </c>
      <c r="NF165" s="134">
        <f t="shared" si="527"/>
        <v>8986.3468666609242</v>
      </c>
      <c r="NG165" s="134">
        <f t="shared" si="527"/>
        <v>8987.6025193016667</v>
      </c>
      <c r="NH165" s="143">
        <f t="shared" si="527"/>
        <v>8988.8581719424092</v>
      </c>
      <c r="NI165" s="134">
        <f t="shared" si="527"/>
        <v>8990.1392975764502</v>
      </c>
      <c r="NJ165" s="134">
        <f t="shared" si="527"/>
        <v>8991.4204232104912</v>
      </c>
      <c r="NK165" s="134">
        <f t="shared" si="527"/>
        <v>8992.7015488445322</v>
      </c>
      <c r="NL165" s="134">
        <f t="shared" si="527"/>
        <v>8993.9826744785751</v>
      </c>
      <c r="NM165" s="143">
        <f t="shared" si="527"/>
        <v>8995.2638001126161</v>
      </c>
      <c r="NN165" s="134">
        <f t="shared" si="527"/>
        <v>8996.5701602119279</v>
      </c>
      <c r="NO165" s="134">
        <f t="shared" si="527"/>
        <v>8997.8765203112416</v>
      </c>
      <c r="NP165" s="134">
        <f t="shared" si="527"/>
        <v>8999.1828804105553</v>
      </c>
      <c r="NQ165" s="134">
        <f t="shared" si="527"/>
        <v>9000.489240509869</v>
      </c>
      <c r="NR165" s="134">
        <f t="shared" si="527"/>
        <v>9001.7956006091827</v>
      </c>
      <c r="NS165" s="134">
        <f t="shared" si="527"/>
        <v>9003.0789342187381</v>
      </c>
      <c r="NT165" s="134">
        <f t="shared" si="527"/>
        <v>9004.3622678282918</v>
      </c>
      <c r="NU165" s="134">
        <f t="shared" si="527"/>
        <v>9005.6456014378473</v>
      </c>
      <c r="NV165" s="134">
        <f t="shared" si="527"/>
        <v>9006.928935047401</v>
      </c>
      <c r="NW165" s="134">
        <f t="shared" si="527"/>
        <v>9008.2122686569564</v>
      </c>
      <c r="NX165" s="134">
        <f t="shared" ref="NX165:OB165" si="528">NX166+NX170+NX177</f>
        <v>9009.4864532566662</v>
      </c>
      <c r="NY165" s="134">
        <f t="shared" si="528"/>
        <v>9010.7606378563778</v>
      </c>
      <c r="NZ165" s="134">
        <f t="shared" si="528"/>
        <v>9012.0348224560912</v>
      </c>
      <c r="OA165" s="134">
        <f t="shared" si="528"/>
        <v>9013.3090070558028</v>
      </c>
      <c r="OB165" s="134">
        <f t="shared" si="528"/>
        <v>9014.5831916555144</v>
      </c>
      <c r="OC165" s="134">
        <f t="shared" ref="OC165:PJ165" si="529">OC166+OC170+OC171+OC177</f>
        <v>3372.6722340928022</v>
      </c>
      <c r="OI165" s="134">
        <f>OI166+OI170+OI171+OI177</f>
        <v>3549.6231202651084</v>
      </c>
      <c r="OJ165" s="134">
        <f t="shared" si="529"/>
        <v>3562.1201589896882</v>
      </c>
      <c r="OK165" s="134">
        <f t="shared" si="529"/>
        <v>3579.8091840069596</v>
      </c>
      <c r="OL165" s="134">
        <f t="shared" si="529"/>
        <v>3566.1822961437556</v>
      </c>
      <c r="OM165" s="134">
        <f t="shared" si="529"/>
        <v>3552.7858214025218</v>
      </c>
      <c r="ON165" s="134">
        <f t="shared" si="529"/>
        <v>3544.5018803739376</v>
      </c>
      <c r="OO165" s="134">
        <f t="shared" si="529"/>
        <v>3538.6425693745591</v>
      </c>
      <c r="OP165" s="134">
        <f t="shared" si="529"/>
        <v>3532.349501800777</v>
      </c>
      <c r="OQ165" s="134">
        <f t="shared" si="529"/>
        <v>3501.6160222380231</v>
      </c>
      <c r="OR165" s="134">
        <f t="shared" si="529"/>
        <v>3463.7057909961864</v>
      </c>
      <c r="OS165" s="134">
        <f t="shared" si="529"/>
        <v>3418.1466292001346</v>
      </c>
      <c r="OT165" s="134">
        <f t="shared" si="529"/>
        <v>3366.0836488717459</v>
      </c>
      <c r="OU165" s="134">
        <f t="shared" si="529"/>
        <v>3307.6576508801477</v>
      </c>
      <c r="OV165" s="134">
        <f t="shared" si="529"/>
        <v>3250.0039572153178</v>
      </c>
      <c r="OW165" s="134">
        <f t="shared" si="529"/>
        <v>3191.9123997067695</v>
      </c>
      <c r="OX165" s="134">
        <f t="shared" si="529"/>
        <v>3137.4052160369502</v>
      </c>
      <c r="OY165" s="134">
        <f t="shared" si="529"/>
        <v>3081.7620226836043</v>
      </c>
      <c r="OZ165" s="134">
        <f t="shared" si="529"/>
        <v>3027.5478215553594</v>
      </c>
      <c r="PA165" s="134">
        <f t="shared" si="529"/>
        <v>2970.5556717762379</v>
      </c>
      <c r="PB165" s="134">
        <f t="shared" si="529"/>
        <v>2917.4640872767391</v>
      </c>
      <c r="PC165" s="134">
        <f t="shared" si="529"/>
        <v>2864.9303207602602</v>
      </c>
      <c r="PD165" s="134">
        <f t="shared" si="529"/>
        <v>2812.8620665743688</v>
      </c>
      <c r="PE165" s="134">
        <f t="shared" si="529"/>
        <v>2761.174785519866</v>
      </c>
      <c r="PF165" s="134">
        <f t="shared" si="529"/>
        <v>2709.7091690963066</v>
      </c>
      <c r="PG165" s="134">
        <f t="shared" si="529"/>
        <v>2658.4761474471816</v>
      </c>
      <c r="PH165" s="134">
        <f t="shared" si="529"/>
        <v>2607.4107158615179</v>
      </c>
      <c r="PI165" s="134">
        <f t="shared" si="529"/>
        <v>2556.4532962159965</v>
      </c>
      <c r="PJ165" s="134">
        <f t="shared" si="529"/>
        <v>2505.5492692156977</v>
      </c>
      <c r="PK165" s="134">
        <f t="shared" ref="PK165:PO165" si="530">PK166+PK170+PK171+PK177</f>
        <v>2454.8312889868639</v>
      </c>
      <c r="PL165" s="134">
        <f t="shared" si="530"/>
        <v>2404.071138948043</v>
      </c>
      <c r="PM165" s="134">
        <f t="shared" si="530"/>
        <v>2353.226809993459</v>
      </c>
      <c r="PN165" s="134">
        <f t="shared" si="530"/>
        <v>2302.2597283882073</v>
      </c>
      <c r="PO165" s="134">
        <f t="shared" si="530"/>
        <v>2250.0517594537941</v>
      </c>
    </row>
    <row r="166" spans="1:431" outlineLevel="1" x14ac:dyDescent="0.3">
      <c r="A166" s="30" t="s">
        <v>6011</v>
      </c>
      <c r="B166" s="37" t="s">
        <v>6012</v>
      </c>
      <c r="C166" s="134">
        <f>C167+C169</f>
        <v>8379.6408057043081</v>
      </c>
      <c r="I166" s="134">
        <f t="shared" ref="I166:AJ166" si="531">I167+I169</f>
        <v>8590.2722968742437</v>
      </c>
      <c r="J166" s="134">
        <f t="shared" si="531"/>
        <v>8800.9037880441792</v>
      </c>
      <c r="K166" s="134">
        <f t="shared" si="531"/>
        <v>9011.5352792141111</v>
      </c>
      <c r="L166" s="134">
        <f t="shared" si="531"/>
        <v>9011.5352792141111</v>
      </c>
      <c r="M166" s="134">
        <f t="shared" si="531"/>
        <v>9011.5352792141111</v>
      </c>
      <c r="N166" s="134">
        <f t="shared" si="531"/>
        <v>9011.5352792141111</v>
      </c>
      <c r="O166" s="134">
        <f t="shared" si="531"/>
        <v>9011.5352792141111</v>
      </c>
      <c r="P166" s="134">
        <f t="shared" si="531"/>
        <v>9011.5352792141111</v>
      </c>
      <c r="Q166" s="134">
        <f t="shared" si="531"/>
        <v>9011.5352792141111</v>
      </c>
      <c r="R166" s="134">
        <f t="shared" si="531"/>
        <v>9011.5352792141111</v>
      </c>
      <c r="S166" s="134">
        <f t="shared" si="531"/>
        <v>9011.5352792141111</v>
      </c>
      <c r="T166" s="134">
        <f t="shared" si="531"/>
        <v>9011.5352792141111</v>
      </c>
      <c r="U166" s="134">
        <f t="shared" si="531"/>
        <v>9011.5352792141111</v>
      </c>
      <c r="V166" s="134">
        <f t="shared" si="531"/>
        <v>9011.5352792141111</v>
      </c>
      <c r="W166" s="134">
        <f t="shared" si="531"/>
        <v>9011.5352792141111</v>
      </c>
      <c r="X166" s="134">
        <f t="shared" si="531"/>
        <v>9011.5352792141111</v>
      </c>
      <c r="Y166" s="134">
        <f t="shared" si="531"/>
        <v>9011.5352792141111</v>
      </c>
      <c r="Z166" s="134">
        <f t="shared" si="531"/>
        <v>9011.5352792141111</v>
      </c>
      <c r="AA166" s="134">
        <f t="shared" si="531"/>
        <v>9011.5352792141111</v>
      </c>
      <c r="AB166" s="134">
        <f t="shared" si="531"/>
        <v>9011.5352792141111</v>
      </c>
      <c r="AC166" s="134">
        <f t="shared" si="531"/>
        <v>9011.5352792141111</v>
      </c>
      <c r="AD166" s="134">
        <f t="shared" si="531"/>
        <v>9011.5352792141111</v>
      </c>
      <c r="AE166" s="134">
        <f t="shared" si="531"/>
        <v>9011.5352792141111</v>
      </c>
      <c r="AF166" s="134">
        <f t="shared" si="531"/>
        <v>9011.5352792141111</v>
      </c>
      <c r="AG166" s="134">
        <f t="shared" si="531"/>
        <v>9011.5352792141111</v>
      </c>
      <c r="AH166" s="134">
        <f t="shared" si="531"/>
        <v>9011.5352792141111</v>
      </c>
      <c r="AI166" s="134">
        <f t="shared" si="531"/>
        <v>9011.5352792141111</v>
      </c>
      <c r="AJ166" s="134">
        <f t="shared" si="531"/>
        <v>9011.5352792141111</v>
      </c>
      <c r="AK166" s="134">
        <f t="shared" ref="AK166:AO166" si="532">AK167+AK169</f>
        <v>9011.5352792141093</v>
      </c>
      <c r="AL166" s="134">
        <f t="shared" si="532"/>
        <v>9011.5352792141093</v>
      </c>
      <c r="AM166" s="134">
        <f t="shared" si="532"/>
        <v>9011.5352792141093</v>
      </c>
      <c r="AN166" s="134">
        <f t="shared" si="532"/>
        <v>9011.5352792141093</v>
      </c>
      <c r="AO166" s="134">
        <f t="shared" si="532"/>
        <v>9011.5352792141093</v>
      </c>
      <c r="AP166" s="134">
        <f t="shared" ref="AP166:BW166" si="533">AP167+AP169</f>
        <v>0.64170742517065005</v>
      </c>
      <c r="AV166" s="134">
        <f t="shared" si="533"/>
        <v>0.64917961613863662</v>
      </c>
      <c r="AW166" s="134">
        <f t="shared" si="533"/>
        <v>0.6566518071066233</v>
      </c>
      <c r="AX166" s="134">
        <f t="shared" si="533"/>
        <v>0.66412399807460987</v>
      </c>
      <c r="AY166" s="134">
        <f t="shared" si="533"/>
        <v>0.66412399807460987</v>
      </c>
      <c r="AZ166" s="134">
        <f t="shared" si="533"/>
        <v>0.66412399807460987</v>
      </c>
      <c r="BA166" s="134">
        <f t="shared" si="533"/>
        <v>0.66412399807460987</v>
      </c>
      <c r="BB166" s="134">
        <f t="shared" si="533"/>
        <v>0.66412399807460987</v>
      </c>
      <c r="BC166" s="134">
        <f t="shared" si="533"/>
        <v>0.66412399807460987</v>
      </c>
      <c r="BD166" s="134">
        <f t="shared" si="533"/>
        <v>0.66412399807460987</v>
      </c>
      <c r="BE166" s="134">
        <f t="shared" si="533"/>
        <v>0.66412399807460987</v>
      </c>
      <c r="BF166" s="134">
        <f t="shared" si="533"/>
        <v>0.66412399807460987</v>
      </c>
      <c r="BG166" s="134">
        <f t="shared" si="533"/>
        <v>0.66412399807460987</v>
      </c>
      <c r="BH166" s="134">
        <f t="shared" si="533"/>
        <v>0.66412399807460987</v>
      </c>
      <c r="BI166" s="134">
        <f t="shared" si="533"/>
        <v>0.66412399807460987</v>
      </c>
      <c r="BJ166" s="134">
        <f t="shared" si="533"/>
        <v>0.66412399807460987</v>
      </c>
      <c r="BK166" s="134">
        <f t="shared" si="533"/>
        <v>0.66412399807460987</v>
      </c>
      <c r="BL166" s="134">
        <f t="shared" si="533"/>
        <v>0.66412399807460987</v>
      </c>
      <c r="BM166" s="134">
        <f t="shared" si="533"/>
        <v>0.66412399807460987</v>
      </c>
      <c r="BN166" s="134">
        <f t="shared" si="533"/>
        <v>0.66412399807460987</v>
      </c>
      <c r="BO166" s="134">
        <f t="shared" si="533"/>
        <v>0.66412399807460987</v>
      </c>
      <c r="BP166" s="134">
        <f t="shared" si="533"/>
        <v>0.66412399807460987</v>
      </c>
      <c r="BQ166" s="134">
        <f t="shared" si="533"/>
        <v>0.66412399807460987</v>
      </c>
      <c r="BR166" s="134">
        <f t="shared" si="533"/>
        <v>0.66412399807460987</v>
      </c>
      <c r="BS166" s="134">
        <f t="shared" si="533"/>
        <v>0.66412399807460987</v>
      </c>
      <c r="BT166" s="134">
        <f t="shared" si="533"/>
        <v>0.66412399807460987</v>
      </c>
      <c r="BU166" s="134">
        <f t="shared" si="533"/>
        <v>0.66412399807460987</v>
      </c>
      <c r="BV166" s="134">
        <f t="shared" si="533"/>
        <v>0.66412399807460987</v>
      </c>
      <c r="BW166" s="134">
        <f t="shared" si="533"/>
        <v>0.66412399807460987</v>
      </c>
      <c r="BX166" s="134">
        <f t="shared" ref="BX166:CB166" si="534">BX167+BX169</f>
        <v>0.66412399807460987</v>
      </c>
      <c r="BY166" s="134">
        <f t="shared" si="534"/>
        <v>0.66412399807460987</v>
      </c>
      <c r="BZ166" s="134">
        <f t="shared" si="534"/>
        <v>0.66412399807460987</v>
      </c>
      <c r="CA166" s="134">
        <f t="shared" si="534"/>
        <v>0.66412399807460987</v>
      </c>
      <c r="CB166" s="134">
        <f t="shared" si="534"/>
        <v>0.66412399807460987</v>
      </c>
      <c r="CC166" s="134">
        <f>CC167+CC169</f>
        <v>0.10856575852214999</v>
      </c>
      <c r="CI166" s="134">
        <f t="shared" ref="CI166:DJ166" si="535">CI167+CI169</f>
        <v>0.10931297761894566</v>
      </c>
      <c r="CJ166" s="134">
        <f t="shared" si="535"/>
        <v>0.11006019671574432</v>
      </c>
      <c r="CK166" s="134">
        <f t="shared" si="535"/>
        <v>0.11080741581254298</v>
      </c>
      <c r="CL166" s="134">
        <f t="shared" si="535"/>
        <v>0.11080741581254298</v>
      </c>
      <c r="CM166" s="134">
        <f t="shared" si="535"/>
        <v>0.11080741581254298</v>
      </c>
      <c r="CN166" s="134">
        <f t="shared" si="535"/>
        <v>0.11080741581254298</v>
      </c>
      <c r="CO166" s="134">
        <f t="shared" si="535"/>
        <v>0.11080741581254298</v>
      </c>
      <c r="CP166" s="134">
        <f t="shared" si="535"/>
        <v>0.11080741581254298</v>
      </c>
      <c r="CQ166" s="134">
        <f t="shared" si="535"/>
        <v>0.11080741581254298</v>
      </c>
      <c r="CR166" s="134">
        <f t="shared" si="535"/>
        <v>0.11080741581254298</v>
      </c>
      <c r="CS166" s="134">
        <f t="shared" si="535"/>
        <v>0.11080741581254298</v>
      </c>
      <c r="CT166" s="134">
        <f t="shared" si="535"/>
        <v>0.11080741581254298</v>
      </c>
      <c r="CU166" s="134">
        <f t="shared" si="535"/>
        <v>0.11080741581254298</v>
      </c>
      <c r="CV166" s="134">
        <f t="shared" si="535"/>
        <v>0.11080741581254298</v>
      </c>
      <c r="CW166" s="134">
        <f t="shared" si="535"/>
        <v>0.11080741581254298</v>
      </c>
      <c r="CX166" s="134">
        <f t="shared" si="535"/>
        <v>0.11080741581254298</v>
      </c>
      <c r="CY166" s="134">
        <f t="shared" si="535"/>
        <v>0.11080741581254298</v>
      </c>
      <c r="CZ166" s="134">
        <f t="shared" si="535"/>
        <v>0.11080741581254298</v>
      </c>
      <c r="DA166" s="134">
        <f t="shared" si="535"/>
        <v>0.11080741581254298</v>
      </c>
      <c r="DB166" s="134">
        <f t="shared" si="535"/>
        <v>0.11080741581254298</v>
      </c>
      <c r="DC166" s="134">
        <f t="shared" si="535"/>
        <v>0.11080741581254298</v>
      </c>
      <c r="DD166" s="134">
        <f t="shared" si="535"/>
        <v>0.11080741581254298</v>
      </c>
      <c r="DE166" s="134">
        <f t="shared" si="535"/>
        <v>0.11080741581254298</v>
      </c>
      <c r="DF166" s="134">
        <f t="shared" si="535"/>
        <v>0.11080741581254298</v>
      </c>
      <c r="DG166" s="134">
        <f t="shared" si="535"/>
        <v>0.11080741581254298</v>
      </c>
      <c r="DH166" s="134">
        <f t="shared" si="535"/>
        <v>0.11080741581254298</v>
      </c>
      <c r="DI166" s="134">
        <f t="shared" si="535"/>
        <v>0.11080741581254298</v>
      </c>
      <c r="DJ166" s="134">
        <f t="shared" si="535"/>
        <v>0.11080741581254298</v>
      </c>
      <c r="DK166" s="134">
        <f t="shared" ref="DK166:DO166" si="536">DK167+DK169</f>
        <v>0.11080741581254298</v>
      </c>
      <c r="DL166" s="134">
        <f t="shared" si="536"/>
        <v>0.11080741581254298</v>
      </c>
      <c r="DM166" s="134">
        <f t="shared" si="536"/>
        <v>0.11080741581254298</v>
      </c>
      <c r="DN166" s="134">
        <f t="shared" si="536"/>
        <v>0.11080741581254298</v>
      </c>
      <c r="DO166" s="134">
        <f t="shared" si="536"/>
        <v>0.11080741581254298</v>
      </c>
      <c r="LC166" s="134">
        <f t="shared" ref="LC166:MJ166" si="537">LC167+LC169</f>
        <v>8426.3785396174571</v>
      </c>
      <c r="LI166" s="134">
        <f t="shared" si="537"/>
        <v>8637.4172651951467</v>
      </c>
      <c r="LJ166" s="134">
        <f t="shared" si="537"/>
        <v>8848.455990772838</v>
      </c>
      <c r="LK166" s="126">
        <f t="shared" si="537"/>
        <v>9059.494716350524</v>
      </c>
      <c r="LL166" s="134">
        <f t="shared" si="537"/>
        <v>9059.494716350524</v>
      </c>
      <c r="LM166" s="134">
        <f t="shared" si="537"/>
        <v>9059.494716350524</v>
      </c>
      <c r="LN166" s="134">
        <f t="shared" si="537"/>
        <v>9059.494716350524</v>
      </c>
      <c r="LO166" s="134">
        <f t="shared" si="537"/>
        <v>9059.494716350524</v>
      </c>
      <c r="LP166" s="126">
        <f t="shared" si="537"/>
        <v>9059.494716350524</v>
      </c>
      <c r="LQ166" s="134">
        <f t="shared" si="537"/>
        <v>9059.494716350524</v>
      </c>
      <c r="LR166" s="134">
        <f t="shared" si="537"/>
        <v>9059.494716350524</v>
      </c>
      <c r="LS166" s="134">
        <f t="shared" si="537"/>
        <v>9059.494716350524</v>
      </c>
      <c r="LT166" s="134">
        <f t="shared" si="537"/>
        <v>9059.494716350524</v>
      </c>
      <c r="LU166" s="126">
        <f t="shared" si="537"/>
        <v>9059.494716350524</v>
      </c>
      <c r="LV166" s="134">
        <f t="shared" si="537"/>
        <v>9059.494716350524</v>
      </c>
      <c r="LW166" s="134">
        <f t="shared" si="537"/>
        <v>9059.494716350524</v>
      </c>
      <c r="LX166" s="134">
        <f t="shared" si="537"/>
        <v>9059.494716350524</v>
      </c>
      <c r="LY166" s="134">
        <f t="shared" si="537"/>
        <v>9059.494716350524</v>
      </c>
      <c r="LZ166" s="126">
        <f t="shared" si="537"/>
        <v>9059.494716350524</v>
      </c>
      <c r="MA166" s="134">
        <f t="shared" si="537"/>
        <v>9059.494716350524</v>
      </c>
      <c r="MB166" s="134">
        <f t="shared" si="537"/>
        <v>9059.494716350524</v>
      </c>
      <c r="MC166" s="134">
        <f t="shared" si="537"/>
        <v>9059.494716350524</v>
      </c>
      <c r="MD166" s="134">
        <f t="shared" si="537"/>
        <v>9059.494716350524</v>
      </c>
      <c r="ME166" s="126">
        <f t="shared" si="537"/>
        <v>9059.494716350524</v>
      </c>
      <c r="MF166" s="134">
        <f t="shared" si="537"/>
        <v>9059.494716350524</v>
      </c>
      <c r="MG166" s="134">
        <f t="shared" si="537"/>
        <v>9059.494716350524</v>
      </c>
      <c r="MH166" s="134">
        <f t="shared" si="537"/>
        <v>9059.494716350524</v>
      </c>
      <c r="MI166" s="134">
        <f t="shared" si="537"/>
        <v>9059.494716350524</v>
      </c>
      <c r="MJ166" s="126">
        <f t="shared" si="537"/>
        <v>9059.494716350524</v>
      </c>
      <c r="MK166" s="134">
        <f t="shared" ref="MK166:MO166" si="538">MK167+MK169</f>
        <v>9059.4947163505203</v>
      </c>
      <c r="ML166" s="134">
        <f t="shared" si="538"/>
        <v>9059.4947163505203</v>
      </c>
      <c r="MM166" s="134">
        <f t="shared" si="538"/>
        <v>9059.4947163505203</v>
      </c>
      <c r="MN166" s="134">
        <f t="shared" si="538"/>
        <v>9059.4947163505203</v>
      </c>
      <c r="MO166" s="126">
        <f t="shared" si="538"/>
        <v>9059.4947163505203</v>
      </c>
      <c r="MP166" s="134">
        <f t="shared" ref="MP166:NW166" si="539">MP167+MP169</f>
        <v>8287.069157721955</v>
      </c>
      <c r="MV166" s="134">
        <f t="shared" si="539"/>
        <v>8497.5448347781239</v>
      </c>
      <c r="MW166" s="134">
        <f t="shared" si="539"/>
        <v>8708.0205118342928</v>
      </c>
      <c r="MX166" s="143">
        <f t="shared" si="539"/>
        <v>8918.4961888904618</v>
      </c>
      <c r="MY166" s="134">
        <f t="shared" si="539"/>
        <v>8918.4961888904618</v>
      </c>
      <c r="MZ166" s="134">
        <f t="shared" si="539"/>
        <v>8918.4961888904618</v>
      </c>
      <c r="NA166" s="134">
        <f t="shared" si="539"/>
        <v>8918.4961888904618</v>
      </c>
      <c r="NB166" s="134">
        <f t="shared" si="539"/>
        <v>8918.4961888904618</v>
      </c>
      <c r="NC166" s="143">
        <f t="shared" si="539"/>
        <v>8918.4961888904618</v>
      </c>
      <c r="ND166" s="134">
        <f t="shared" si="539"/>
        <v>8918.4961888904618</v>
      </c>
      <c r="NE166" s="134">
        <f t="shared" si="539"/>
        <v>8918.4961888904618</v>
      </c>
      <c r="NF166" s="134">
        <f t="shared" si="539"/>
        <v>8918.4961888904618</v>
      </c>
      <c r="NG166" s="134">
        <f t="shared" si="539"/>
        <v>8918.4961888904618</v>
      </c>
      <c r="NH166" s="143">
        <f t="shared" si="539"/>
        <v>8918.4961888904618</v>
      </c>
      <c r="NI166" s="134">
        <f t="shared" si="539"/>
        <v>8918.4961888904618</v>
      </c>
      <c r="NJ166" s="134">
        <f t="shared" si="539"/>
        <v>8918.4961888904618</v>
      </c>
      <c r="NK166" s="134">
        <f t="shared" si="539"/>
        <v>8918.4961888904618</v>
      </c>
      <c r="NL166" s="134">
        <f t="shared" si="539"/>
        <v>8918.4961888904618</v>
      </c>
      <c r="NM166" s="143">
        <f t="shared" si="539"/>
        <v>8918.4961888904618</v>
      </c>
      <c r="NN166" s="134">
        <f t="shared" si="539"/>
        <v>8918.4961888904618</v>
      </c>
      <c r="NO166" s="134">
        <f t="shared" si="539"/>
        <v>8918.4961888904618</v>
      </c>
      <c r="NP166" s="134">
        <f t="shared" si="539"/>
        <v>8918.4961888904618</v>
      </c>
      <c r="NQ166" s="134">
        <f t="shared" si="539"/>
        <v>8918.4961888904618</v>
      </c>
      <c r="NR166" s="134">
        <f t="shared" si="539"/>
        <v>8918.4961888904618</v>
      </c>
      <c r="NS166" s="134">
        <f t="shared" si="539"/>
        <v>8918.4961888904618</v>
      </c>
      <c r="NT166" s="134">
        <f t="shared" si="539"/>
        <v>8918.4961888904618</v>
      </c>
      <c r="NU166" s="134">
        <f t="shared" si="539"/>
        <v>8918.4961888904618</v>
      </c>
      <c r="NV166" s="134">
        <f t="shared" si="539"/>
        <v>8918.4961888904618</v>
      </c>
      <c r="NW166" s="134">
        <f t="shared" si="539"/>
        <v>8918.4961888904618</v>
      </c>
      <c r="NX166" s="134">
        <f t="shared" ref="NX166:OB166" si="540">NX167+NX169</f>
        <v>8918.49618889046</v>
      </c>
      <c r="NY166" s="134">
        <f t="shared" si="540"/>
        <v>8918.49618889046</v>
      </c>
      <c r="NZ166" s="134">
        <f t="shared" si="540"/>
        <v>8918.49618889046</v>
      </c>
      <c r="OA166" s="134">
        <f t="shared" si="540"/>
        <v>8918.49618889046</v>
      </c>
      <c r="OB166" s="134">
        <f t="shared" si="540"/>
        <v>8918.49618889046</v>
      </c>
      <c r="OC166" s="134">
        <f t="shared" ref="OC166:PJ166" si="541">OC167+OC169</f>
        <v>139.3093818955017</v>
      </c>
      <c r="OI166" s="134">
        <f t="shared" si="541"/>
        <v>139.87243041702308</v>
      </c>
      <c r="OJ166" s="134">
        <f t="shared" si="541"/>
        <v>140.43547893854557</v>
      </c>
      <c r="OK166" s="134">
        <f t="shared" si="541"/>
        <v>140.99852746006849</v>
      </c>
      <c r="OL166" s="134">
        <f t="shared" si="541"/>
        <v>140.99852746006849</v>
      </c>
      <c r="OM166" s="134">
        <f t="shared" si="541"/>
        <v>140.99852746006849</v>
      </c>
      <c r="ON166" s="134">
        <f t="shared" si="541"/>
        <v>140.99852746006849</v>
      </c>
      <c r="OO166" s="134">
        <f t="shared" si="541"/>
        <v>140.99852746006849</v>
      </c>
      <c r="OP166" s="134">
        <f t="shared" si="541"/>
        <v>140.99852746006849</v>
      </c>
      <c r="OQ166" s="134">
        <f t="shared" si="541"/>
        <v>140.99852746006849</v>
      </c>
      <c r="OR166" s="134">
        <f t="shared" si="541"/>
        <v>140.99852746006849</v>
      </c>
      <c r="OS166" s="134">
        <f t="shared" si="541"/>
        <v>140.99852746006849</v>
      </c>
      <c r="OT166" s="134">
        <f t="shared" si="541"/>
        <v>140.99852746006849</v>
      </c>
      <c r="OU166" s="134">
        <f t="shared" si="541"/>
        <v>140.99852746006849</v>
      </c>
      <c r="OV166" s="134">
        <f t="shared" si="541"/>
        <v>140.99852746006849</v>
      </c>
      <c r="OW166" s="134">
        <f t="shared" si="541"/>
        <v>140.99852746006849</v>
      </c>
      <c r="OX166" s="134">
        <f t="shared" si="541"/>
        <v>140.99852746006849</v>
      </c>
      <c r="OY166" s="134">
        <f t="shared" si="541"/>
        <v>140.99852746006849</v>
      </c>
      <c r="OZ166" s="134">
        <f t="shared" si="541"/>
        <v>140.99852746006849</v>
      </c>
      <c r="PA166" s="134">
        <f t="shared" si="541"/>
        <v>140.99852746006849</v>
      </c>
      <c r="PB166" s="134">
        <f t="shared" si="541"/>
        <v>140.99852746006849</v>
      </c>
      <c r="PC166" s="134">
        <f t="shared" si="541"/>
        <v>140.99852746006849</v>
      </c>
      <c r="PD166" s="134">
        <f t="shared" si="541"/>
        <v>140.99852746006849</v>
      </c>
      <c r="PE166" s="134">
        <f t="shared" si="541"/>
        <v>140.99852746006849</v>
      </c>
      <c r="PF166" s="134">
        <f t="shared" si="541"/>
        <v>140.99852746006849</v>
      </c>
      <c r="PG166" s="134">
        <f t="shared" si="541"/>
        <v>140.99852746006849</v>
      </c>
      <c r="PH166" s="134">
        <f t="shared" si="541"/>
        <v>140.99852746006849</v>
      </c>
      <c r="PI166" s="134">
        <f t="shared" si="541"/>
        <v>140.99852746006849</v>
      </c>
      <c r="PJ166" s="134">
        <f t="shared" si="541"/>
        <v>140.99852746006849</v>
      </c>
      <c r="PK166" s="134">
        <f t="shared" ref="PK166:PO166" si="542">PK167+PK169</f>
        <v>140.99852746006849</v>
      </c>
      <c r="PL166" s="134">
        <f t="shared" si="542"/>
        <v>140.99852746006849</v>
      </c>
      <c r="PM166" s="134">
        <f t="shared" si="542"/>
        <v>140.99852746006849</v>
      </c>
      <c r="PN166" s="134">
        <f t="shared" si="542"/>
        <v>140.99852746006849</v>
      </c>
      <c r="PO166" s="134">
        <f t="shared" si="542"/>
        <v>140.99852746006849</v>
      </c>
    </row>
    <row r="167" spans="1:431" outlineLevel="1" x14ac:dyDescent="0.3">
      <c r="A167" s="30" t="s">
        <v>6013</v>
      </c>
      <c r="B167" s="37" t="s">
        <v>6014</v>
      </c>
      <c r="C167" s="134">
        <v>6818.6852190326445</v>
      </c>
      <c r="I167" s="136">
        <v>6818.6852190326445</v>
      </c>
      <c r="J167" s="136">
        <v>6818.6852190326445</v>
      </c>
      <c r="K167" s="134">
        <v>6818.6852190326399</v>
      </c>
      <c r="L167" s="136">
        <v>6818.6852190326399</v>
      </c>
      <c r="M167" s="136">
        <v>6818.6852190326399</v>
      </c>
      <c r="N167" s="136">
        <v>6818.6852190326399</v>
      </c>
      <c r="O167" s="136">
        <v>6818.6852190326399</v>
      </c>
      <c r="P167" s="134">
        <v>6818.6852190326399</v>
      </c>
      <c r="Q167" s="136">
        <v>6818.6852190326399</v>
      </c>
      <c r="R167" s="136">
        <v>6818.6852190326399</v>
      </c>
      <c r="S167" s="136">
        <v>6818.6852190326399</v>
      </c>
      <c r="T167" s="136">
        <v>6818.6852190326399</v>
      </c>
      <c r="U167" s="134">
        <v>6818.6852190326399</v>
      </c>
      <c r="V167" s="136">
        <v>6818.6852190326399</v>
      </c>
      <c r="W167" s="136">
        <v>6818.6852190326399</v>
      </c>
      <c r="X167" s="136">
        <v>6818.6852190326399</v>
      </c>
      <c r="Y167" s="136">
        <v>6818.6852190326399</v>
      </c>
      <c r="Z167" s="134">
        <v>6818.6852190326399</v>
      </c>
      <c r="AA167" s="136">
        <v>6818.6852190326399</v>
      </c>
      <c r="AB167" s="136">
        <v>6818.6852190326399</v>
      </c>
      <c r="AC167" s="136">
        <v>6818.6852190326399</v>
      </c>
      <c r="AD167" s="136">
        <v>6818.6852190326399</v>
      </c>
      <c r="AE167" s="134">
        <v>6818.6852190326399</v>
      </c>
      <c r="AF167" s="136">
        <v>6818.6852190326399</v>
      </c>
      <c r="AG167" s="136">
        <v>6818.6852190326399</v>
      </c>
      <c r="AH167" s="136">
        <v>6818.6852190326399</v>
      </c>
      <c r="AI167" s="136">
        <v>6818.6852190326399</v>
      </c>
      <c r="AJ167" s="134">
        <v>6818.6852190326399</v>
      </c>
      <c r="AK167" s="134">
        <v>6818.6852190326399</v>
      </c>
      <c r="AL167" s="136">
        <v>6818.6852190326399</v>
      </c>
      <c r="AM167" s="136">
        <v>6818.6852190326399</v>
      </c>
      <c r="AN167" s="136">
        <v>6818.6852190326399</v>
      </c>
      <c r="AO167" s="136">
        <v>6818.6852190326399</v>
      </c>
      <c r="AP167" s="134">
        <v>0.58633223805418</v>
      </c>
      <c r="AV167" s="136">
        <v>0.58633223805418</v>
      </c>
      <c r="AW167" s="136">
        <v>0.58633223805418</v>
      </c>
      <c r="AX167" s="134">
        <v>0.58633223805418</v>
      </c>
      <c r="AY167" s="136">
        <v>0.58633223805418</v>
      </c>
      <c r="AZ167" s="136">
        <v>0.58633223805418</v>
      </c>
      <c r="BA167" s="136">
        <v>0.58633223805418</v>
      </c>
      <c r="BB167" s="136">
        <v>0.58633223805418</v>
      </c>
      <c r="BC167" s="134">
        <v>0.58633223805418</v>
      </c>
      <c r="BD167" s="136">
        <v>0.58633223805418</v>
      </c>
      <c r="BE167" s="136">
        <v>0.58633223805418</v>
      </c>
      <c r="BF167" s="136">
        <v>0.58633223805418</v>
      </c>
      <c r="BG167" s="136">
        <v>0.58633223805418</v>
      </c>
      <c r="BH167" s="134">
        <v>0.58633223805418</v>
      </c>
      <c r="BI167" s="136">
        <v>0.58633223805418</v>
      </c>
      <c r="BJ167" s="136">
        <v>0.58633223805418</v>
      </c>
      <c r="BK167" s="136">
        <v>0.58633223805418</v>
      </c>
      <c r="BL167" s="136">
        <v>0.58633223805418</v>
      </c>
      <c r="BM167" s="134">
        <v>0.58633223805418</v>
      </c>
      <c r="BN167" s="136">
        <v>0.58633223805418</v>
      </c>
      <c r="BO167" s="136">
        <v>0.58633223805418</v>
      </c>
      <c r="BP167" s="136">
        <v>0.58633223805418</v>
      </c>
      <c r="BQ167" s="136">
        <v>0.58633223805418</v>
      </c>
      <c r="BR167" s="134">
        <v>0.58633223805418</v>
      </c>
      <c r="BS167" s="136">
        <v>0.58633223805418</v>
      </c>
      <c r="BT167" s="136">
        <v>0.58633223805418</v>
      </c>
      <c r="BU167" s="136">
        <v>0.58633223805418</v>
      </c>
      <c r="BV167" s="136">
        <v>0.58633223805418</v>
      </c>
      <c r="BW167" s="134">
        <v>0.58633223805418</v>
      </c>
      <c r="BX167" s="134">
        <v>0.58633223805418</v>
      </c>
      <c r="BY167" s="136">
        <v>0.58633223805418</v>
      </c>
      <c r="BZ167" s="136">
        <v>0.58633223805418</v>
      </c>
      <c r="CA167" s="136">
        <v>0.58633223805418</v>
      </c>
      <c r="CB167" s="136">
        <v>0.58633223805418</v>
      </c>
      <c r="CC167" s="134">
        <v>0.10302823981049999</v>
      </c>
      <c r="CI167" s="136">
        <v>0.10302823981049999</v>
      </c>
      <c r="CJ167" s="136">
        <v>0.10302823981049999</v>
      </c>
      <c r="CK167" s="134">
        <v>0.10302823981049999</v>
      </c>
      <c r="CL167" s="136">
        <v>0.10302823981049999</v>
      </c>
      <c r="CM167" s="136">
        <v>0.10302823981049999</v>
      </c>
      <c r="CN167" s="136">
        <v>0.10302823981049999</v>
      </c>
      <c r="CO167" s="136">
        <v>0.10302823981049999</v>
      </c>
      <c r="CP167" s="134">
        <v>0.10302823981049999</v>
      </c>
      <c r="CQ167" s="136">
        <v>0.10302823981049999</v>
      </c>
      <c r="CR167" s="136">
        <v>0.10302823981049999</v>
      </c>
      <c r="CS167" s="136">
        <v>0.10302823981049999</v>
      </c>
      <c r="CT167" s="136">
        <v>0.10302823981049999</v>
      </c>
      <c r="CU167" s="134">
        <v>0.10302823981049999</v>
      </c>
      <c r="CV167" s="136">
        <v>0.10302823981049999</v>
      </c>
      <c r="CW167" s="136">
        <v>0.10302823981049999</v>
      </c>
      <c r="CX167" s="136">
        <v>0.10302823981049999</v>
      </c>
      <c r="CY167" s="136">
        <v>0.10302823981049999</v>
      </c>
      <c r="CZ167" s="134">
        <v>0.10302823981049999</v>
      </c>
      <c r="DA167" s="136">
        <v>0.10302823981049999</v>
      </c>
      <c r="DB167" s="136">
        <v>0.10302823981049999</v>
      </c>
      <c r="DC167" s="136">
        <v>0.10302823981049999</v>
      </c>
      <c r="DD167" s="136">
        <v>0.10302823981049999</v>
      </c>
      <c r="DE167" s="134">
        <v>0.10302823981049999</v>
      </c>
      <c r="DF167" s="136">
        <v>0.10302823981049999</v>
      </c>
      <c r="DG167" s="136">
        <v>0.10302823981049999</v>
      </c>
      <c r="DH167" s="136">
        <v>0.10302823981049999</v>
      </c>
      <c r="DI167" s="136">
        <v>0.10302823981049999</v>
      </c>
      <c r="DJ167" s="134">
        <v>0.10302823981049999</v>
      </c>
      <c r="DK167" s="134">
        <v>0.10302823981049999</v>
      </c>
      <c r="DL167" s="136">
        <v>0.10302823981049999</v>
      </c>
      <c r="DM167" s="136">
        <v>0.10302823981049999</v>
      </c>
      <c r="DN167" s="136">
        <v>0.10302823981049999</v>
      </c>
      <c r="DO167" s="136">
        <v>0.10302823981049999</v>
      </c>
      <c r="LC167" s="134">
        <v>6862.4050052479442</v>
      </c>
      <c r="LI167" s="136">
        <v>6862.4050052479442</v>
      </c>
      <c r="LJ167" s="136">
        <v>6862.4050052479442</v>
      </c>
      <c r="LK167" s="126">
        <v>6862.4050052479397</v>
      </c>
      <c r="LL167" s="136">
        <v>6862.4050052479397</v>
      </c>
      <c r="LM167" s="136">
        <v>6862.4050052479397</v>
      </c>
      <c r="LN167" s="136">
        <v>6862.4050052479397</v>
      </c>
      <c r="LO167" s="136">
        <v>6862.4050052479397</v>
      </c>
      <c r="LP167" s="126">
        <v>6862.4050052479397</v>
      </c>
      <c r="LQ167" s="136">
        <v>6862.4050052479397</v>
      </c>
      <c r="LR167" s="136">
        <v>6862.4050052479397</v>
      </c>
      <c r="LS167" s="136">
        <v>6862.4050052479397</v>
      </c>
      <c r="LT167" s="136">
        <v>6862.4050052479397</v>
      </c>
      <c r="LU167" s="126">
        <v>6862.4050052479397</v>
      </c>
      <c r="LV167" s="136">
        <v>6862.4050052479397</v>
      </c>
      <c r="LW167" s="136">
        <v>6862.4050052479397</v>
      </c>
      <c r="LX167" s="136">
        <v>6862.4050052479397</v>
      </c>
      <c r="LY167" s="136">
        <v>6862.4050052479397</v>
      </c>
      <c r="LZ167" s="126">
        <v>6862.4050052479397</v>
      </c>
      <c r="MA167" s="136">
        <v>6862.4050052479397</v>
      </c>
      <c r="MB167" s="136">
        <v>6862.4050052479397</v>
      </c>
      <c r="MC167" s="136">
        <v>6862.4050052479397</v>
      </c>
      <c r="MD167" s="136">
        <v>6862.4050052479397</v>
      </c>
      <c r="ME167" s="126">
        <v>6862.4050052479397</v>
      </c>
      <c r="MF167" s="136">
        <v>6862.4050052479397</v>
      </c>
      <c r="MG167" s="136">
        <v>6862.4050052479397</v>
      </c>
      <c r="MH167" s="136">
        <v>6862.4050052479397</v>
      </c>
      <c r="MI167" s="136">
        <v>6862.4050052479397</v>
      </c>
      <c r="MJ167" s="126">
        <v>6862.4050052479397</v>
      </c>
      <c r="MK167" s="134">
        <v>6862.4050052479397</v>
      </c>
      <c r="ML167" s="136">
        <v>6862.4050052479397</v>
      </c>
      <c r="MM167" s="136">
        <v>6862.4050052479397</v>
      </c>
      <c r="MN167" s="136">
        <v>6862.4050052479397</v>
      </c>
      <c r="MO167" s="126">
        <v>6862.4050052479397</v>
      </c>
      <c r="MP167" s="134">
        <v>6725.6461287089896</v>
      </c>
      <c r="MV167" s="136">
        <v>6725.6461287089896</v>
      </c>
      <c r="MW167" s="136">
        <v>6725.6461287089896</v>
      </c>
      <c r="MX167" s="143">
        <v>6725.6461287089896</v>
      </c>
      <c r="MY167" s="136">
        <v>6725.6461287089896</v>
      </c>
      <c r="MZ167" s="136">
        <v>6725.6461287089896</v>
      </c>
      <c r="NA167" s="136">
        <v>6725.6461287089896</v>
      </c>
      <c r="NB167" s="136">
        <v>6725.6461287089896</v>
      </c>
      <c r="NC167" s="143">
        <v>6725.6461287089896</v>
      </c>
      <c r="ND167" s="136">
        <v>6725.6461287089896</v>
      </c>
      <c r="NE167" s="136">
        <v>6725.6461287089896</v>
      </c>
      <c r="NF167" s="136">
        <v>6725.6461287089896</v>
      </c>
      <c r="NG167" s="136">
        <v>6725.6461287089896</v>
      </c>
      <c r="NH167" s="143">
        <v>6725.6461287089896</v>
      </c>
      <c r="NI167" s="136">
        <v>6725.6461287089896</v>
      </c>
      <c r="NJ167" s="136">
        <v>6725.6461287089896</v>
      </c>
      <c r="NK167" s="136">
        <v>6725.6461287089896</v>
      </c>
      <c r="NL167" s="136">
        <v>6725.6461287089896</v>
      </c>
      <c r="NM167" s="143">
        <v>6725.6461287089896</v>
      </c>
      <c r="NN167" s="136">
        <v>6725.6461287089896</v>
      </c>
      <c r="NO167" s="136">
        <v>6725.6461287089896</v>
      </c>
      <c r="NP167" s="136">
        <v>6725.6461287089896</v>
      </c>
      <c r="NQ167" s="136">
        <v>6725.6461287089896</v>
      </c>
      <c r="NR167" s="134">
        <v>6725.6461287089896</v>
      </c>
      <c r="NS167" s="136">
        <v>6725.6461287089896</v>
      </c>
      <c r="NT167" s="136">
        <v>6725.6461287089896</v>
      </c>
      <c r="NU167" s="136">
        <v>6725.6461287089896</v>
      </c>
      <c r="NV167" s="136">
        <v>6725.6461287089896</v>
      </c>
      <c r="NW167" s="134">
        <v>6725.6461287089896</v>
      </c>
      <c r="NX167" s="134">
        <v>6725.6461287089896</v>
      </c>
      <c r="NY167" s="136">
        <v>6725.6461287089896</v>
      </c>
      <c r="NZ167" s="136">
        <v>6725.6461287089896</v>
      </c>
      <c r="OA167" s="136">
        <v>6725.6461287089896</v>
      </c>
      <c r="OB167" s="136">
        <v>6725.6461287089896</v>
      </c>
      <c r="OC167" s="134">
        <v>136.75887653895461</v>
      </c>
      <c r="OI167" s="136">
        <v>136.75887653895461</v>
      </c>
      <c r="OJ167" s="136">
        <v>136.75887653895461</v>
      </c>
      <c r="OK167" s="134">
        <v>136.75887653895501</v>
      </c>
      <c r="OL167" s="136">
        <v>136.75887653895501</v>
      </c>
      <c r="OM167" s="136">
        <v>136.75887653895501</v>
      </c>
      <c r="ON167" s="136">
        <v>136.75887653895501</v>
      </c>
      <c r="OO167" s="136">
        <v>136.75887653895501</v>
      </c>
      <c r="OP167" s="134">
        <v>136.75887653895501</v>
      </c>
      <c r="OQ167" s="136">
        <v>136.75887653895501</v>
      </c>
      <c r="OR167" s="136">
        <v>136.75887653895501</v>
      </c>
      <c r="OS167" s="136">
        <v>136.75887653895501</v>
      </c>
      <c r="OT167" s="136">
        <v>136.75887653895501</v>
      </c>
      <c r="OU167" s="134">
        <v>136.75887653895501</v>
      </c>
      <c r="OV167" s="136">
        <v>136.75887653895501</v>
      </c>
      <c r="OW167" s="136">
        <v>136.75887653895501</v>
      </c>
      <c r="OX167" s="136">
        <v>136.75887653895501</v>
      </c>
      <c r="OY167" s="136">
        <v>136.75887653895501</v>
      </c>
      <c r="OZ167" s="134">
        <v>136.75887653895501</v>
      </c>
      <c r="PA167" s="136">
        <v>136.75887653895501</v>
      </c>
      <c r="PB167" s="136">
        <v>136.75887653895501</v>
      </c>
      <c r="PC167" s="136">
        <v>136.75887653895501</v>
      </c>
      <c r="PD167" s="136">
        <v>136.75887653895501</v>
      </c>
      <c r="PE167" s="134">
        <v>136.75887653895501</v>
      </c>
      <c r="PF167" s="136">
        <v>136.75887653895501</v>
      </c>
      <c r="PG167" s="136">
        <v>136.75887653895501</v>
      </c>
      <c r="PH167" s="136">
        <v>136.75887653895501</v>
      </c>
      <c r="PI167" s="136">
        <v>136.75887653895501</v>
      </c>
      <c r="PJ167" s="134">
        <v>136.75887653895501</v>
      </c>
      <c r="PK167" s="134">
        <v>136.75887653895501</v>
      </c>
      <c r="PL167" s="136">
        <v>136.75887653895501</v>
      </c>
      <c r="PM167" s="136">
        <v>136.75887653895501</v>
      </c>
      <c r="PN167" s="136">
        <v>136.75887653895501</v>
      </c>
      <c r="PO167" s="136">
        <v>136.75887653895501</v>
      </c>
    </row>
    <row r="168" spans="1:431" outlineLevel="1" x14ac:dyDescent="0.3">
      <c r="A168" s="30" t="s">
        <v>6015</v>
      </c>
      <c r="B168" s="37" t="s">
        <v>6016</v>
      </c>
      <c r="C168" s="134" t="s">
        <v>6017</v>
      </c>
      <c r="I168" s="136" t="s">
        <v>6018</v>
      </c>
      <c r="J168" s="136" t="s">
        <v>6019</v>
      </c>
      <c r="K168" s="134" t="s">
        <v>6020</v>
      </c>
      <c r="L168" s="136" t="s">
        <v>6021</v>
      </c>
      <c r="M168" s="136" t="s">
        <v>6022</v>
      </c>
      <c r="N168" s="136" t="s">
        <v>6023</v>
      </c>
      <c r="O168" s="136" t="s">
        <v>6024</v>
      </c>
      <c r="P168" s="134" t="s">
        <v>6025</v>
      </c>
      <c r="Q168" s="136" t="s">
        <v>6026</v>
      </c>
      <c r="R168" s="136" t="s">
        <v>6027</v>
      </c>
      <c r="S168" s="136" t="s">
        <v>6028</v>
      </c>
      <c r="T168" s="136" t="s">
        <v>6029</v>
      </c>
      <c r="U168" s="134" t="s">
        <v>6030</v>
      </c>
      <c r="V168" s="136" t="s">
        <v>6031</v>
      </c>
      <c r="W168" s="136" t="s">
        <v>6032</v>
      </c>
      <c r="X168" s="136" t="s">
        <v>6033</v>
      </c>
      <c r="Y168" s="136" t="s">
        <v>6034</v>
      </c>
      <c r="Z168" s="134" t="s">
        <v>6035</v>
      </c>
      <c r="AA168" s="136" t="s">
        <v>6036</v>
      </c>
      <c r="AB168" s="136" t="s">
        <v>6037</v>
      </c>
      <c r="AC168" s="136" t="s">
        <v>6038</v>
      </c>
      <c r="AD168" s="136" t="s">
        <v>6039</v>
      </c>
      <c r="AE168" s="134" t="s">
        <v>6040</v>
      </c>
      <c r="AF168" s="136" t="s">
        <v>6041</v>
      </c>
      <c r="AG168" s="136" t="s">
        <v>6042</v>
      </c>
      <c r="AH168" s="136" t="s">
        <v>6043</v>
      </c>
      <c r="AI168" s="136" t="s">
        <v>6044</v>
      </c>
      <c r="AJ168" s="134" t="s">
        <v>6045</v>
      </c>
      <c r="AK168" s="134" t="s">
        <v>6046</v>
      </c>
      <c r="AL168" s="136" t="s">
        <v>6047</v>
      </c>
      <c r="AM168" s="136" t="s">
        <v>6048</v>
      </c>
      <c r="AN168" s="136" t="s">
        <v>6049</v>
      </c>
      <c r="AO168" s="136" t="s">
        <v>6050</v>
      </c>
      <c r="AP168" s="134" t="s">
        <v>6051</v>
      </c>
      <c r="AV168" s="136" t="s">
        <v>6052</v>
      </c>
      <c r="AW168" s="136" t="s">
        <v>6053</v>
      </c>
      <c r="AX168" s="134" t="s">
        <v>6054</v>
      </c>
      <c r="AY168" s="136" t="s">
        <v>6055</v>
      </c>
      <c r="AZ168" s="136" t="s">
        <v>6056</v>
      </c>
      <c r="BA168" s="136" t="s">
        <v>6057</v>
      </c>
      <c r="BB168" s="136" t="s">
        <v>6058</v>
      </c>
      <c r="BC168" s="134" t="s">
        <v>6059</v>
      </c>
      <c r="BD168" s="136" t="s">
        <v>6060</v>
      </c>
      <c r="BE168" s="136" t="s">
        <v>6061</v>
      </c>
      <c r="BF168" s="136" t="s">
        <v>6062</v>
      </c>
      <c r="BG168" s="136" t="s">
        <v>6063</v>
      </c>
      <c r="BH168" s="134" t="s">
        <v>6064</v>
      </c>
      <c r="BI168" s="136" t="s">
        <v>6065</v>
      </c>
      <c r="BJ168" s="136" t="s">
        <v>6066</v>
      </c>
      <c r="BK168" s="136" t="s">
        <v>6067</v>
      </c>
      <c r="BL168" s="136" t="s">
        <v>6068</v>
      </c>
      <c r="BM168" s="134" t="s">
        <v>6069</v>
      </c>
      <c r="BN168" s="136" t="s">
        <v>6070</v>
      </c>
      <c r="BO168" s="136" t="s">
        <v>6071</v>
      </c>
      <c r="BP168" s="136" t="s">
        <v>6072</v>
      </c>
      <c r="BQ168" s="136" t="s">
        <v>6073</v>
      </c>
      <c r="BR168" s="134" t="s">
        <v>6074</v>
      </c>
      <c r="BS168" s="136" t="s">
        <v>6075</v>
      </c>
      <c r="BT168" s="136" t="s">
        <v>6076</v>
      </c>
      <c r="BU168" s="136" t="s">
        <v>6077</v>
      </c>
      <c r="BV168" s="136" t="s">
        <v>6078</v>
      </c>
      <c r="BW168" s="134" t="s">
        <v>6079</v>
      </c>
      <c r="BX168" s="134" t="s">
        <v>6080</v>
      </c>
      <c r="BY168" s="136" t="s">
        <v>6081</v>
      </c>
      <c r="BZ168" s="136" t="s">
        <v>6082</v>
      </c>
      <c r="CA168" s="136" t="s">
        <v>6083</v>
      </c>
      <c r="CB168" s="136" t="s">
        <v>6084</v>
      </c>
      <c r="CC168" s="134" t="s">
        <v>6085</v>
      </c>
      <c r="CI168" s="136" t="s">
        <v>6086</v>
      </c>
      <c r="CJ168" s="136" t="s">
        <v>6087</v>
      </c>
      <c r="CK168" s="134" t="s">
        <v>6088</v>
      </c>
      <c r="CL168" s="136" t="s">
        <v>6089</v>
      </c>
      <c r="CM168" s="136" t="s">
        <v>6090</v>
      </c>
      <c r="CN168" s="136" t="s">
        <v>6091</v>
      </c>
      <c r="CO168" s="136" t="s">
        <v>6092</v>
      </c>
      <c r="CP168" s="134" t="s">
        <v>6093</v>
      </c>
      <c r="CQ168" s="136" t="s">
        <v>6094</v>
      </c>
      <c r="CR168" s="136" t="s">
        <v>6095</v>
      </c>
      <c r="CS168" s="136" t="s">
        <v>6096</v>
      </c>
      <c r="CT168" s="136" t="s">
        <v>6097</v>
      </c>
      <c r="CU168" s="134" t="s">
        <v>6098</v>
      </c>
      <c r="CV168" s="136" t="s">
        <v>6099</v>
      </c>
      <c r="CW168" s="136" t="s">
        <v>6100</v>
      </c>
      <c r="CX168" s="136" t="s">
        <v>6101</v>
      </c>
      <c r="CY168" s="136" t="s">
        <v>6102</v>
      </c>
      <c r="CZ168" s="134" t="s">
        <v>6103</v>
      </c>
      <c r="DA168" s="136" t="s">
        <v>6104</v>
      </c>
      <c r="DB168" s="136" t="s">
        <v>6105</v>
      </c>
      <c r="DC168" s="136" t="s">
        <v>6106</v>
      </c>
      <c r="DD168" s="136" t="s">
        <v>6107</v>
      </c>
      <c r="DE168" s="134" t="s">
        <v>6108</v>
      </c>
      <c r="DF168" s="136" t="s">
        <v>6109</v>
      </c>
      <c r="DG168" s="136" t="s">
        <v>6110</v>
      </c>
      <c r="DH168" s="136" t="s">
        <v>6111</v>
      </c>
      <c r="DI168" s="136" t="s">
        <v>6112</v>
      </c>
      <c r="DJ168" s="134" t="s">
        <v>6113</v>
      </c>
      <c r="DK168" s="134" t="s">
        <v>6114</v>
      </c>
      <c r="DL168" s="136" t="s">
        <v>6115</v>
      </c>
      <c r="DM168" s="136" t="s">
        <v>6116</v>
      </c>
      <c r="DN168" s="136" t="s">
        <v>6117</v>
      </c>
      <c r="DO168" s="136" t="s">
        <v>6118</v>
      </c>
      <c r="LC168" s="134" t="s">
        <v>6119</v>
      </c>
      <c r="LI168" s="136" t="s">
        <v>6120</v>
      </c>
      <c r="LJ168" s="136" t="s">
        <v>6121</v>
      </c>
      <c r="LK168" s="126" t="s">
        <v>6122</v>
      </c>
      <c r="LL168" s="136" t="s">
        <v>6123</v>
      </c>
      <c r="LM168" s="136" t="s">
        <v>6124</v>
      </c>
      <c r="LN168" s="136" t="s">
        <v>6125</v>
      </c>
      <c r="LO168" s="136" t="s">
        <v>6126</v>
      </c>
      <c r="LP168" s="126" t="s">
        <v>6127</v>
      </c>
      <c r="LQ168" s="136" t="s">
        <v>6128</v>
      </c>
      <c r="LR168" s="136" t="s">
        <v>6129</v>
      </c>
      <c r="LS168" s="136" t="s">
        <v>6130</v>
      </c>
      <c r="LT168" s="136" t="s">
        <v>6131</v>
      </c>
      <c r="LU168" s="126" t="s">
        <v>6132</v>
      </c>
      <c r="LV168" s="136" t="s">
        <v>6133</v>
      </c>
      <c r="LW168" s="136" t="s">
        <v>6134</v>
      </c>
      <c r="LX168" s="136" t="s">
        <v>6135</v>
      </c>
      <c r="LY168" s="136" t="s">
        <v>6136</v>
      </c>
      <c r="LZ168" s="126" t="s">
        <v>6137</v>
      </c>
      <c r="MA168" s="136" t="s">
        <v>6138</v>
      </c>
      <c r="MB168" s="136" t="s">
        <v>6139</v>
      </c>
      <c r="MC168" s="136" t="s">
        <v>6140</v>
      </c>
      <c r="MD168" s="136" t="s">
        <v>6141</v>
      </c>
      <c r="ME168" s="126" t="s">
        <v>6142</v>
      </c>
      <c r="MF168" s="136" t="s">
        <v>6143</v>
      </c>
      <c r="MG168" s="136" t="s">
        <v>6144</v>
      </c>
      <c r="MH168" s="136" t="s">
        <v>6145</v>
      </c>
      <c r="MI168" s="136" t="s">
        <v>6146</v>
      </c>
      <c r="MJ168" s="126" t="s">
        <v>6147</v>
      </c>
      <c r="MK168" s="134" t="s">
        <v>6148</v>
      </c>
      <c r="ML168" s="136" t="s">
        <v>6149</v>
      </c>
      <c r="MM168" s="136" t="s">
        <v>6150</v>
      </c>
      <c r="MN168" s="136" t="s">
        <v>6151</v>
      </c>
      <c r="MO168" s="126" t="s">
        <v>6152</v>
      </c>
      <c r="MP168" s="134" t="s">
        <v>6153</v>
      </c>
      <c r="MV168" s="136" t="s">
        <v>6154</v>
      </c>
      <c r="MW168" s="136" t="s">
        <v>6155</v>
      </c>
      <c r="MX168" s="143" t="s">
        <v>6156</v>
      </c>
      <c r="MY168" s="136" t="s">
        <v>6157</v>
      </c>
      <c r="MZ168" s="136" t="s">
        <v>6158</v>
      </c>
      <c r="NA168" s="136" t="s">
        <v>6159</v>
      </c>
      <c r="NB168" s="136" t="s">
        <v>6160</v>
      </c>
      <c r="NC168" s="143" t="s">
        <v>6161</v>
      </c>
      <c r="ND168" s="136" t="s">
        <v>6162</v>
      </c>
      <c r="NE168" s="136" t="s">
        <v>6163</v>
      </c>
      <c r="NF168" s="136" t="s">
        <v>6164</v>
      </c>
      <c r="NG168" s="136" t="s">
        <v>6165</v>
      </c>
      <c r="NH168" s="143" t="s">
        <v>6166</v>
      </c>
      <c r="NI168" s="136" t="s">
        <v>6167</v>
      </c>
      <c r="NJ168" s="136" t="s">
        <v>6168</v>
      </c>
      <c r="NK168" s="136" t="s">
        <v>6169</v>
      </c>
      <c r="NL168" s="136" t="s">
        <v>6170</v>
      </c>
      <c r="NM168" s="143" t="s">
        <v>6171</v>
      </c>
      <c r="NN168" s="136" t="s">
        <v>6172</v>
      </c>
      <c r="NO168" s="136" t="s">
        <v>6173</v>
      </c>
      <c r="NP168" s="136" t="s">
        <v>6174</v>
      </c>
      <c r="NQ168" s="136" t="s">
        <v>6175</v>
      </c>
      <c r="NR168" s="134" t="s">
        <v>6176</v>
      </c>
      <c r="NS168" s="136" t="s">
        <v>6177</v>
      </c>
      <c r="NT168" s="136" t="s">
        <v>6178</v>
      </c>
      <c r="NU168" s="136" t="s">
        <v>6179</v>
      </c>
      <c r="NV168" s="136" t="s">
        <v>6180</v>
      </c>
      <c r="NW168" s="134" t="s">
        <v>6181</v>
      </c>
      <c r="NX168" s="134" t="s">
        <v>6182</v>
      </c>
      <c r="NY168" s="136" t="s">
        <v>6183</v>
      </c>
      <c r="NZ168" s="136" t="s">
        <v>6184</v>
      </c>
      <c r="OA168" s="136" t="s">
        <v>6185</v>
      </c>
      <c r="OB168" s="136" t="s">
        <v>6186</v>
      </c>
      <c r="OC168" s="134" t="s">
        <v>6187</v>
      </c>
      <c r="OI168" s="136" t="s">
        <v>6188</v>
      </c>
      <c r="OJ168" s="136" t="s">
        <v>6189</v>
      </c>
      <c r="OK168" s="134" t="s">
        <v>6190</v>
      </c>
      <c r="OL168" s="136" t="s">
        <v>6191</v>
      </c>
      <c r="OM168" s="136" t="s">
        <v>6192</v>
      </c>
      <c r="ON168" s="136" t="s">
        <v>6193</v>
      </c>
      <c r="OO168" s="136" t="s">
        <v>6194</v>
      </c>
      <c r="OP168" s="134" t="s">
        <v>6195</v>
      </c>
      <c r="OQ168" s="136" t="s">
        <v>6196</v>
      </c>
      <c r="OR168" s="136" t="s">
        <v>6197</v>
      </c>
      <c r="OS168" s="136" t="s">
        <v>6198</v>
      </c>
      <c r="OT168" s="136" t="s">
        <v>6199</v>
      </c>
      <c r="OU168" s="134" t="s">
        <v>6200</v>
      </c>
      <c r="OV168" s="136" t="s">
        <v>6201</v>
      </c>
      <c r="OW168" s="136" t="s">
        <v>6202</v>
      </c>
      <c r="OX168" s="136" t="s">
        <v>6203</v>
      </c>
      <c r="OY168" s="136" t="s">
        <v>6204</v>
      </c>
      <c r="OZ168" s="134" t="s">
        <v>6205</v>
      </c>
      <c r="PA168" s="136" t="s">
        <v>6206</v>
      </c>
      <c r="PB168" s="136" t="s">
        <v>6207</v>
      </c>
      <c r="PC168" s="136" t="s">
        <v>6208</v>
      </c>
      <c r="PD168" s="136" t="s">
        <v>6209</v>
      </c>
      <c r="PE168" s="134" t="s">
        <v>6210</v>
      </c>
      <c r="PF168" s="136" t="s">
        <v>6211</v>
      </c>
      <c r="PG168" s="136" t="s">
        <v>6212</v>
      </c>
      <c r="PH168" s="136" t="s">
        <v>6213</v>
      </c>
      <c r="PI168" s="136" t="s">
        <v>6214</v>
      </c>
      <c r="PJ168" s="134" t="s">
        <v>6215</v>
      </c>
      <c r="PK168" s="134" t="s">
        <v>6216</v>
      </c>
      <c r="PL168" s="136" t="s">
        <v>6217</v>
      </c>
      <c r="PM168" s="136" t="s">
        <v>6218</v>
      </c>
      <c r="PN168" s="136" t="s">
        <v>6219</v>
      </c>
      <c r="PO168" s="136" t="s">
        <v>6220</v>
      </c>
    </row>
    <row r="169" spans="1:431" ht="23.1" customHeight="1" outlineLevel="1" x14ac:dyDescent="0.3">
      <c r="A169" s="30" t="s">
        <v>6221</v>
      </c>
      <c r="B169" s="37" t="s">
        <v>6222</v>
      </c>
      <c r="C169" s="134">
        <v>1560.9555866716642</v>
      </c>
      <c r="I169" s="136">
        <v>1771.5870778415997</v>
      </c>
      <c r="J169" s="136">
        <v>1982.2185690115357</v>
      </c>
      <c r="K169" s="134">
        <v>2192.8500601814712</v>
      </c>
      <c r="L169" s="136">
        <v>2192.8500601814712</v>
      </c>
      <c r="M169" s="136">
        <v>2192.8500601814712</v>
      </c>
      <c r="N169" s="136">
        <v>2192.8500601814712</v>
      </c>
      <c r="O169" s="136">
        <v>2192.8500601814712</v>
      </c>
      <c r="P169" s="134">
        <v>2192.8500601814712</v>
      </c>
      <c r="Q169" s="136">
        <v>2192.8500601814712</v>
      </c>
      <c r="R169" s="136">
        <v>2192.8500601814712</v>
      </c>
      <c r="S169" s="136">
        <v>2192.8500601814712</v>
      </c>
      <c r="T169" s="136">
        <v>2192.8500601814712</v>
      </c>
      <c r="U169" s="134">
        <v>2192.8500601814712</v>
      </c>
      <c r="V169" s="136">
        <v>2192.8500601814712</v>
      </c>
      <c r="W169" s="136">
        <v>2192.8500601814712</v>
      </c>
      <c r="X169" s="136">
        <v>2192.8500601814712</v>
      </c>
      <c r="Y169" s="136">
        <v>2192.8500601814712</v>
      </c>
      <c r="Z169" s="134">
        <v>2192.8500601814712</v>
      </c>
      <c r="AA169" s="136">
        <v>2192.8500601814712</v>
      </c>
      <c r="AB169" s="136">
        <v>2192.8500601814712</v>
      </c>
      <c r="AC169" s="136">
        <v>2192.8500601814712</v>
      </c>
      <c r="AD169" s="136">
        <v>2192.8500601814712</v>
      </c>
      <c r="AE169" s="134">
        <v>2192.8500601814712</v>
      </c>
      <c r="AF169" s="136">
        <v>2192.8500601814712</v>
      </c>
      <c r="AG169" s="136">
        <v>2192.8500601814712</v>
      </c>
      <c r="AH169" s="136">
        <v>2192.8500601814712</v>
      </c>
      <c r="AI169" s="136">
        <v>2192.8500601814712</v>
      </c>
      <c r="AJ169" s="134">
        <v>2192.8500601814712</v>
      </c>
      <c r="AK169" s="134">
        <v>2192.8500601814699</v>
      </c>
      <c r="AL169" s="136">
        <v>2192.8500601814699</v>
      </c>
      <c r="AM169" s="136">
        <v>2192.8500601814699</v>
      </c>
      <c r="AN169" s="136">
        <v>2192.8500601814699</v>
      </c>
      <c r="AO169" s="136">
        <v>2192.8500601814699</v>
      </c>
      <c r="AP169" s="134">
        <v>5.537518711647E-2</v>
      </c>
      <c r="AV169" s="136">
        <v>6.2847378084456632E-2</v>
      </c>
      <c r="AW169" s="136">
        <v>7.031956905244327E-2</v>
      </c>
      <c r="AX169" s="134">
        <v>7.7791760020429909E-2</v>
      </c>
      <c r="AY169" s="136">
        <v>7.7791760020429909E-2</v>
      </c>
      <c r="AZ169" s="136">
        <v>7.7791760020429909E-2</v>
      </c>
      <c r="BA169" s="136">
        <v>7.7791760020429909E-2</v>
      </c>
      <c r="BB169" s="136">
        <v>7.7791760020429909E-2</v>
      </c>
      <c r="BC169" s="134">
        <v>7.7791760020429909E-2</v>
      </c>
      <c r="BD169" s="136">
        <v>7.7791760020429909E-2</v>
      </c>
      <c r="BE169" s="136">
        <v>7.7791760020429909E-2</v>
      </c>
      <c r="BF169" s="136">
        <v>7.7791760020429909E-2</v>
      </c>
      <c r="BG169" s="136">
        <v>7.7791760020429909E-2</v>
      </c>
      <c r="BH169" s="134">
        <v>7.7791760020429909E-2</v>
      </c>
      <c r="BI169" s="136">
        <v>7.7791760020429909E-2</v>
      </c>
      <c r="BJ169" s="136">
        <v>7.7791760020429909E-2</v>
      </c>
      <c r="BK169" s="136">
        <v>7.7791760020429909E-2</v>
      </c>
      <c r="BL169" s="136">
        <v>7.7791760020429909E-2</v>
      </c>
      <c r="BM169" s="134">
        <v>7.7791760020429909E-2</v>
      </c>
      <c r="BN169" s="136">
        <v>7.7791760020429909E-2</v>
      </c>
      <c r="BO169" s="136">
        <v>7.7791760020429909E-2</v>
      </c>
      <c r="BP169" s="136">
        <v>7.7791760020429909E-2</v>
      </c>
      <c r="BQ169" s="136">
        <v>7.7791760020429909E-2</v>
      </c>
      <c r="BR169" s="134">
        <v>7.7791760020429909E-2</v>
      </c>
      <c r="BS169" s="136">
        <v>7.7791760020429909E-2</v>
      </c>
      <c r="BT169" s="136">
        <v>7.7791760020429909E-2</v>
      </c>
      <c r="BU169" s="136">
        <v>7.7791760020429909E-2</v>
      </c>
      <c r="BV169" s="136">
        <v>7.7791760020429909E-2</v>
      </c>
      <c r="BW169" s="134">
        <v>7.7791760020429909E-2</v>
      </c>
      <c r="BX169" s="134">
        <v>7.7791760020429895E-2</v>
      </c>
      <c r="BY169" s="136">
        <v>7.7791760020429895E-2</v>
      </c>
      <c r="BZ169" s="136">
        <v>7.7791760020429895E-2</v>
      </c>
      <c r="CA169" s="136">
        <v>7.7791760020429895E-2</v>
      </c>
      <c r="CB169" s="136">
        <v>7.7791760020429895E-2</v>
      </c>
      <c r="CC169" s="134">
        <v>5.5375187116500002E-3</v>
      </c>
      <c r="CI169" s="136">
        <v>6.284737808445664E-3</v>
      </c>
      <c r="CJ169" s="136">
        <v>7.0319569052443281E-3</v>
      </c>
      <c r="CK169" s="134">
        <v>7.7791760020429921E-3</v>
      </c>
      <c r="CL169" s="136">
        <v>7.7791760020429921E-3</v>
      </c>
      <c r="CM169" s="136">
        <v>7.7791760020429921E-3</v>
      </c>
      <c r="CN169" s="136">
        <v>7.7791760020429921E-3</v>
      </c>
      <c r="CO169" s="136">
        <v>7.7791760020429921E-3</v>
      </c>
      <c r="CP169" s="134">
        <v>7.7791760020429921E-3</v>
      </c>
      <c r="CQ169" s="136">
        <v>7.7791760020429921E-3</v>
      </c>
      <c r="CR169" s="136">
        <v>7.7791760020429921E-3</v>
      </c>
      <c r="CS169" s="136">
        <v>7.7791760020429921E-3</v>
      </c>
      <c r="CT169" s="136">
        <v>7.7791760020429921E-3</v>
      </c>
      <c r="CU169" s="134">
        <v>7.7791760020429921E-3</v>
      </c>
      <c r="CV169" s="136">
        <v>7.7791760020429921E-3</v>
      </c>
      <c r="CW169" s="136">
        <v>7.7791760020429921E-3</v>
      </c>
      <c r="CX169" s="136">
        <v>7.7791760020429921E-3</v>
      </c>
      <c r="CY169" s="136">
        <v>7.7791760020429921E-3</v>
      </c>
      <c r="CZ169" s="134">
        <v>7.7791760020429921E-3</v>
      </c>
      <c r="DA169" s="136">
        <v>7.7791760020429921E-3</v>
      </c>
      <c r="DB169" s="136">
        <v>7.7791760020429921E-3</v>
      </c>
      <c r="DC169" s="136">
        <v>7.7791760020429921E-3</v>
      </c>
      <c r="DD169" s="136">
        <v>7.7791760020429921E-3</v>
      </c>
      <c r="DE169" s="134">
        <v>7.7791760020429921E-3</v>
      </c>
      <c r="DF169" s="136">
        <v>7.7791760020429921E-3</v>
      </c>
      <c r="DG169" s="136">
        <v>7.7791760020429921E-3</v>
      </c>
      <c r="DH169" s="136">
        <v>7.7791760020429921E-3</v>
      </c>
      <c r="DI169" s="136">
        <v>7.7791760020429921E-3</v>
      </c>
      <c r="DJ169" s="134">
        <v>7.7791760020429921E-3</v>
      </c>
      <c r="DK169" s="134">
        <v>7.7791760020429904E-3</v>
      </c>
      <c r="DL169" s="136">
        <v>7.7791760020429904E-3</v>
      </c>
      <c r="DM169" s="136">
        <v>7.7791760020429904E-3</v>
      </c>
      <c r="DN169" s="136">
        <v>7.7791760020429904E-3</v>
      </c>
      <c r="DO169" s="136">
        <v>7.7791760020429904E-3</v>
      </c>
      <c r="LC169" s="134">
        <v>1563.9735343695127</v>
      </c>
      <c r="LI169" s="136">
        <v>1775.0122599472027</v>
      </c>
      <c r="LJ169" s="136">
        <v>1986.0509855248938</v>
      </c>
      <c r="LK169" s="126">
        <v>2197.0897111025847</v>
      </c>
      <c r="LL169" s="136">
        <v>2197.0897111025847</v>
      </c>
      <c r="LM169" s="136">
        <v>2197.0897111025847</v>
      </c>
      <c r="LN169" s="136">
        <v>2197.0897111025847</v>
      </c>
      <c r="LO169" s="136">
        <v>2197.0897111025847</v>
      </c>
      <c r="LP169" s="126">
        <v>2197.0897111025847</v>
      </c>
      <c r="LQ169" s="136">
        <v>2197.0897111025847</v>
      </c>
      <c r="LR169" s="136">
        <v>2197.0897111025847</v>
      </c>
      <c r="LS169" s="136">
        <v>2197.0897111025847</v>
      </c>
      <c r="LT169" s="136">
        <v>2197.0897111025847</v>
      </c>
      <c r="LU169" s="126">
        <v>2197.0897111025847</v>
      </c>
      <c r="LV169" s="136">
        <v>2197.0897111025847</v>
      </c>
      <c r="LW169" s="136">
        <v>2197.0897111025847</v>
      </c>
      <c r="LX169" s="136">
        <v>2197.0897111025847</v>
      </c>
      <c r="LY169" s="136">
        <v>2197.0897111025847</v>
      </c>
      <c r="LZ169" s="126">
        <v>2197.0897111025847</v>
      </c>
      <c r="MA169" s="136">
        <v>2197.0897111025847</v>
      </c>
      <c r="MB169" s="136">
        <v>2197.0897111025847</v>
      </c>
      <c r="MC169" s="136">
        <v>2197.0897111025847</v>
      </c>
      <c r="MD169" s="136">
        <v>2197.0897111025847</v>
      </c>
      <c r="ME169" s="126">
        <v>2197.0897111025847</v>
      </c>
      <c r="MF169" s="136">
        <v>2197.0897111025847</v>
      </c>
      <c r="MG169" s="136">
        <v>2197.0897111025847</v>
      </c>
      <c r="MH169" s="136">
        <v>2197.0897111025847</v>
      </c>
      <c r="MI169" s="136">
        <v>2197.0897111025847</v>
      </c>
      <c r="MJ169" s="126">
        <v>2197.0897111025847</v>
      </c>
      <c r="MK169" s="134">
        <v>2197.0897111025802</v>
      </c>
      <c r="ML169" s="136">
        <v>2197.0897111025802</v>
      </c>
      <c r="MM169" s="136">
        <v>2197.0897111025802</v>
      </c>
      <c r="MN169" s="136">
        <v>2197.0897111025802</v>
      </c>
      <c r="MO169" s="126">
        <v>2197.0897111025802</v>
      </c>
      <c r="MP169" s="134">
        <v>1561.4230290129656</v>
      </c>
      <c r="MV169" s="136">
        <v>1771.8987060691341</v>
      </c>
      <c r="MW169" s="136">
        <v>1982.3743831253025</v>
      </c>
      <c r="MX169" s="143">
        <v>2192.8500601814712</v>
      </c>
      <c r="MY169" s="136">
        <v>2192.8500601814712</v>
      </c>
      <c r="MZ169" s="136">
        <v>2192.8500601814712</v>
      </c>
      <c r="NA169" s="136">
        <v>2192.8500601814712</v>
      </c>
      <c r="NB169" s="136">
        <v>2192.8500601814712</v>
      </c>
      <c r="NC169" s="143">
        <v>2192.8500601814712</v>
      </c>
      <c r="ND169" s="136">
        <v>2192.8500601814712</v>
      </c>
      <c r="NE169" s="136">
        <v>2192.8500601814712</v>
      </c>
      <c r="NF169" s="136">
        <v>2192.8500601814712</v>
      </c>
      <c r="NG169" s="136">
        <v>2192.8500601814712</v>
      </c>
      <c r="NH169" s="143">
        <v>2192.8500601814712</v>
      </c>
      <c r="NI169" s="136">
        <v>2192.8500601814712</v>
      </c>
      <c r="NJ169" s="136">
        <v>2192.8500601814712</v>
      </c>
      <c r="NK169" s="136">
        <v>2192.8500601814712</v>
      </c>
      <c r="NL169" s="136">
        <v>2192.8500601814712</v>
      </c>
      <c r="NM169" s="143">
        <v>2192.8500601814712</v>
      </c>
      <c r="NN169" s="136">
        <v>2192.8500601814712</v>
      </c>
      <c r="NO169" s="136">
        <v>2192.8500601814712</v>
      </c>
      <c r="NP169" s="136">
        <v>2192.8500601814712</v>
      </c>
      <c r="NQ169" s="136">
        <v>2192.8500601814712</v>
      </c>
      <c r="NR169" s="134">
        <v>2192.8500601814712</v>
      </c>
      <c r="NS169" s="136">
        <v>2192.8500601814712</v>
      </c>
      <c r="NT169" s="136">
        <v>2192.8500601814712</v>
      </c>
      <c r="NU169" s="136">
        <v>2192.8500601814712</v>
      </c>
      <c r="NV169" s="136">
        <v>2192.8500601814712</v>
      </c>
      <c r="NW169" s="134">
        <v>2192.8500601814712</v>
      </c>
      <c r="NX169" s="134">
        <v>2192.8500601814699</v>
      </c>
      <c r="NY169" s="136">
        <v>2192.8500601814699</v>
      </c>
      <c r="NZ169" s="136">
        <v>2192.8500601814699</v>
      </c>
      <c r="OA169" s="136">
        <v>2192.8500601814699</v>
      </c>
      <c r="OB169" s="136">
        <v>2192.8500601814699</v>
      </c>
      <c r="OC169" s="134">
        <v>2.5505053565470917</v>
      </c>
      <c r="OI169" s="136">
        <v>3.1135538780684633</v>
      </c>
      <c r="OJ169" s="136">
        <v>3.6766023995909718</v>
      </c>
      <c r="OK169" s="134">
        <v>4.2396509211134799</v>
      </c>
      <c r="OL169" s="136">
        <v>4.2396509211134799</v>
      </c>
      <c r="OM169" s="136">
        <v>4.2396509211134799</v>
      </c>
      <c r="ON169" s="136">
        <v>4.2396509211134799</v>
      </c>
      <c r="OO169" s="136">
        <v>4.2396509211134799</v>
      </c>
      <c r="OP169" s="134">
        <v>4.2396509211134799</v>
      </c>
      <c r="OQ169" s="136">
        <v>4.2396509211134799</v>
      </c>
      <c r="OR169" s="136">
        <v>4.2396509211134799</v>
      </c>
      <c r="OS169" s="136">
        <v>4.2396509211134799</v>
      </c>
      <c r="OT169" s="136">
        <v>4.2396509211134799</v>
      </c>
      <c r="OU169" s="134">
        <v>4.2396509211134799</v>
      </c>
      <c r="OV169" s="136">
        <v>4.2396509211134799</v>
      </c>
      <c r="OW169" s="136">
        <v>4.2396509211134799</v>
      </c>
      <c r="OX169" s="136">
        <v>4.2396509211134799</v>
      </c>
      <c r="OY169" s="136">
        <v>4.2396509211134799</v>
      </c>
      <c r="OZ169" s="134">
        <v>4.2396509211134799</v>
      </c>
      <c r="PA169" s="136">
        <v>4.2396509211134799</v>
      </c>
      <c r="PB169" s="136">
        <v>4.2396509211134799</v>
      </c>
      <c r="PC169" s="136">
        <v>4.2396509211134799</v>
      </c>
      <c r="PD169" s="136">
        <v>4.2396509211134799</v>
      </c>
      <c r="PE169" s="134">
        <v>4.2396509211134799</v>
      </c>
      <c r="PF169" s="136">
        <v>4.2396509211134799</v>
      </c>
      <c r="PG169" s="136">
        <v>4.2396509211134799</v>
      </c>
      <c r="PH169" s="136">
        <v>4.2396509211134799</v>
      </c>
      <c r="PI169" s="136">
        <v>4.2396509211134799</v>
      </c>
      <c r="PJ169" s="134">
        <v>4.2396509211134799</v>
      </c>
      <c r="PK169" s="134">
        <v>4.2396509211134799</v>
      </c>
      <c r="PL169" s="136">
        <v>4.2396509211134799</v>
      </c>
      <c r="PM169" s="136">
        <v>4.2396509211134799</v>
      </c>
      <c r="PN169" s="136">
        <v>4.2396509211134799</v>
      </c>
      <c r="PO169" s="136">
        <v>4.2396509211134799</v>
      </c>
    </row>
    <row r="170" spans="1:431" outlineLevel="1" x14ac:dyDescent="0.3">
      <c r="A170" s="30" t="s">
        <v>6223</v>
      </c>
      <c r="B170" s="37" t="s">
        <v>6224</v>
      </c>
      <c r="C170" s="134">
        <v>264.35556745217957</v>
      </c>
      <c r="I170" s="136">
        <v>262.45359794414964</v>
      </c>
      <c r="J170" s="136">
        <v>260.5516284361197</v>
      </c>
      <c r="K170" s="136">
        <v>258.64965892808982</v>
      </c>
      <c r="L170" s="136">
        <v>263.22915441452818</v>
      </c>
      <c r="M170" s="136">
        <v>267.80864990096654</v>
      </c>
      <c r="N170" s="136">
        <v>272.3881453874049</v>
      </c>
      <c r="O170" s="136">
        <v>276.96764087384327</v>
      </c>
      <c r="P170" s="134">
        <v>281.54713636028157</v>
      </c>
      <c r="Q170" s="136">
        <v>287.25464836365853</v>
      </c>
      <c r="R170" s="136">
        <v>292.96216036703549</v>
      </c>
      <c r="S170" s="136">
        <v>298.66967237041246</v>
      </c>
      <c r="T170" s="136">
        <v>304.37718437378942</v>
      </c>
      <c r="U170" s="134">
        <v>310.08469637716649</v>
      </c>
      <c r="V170" s="136">
        <v>315.9079947137169</v>
      </c>
      <c r="W170" s="136">
        <v>321.73129305026731</v>
      </c>
      <c r="X170" s="136">
        <v>327.55459138681772</v>
      </c>
      <c r="Y170" s="136">
        <v>333.37788972336813</v>
      </c>
      <c r="Z170" s="134">
        <v>339.20118805991854</v>
      </c>
      <c r="AA170" s="136">
        <v>345.13918851134378</v>
      </c>
      <c r="AB170" s="136">
        <v>351.07718896276901</v>
      </c>
      <c r="AC170" s="136">
        <v>357.01518941419425</v>
      </c>
      <c r="AD170" s="136">
        <v>362.95318986561949</v>
      </c>
      <c r="AE170" s="134">
        <v>368.89119031704473</v>
      </c>
      <c r="AF170" s="136">
        <v>374.72452490592951</v>
      </c>
      <c r="AG170" s="136">
        <v>380.55785949481429</v>
      </c>
      <c r="AH170" s="136">
        <v>386.39119408369908</v>
      </c>
      <c r="AI170" s="136">
        <v>392.22452867258386</v>
      </c>
      <c r="AJ170" s="134">
        <v>398.05786326146875</v>
      </c>
      <c r="AK170" s="36">
        <v>403.84961144197763</v>
      </c>
      <c r="AL170" s="36">
        <v>409.6413596224865</v>
      </c>
      <c r="AM170" s="36">
        <v>415.43310780299538</v>
      </c>
      <c r="AN170" s="36">
        <v>421.22485598350426</v>
      </c>
      <c r="AO170" s="27">
        <v>427.01660416401313</v>
      </c>
      <c r="AP170" s="134">
        <v>3.417654737531E-2</v>
      </c>
      <c r="AV170" s="136">
        <v>2.4602545607807474E-2</v>
      </c>
      <c r="AW170" s="136">
        <v>1.5028543840304947E-2</v>
      </c>
      <c r="AX170" s="134">
        <v>5.4545420728024209E-3</v>
      </c>
      <c r="AY170" s="136">
        <v>5.5559520262791337E-3</v>
      </c>
      <c r="AZ170" s="136">
        <v>5.6573619797558464E-3</v>
      </c>
      <c r="BA170" s="136">
        <v>5.7587719332325591E-3</v>
      </c>
      <c r="BB170" s="136">
        <v>5.8601818867092719E-3</v>
      </c>
      <c r="BC170" s="134">
        <v>5.9615918401859837E-3</v>
      </c>
      <c r="BD170" s="136">
        <v>6.0864559016770318E-3</v>
      </c>
      <c r="BE170" s="136">
        <v>6.2113199631680799E-3</v>
      </c>
      <c r="BF170" s="136">
        <v>6.336184024659128E-3</v>
      </c>
      <c r="BG170" s="136">
        <v>6.461048086150176E-3</v>
      </c>
      <c r="BH170" s="134">
        <v>6.5859121476412258E-3</v>
      </c>
      <c r="BI170" s="136">
        <v>6.7133270633243413E-3</v>
      </c>
      <c r="BJ170" s="136">
        <v>6.8407419790074567E-3</v>
      </c>
      <c r="BK170" s="136">
        <v>6.9681568946905722E-3</v>
      </c>
      <c r="BL170" s="136">
        <v>7.0955718103736876E-3</v>
      </c>
      <c r="BM170" s="134">
        <v>7.2229867260568039E-3</v>
      </c>
      <c r="BN170" s="136">
        <v>7.3529255071099727E-3</v>
      </c>
      <c r="BO170" s="136">
        <v>7.4828642881631414E-3</v>
      </c>
      <c r="BP170" s="136">
        <v>7.6128030692163102E-3</v>
      </c>
      <c r="BQ170" s="136">
        <v>7.742741850269479E-3</v>
      </c>
      <c r="BR170" s="134">
        <v>7.8726806313226486E-3</v>
      </c>
      <c r="BS170" s="136">
        <v>8.0003399288712546E-3</v>
      </c>
      <c r="BT170" s="136">
        <v>8.1279992264198606E-3</v>
      </c>
      <c r="BU170" s="136">
        <v>8.2556585239684666E-3</v>
      </c>
      <c r="BV170" s="136">
        <v>8.3833178215170726E-3</v>
      </c>
      <c r="BW170" s="134">
        <v>8.5109771190656769E-3</v>
      </c>
      <c r="BX170" s="36">
        <v>8.6377348119791517E-3</v>
      </c>
      <c r="BY170" s="36">
        <v>8.7644925048926264E-3</v>
      </c>
      <c r="BZ170" s="36">
        <v>8.8912501978061012E-3</v>
      </c>
      <c r="CA170" s="36">
        <v>9.018007890719576E-3</v>
      </c>
      <c r="CB170" s="27">
        <v>9.1447655836330525E-3</v>
      </c>
      <c r="CC170" s="134">
        <v>5.2343219206599997E-3</v>
      </c>
      <c r="CI170" s="136">
        <v>4.0039975602542471E-3</v>
      </c>
      <c r="CJ170" s="136">
        <v>2.7736731998484945E-3</v>
      </c>
      <c r="CK170" s="134">
        <v>1.543348839442742E-3</v>
      </c>
      <c r="CL170" s="136">
        <v>1.5715225337803373E-3</v>
      </c>
      <c r="CM170" s="136">
        <v>1.5996962281179326E-3</v>
      </c>
      <c r="CN170" s="136">
        <v>1.6278699224555279E-3</v>
      </c>
      <c r="CO170" s="136">
        <v>1.6560436167931231E-3</v>
      </c>
      <c r="CP170" s="134">
        <v>1.6842173111307182E-3</v>
      </c>
      <c r="CQ170" s="136">
        <v>1.7190632175008559E-3</v>
      </c>
      <c r="CR170" s="136">
        <v>1.7539091238709937E-3</v>
      </c>
      <c r="CS170" s="136">
        <v>1.7887550302411314E-3</v>
      </c>
      <c r="CT170" s="136">
        <v>1.8236009366112691E-3</v>
      </c>
      <c r="CU170" s="134">
        <v>1.858446842981407E-3</v>
      </c>
      <c r="CV170" s="136">
        <v>1.8940027749008415E-3</v>
      </c>
      <c r="CW170" s="136">
        <v>1.929558706820276E-3</v>
      </c>
      <c r="CX170" s="136">
        <v>1.9651146387397104E-3</v>
      </c>
      <c r="CY170" s="136">
        <v>2.0006705706591449E-3</v>
      </c>
      <c r="CZ170" s="134">
        <v>2.0362265025785789E-3</v>
      </c>
      <c r="DA170" s="136">
        <v>2.0724852671733709E-3</v>
      </c>
      <c r="DB170" s="136">
        <v>2.1087440317681628E-3</v>
      </c>
      <c r="DC170" s="136">
        <v>2.1450027963629548E-3</v>
      </c>
      <c r="DD170" s="136">
        <v>2.1812615609577467E-3</v>
      </c>
      <c r="DE170" s="134">
        <v>2.2175203255525391E-3</v>
      </c>
      <c r="DF170" s="136">
        <v>2.253141884515579E-3</v>
      </c>
      <c r="DG170" s="136">
        <v>2.2887634434786189E-3</v>
      </c>
      <c r="DH170" s="136">
        <v>2.3243850024416588E-3</v>
      </c>
      <c r="DI170" s="136">
        <v>2.3600065614046988E-3</v>
      </c>
      <c r="DJ170" s="134">
        <v>2.3956281203677378E-3</v>
      </c>
      <c r="DK170" s="36">
        <v>2.4309972190970901E-3</v>
      </c>
      <c r="DL170" s="36">
        <v>2.4663663178264425E-3</v>
      </c>
      <c r="DM170" s="36">
        <v>2.5017354165557948E-3</v>
      </c>
      <c r="DN170" s="36">
        <v>2.5371045152851471E-3</v>
      </c>
      <c r="DO170" s="27">
        <v>2.5724736140144994E-3</v>
      </c>
      <c r="LC170" s="134">
        <v>266.69960608766314</v>
      </c>
      <c r="LI170" s="136">
        <v>264.20352857463564</v>
      </c>
      <c r="LJ170" s="136">
        <v>261.70745106160814</v>
      </c>
      <c r="LK170" s="126">
        <v>259.21137354858058</v>
      </c>
      <c r="LL170" s="136">
        <v>263.80117454271578</v>
      </c>
      <c r="LM170" s="136">
        <v>268.39097553685093</v>
      </c>
      <c r="LN170" s="136">
        <v>272.98077653098613</v>
      </c>
      <c r="LO170" s="136">
        <v>277.57057752512128</v>
      </c>
      <c r="LP170" s="126">
        <v>282.16037851925643</v>
      </c>
      <c r="LQ170" s="136">
        <v>287.88062088154322</v>
      </c>
      <c r="LR170" s="136">
        <v>293.60086324383002</v>
      </c>
      <c r="LS170" s="136">
        <v>299.32110560611682</v>
      </c>
      <c r="LT170" s="136">
        <v>305.04134796840361</v>
      </c>
      <c r="LU170" s="126">
        <v>310.76159033069052</v>
      </c>
      <c r="LV170" s="136">
        <v>316.59787860683866</v>
      </c>
      <c r="LW170" s="136">
        <v>322.43416688298686</v>
      </c>
      <c r="LX170" s="136">
        <v>328.27045515913505</v>
      </c>
      <c r="LY170" s="136">
        <v>334.10674343528325</v>
      </c>
      <c r="LZ170" s="126">
        <v>339.94303171143144</v>
      </c>
      <c r="MA170" s="136">
        <v>345.89427902134383</v>
      </c>
      <c r="MB170" s="136">
        <v>351.84552633125617</v>
      </c>
      <c r="MC170" s="136">
        <v>357.7967736411685</v>
      </c>
      <c r="MD170" s="136">
        <v>363.74802095108083</v>
      </c>
      <c r="ME170" s="126">
        <v>369.69926826099316</v>
      </c>
      <c r="MF170" s="136">
        <v>375.54561702333456</v>
      </c>
      <c r="MG170" s="136">
        <v>381.39196578567589</v>
      </c>
      <c r="MH170" s="136">
        <v>387.23831454801723</v>
      </c>
      <c r="MI170" s="136">
        <v>393.08466331035862</v>
      </c>
      <c r="MJ170" s="126">
        <v>398.93101207270001</v>
      </c>
      <c r="MK170" s="36">
        <v>404.73568227977381</v>
      </c>
      <c r="ML170" s="36">
        <v>410.5403524868475</v>
      </c>
      <c r="MM170" s="36">
        <v>416.34502269392124</v>
      </c>
      <c r="MN170" s="36">
        <v>422.14969290099492</v>
      </c>
      <c r="MO170" s="126">
        <v>427.95436310806872</v>
      </c>
      <c r="MP170" s="134">
        <v>86.222371197205206</v>
      </c>
      <c r="MV170" s="136">
        <v>76.449222452863395</v>
      </c>
      <c r="MW170" s="136">
        <v>66.676073708521585</v>
      </c>
      <c r="MX170" s="143">
        <v>56.902924964179761</v>
      </c>
      <c r="MY170" s="136">
        <v>57.910413971196199</v>
      </c>
      <c r="MZ170" s="136">
        <v>58.917902978212638</v>
      </c>
      <c r="NA170" s="136">
        <v>59.925391985229076</v>
      </c>
      <c r="NB170" s="136">
        <v>60.932880992245515</v>
      </c>
      <c r="NC170" s="143">
        <v>61.940369999261947</v>
      </c>
      <c r="ND170" s="136">
        <v>63.196022640004884</v>
      </c>
      <c r="NE170" s="136">
        <v>64.451675280747821</v>
      </c>
      <c r="NF170" s="136">
        <v>65.707327921490759</v>
      </c>
      <c r="NG170" s="136">
        <v>66.962980562233696</v>
      </c>
      <c r="NH170" s="143">
        <v>68.218633202976633</v>
      </c>
      <c r="NI170" s="136">
        <v>69.499758837017723</v>
      </c>
      <c r="NJ170" s="136">
        <v>70.780884471058812</v>
      </c>
      <c r="NK170" s="136">
        <v>72.062010105099901</v>
      </c>
      <c r="NL170" s="136">
        <v>73.34313573914099</v>
      </c>
      <c r="NM170" s="143">
        <v>74.62426137318208</v>
      </c>
      <c r="NN170" s="136">
        <v>75.930621472495631</v>
      </c>
      <c r="NO170" s="136">
        <v>77.236981571809181</v>
      </c>
      <c r="NP170" s="136">
        <v>78.543341671122732</v>
      </c>
      <c r="NQ170" s="136">
        <v>79.849701770436283</v>
      </c>
      <c r="NR170" s="134">
        <v>81.156061869749848</v>
      </c>
      <c r="NS170" s="136">
        <v>82.439395479304508</v>
      </c>
      <c r="NT170" s="136">
        <v>83.722729088859168</v>
      </c>
      <c r="NU170" s="136">
        <v>85.006062698413828</v>
      </c>
      <c r="NV170" s="136">
        <v>86.289396307968488</v>
      </c>
      <c r="NW170" s="134">
        <v>87.57272991752312</v>
      </c>
      <c r="NX170" s="36">
        <v>88.846914517235078</v>
      </c>
      <c r="NY170" s="36">
        <v>90.121099116947036</v>
      </c>
      <c r="NZ170" s="36">
        <v>91.395283716658994</v>
      </c>
      <c r="OA170" s="36">
        <v>92.669468316370953</v>
      </c>
      <c r="OB170" s="27">
        <v>93.943652916082883</v>
      </c>
      <c r="OC170" s="134">
        <v>180.47723489045794</v>
      </c>
      <c r="OI170" s="136">
        <v>187.75430612177223</v>
      </c>
      <c r="OJ170" s="136">
        <v>195.03137735308653</v>
      </c>
      <c r="OK170" s="134">
        <v>202.30844858440082</v>
      </c>
      <c r="OL170" s="136">
        <v>205.89076057151956</v>
      </c>
      <c r="OM170" s="136">
        <v>209.47307255863831</v>
      </c>
      <c r="ON170" s="136">
        <v>213.05538454575705</v>
      </c>
      <c r="OO170" s="136">
        <v>216.63769653287579</v>
      </c>
      <c r="OP170" s="134">
        <v>220.22000851999448</v>
      </c>
      <c r="OQ170" s="136">
        <v>224.68459824153837</v>
      </c>
      <c r="OR170" s="136">
        <v>229.14918796308226</v>
      </c>
      <c r="OS170" s="136">
        <v>233.61377768462614</v>
      </c>
      <c r="OT170" s="136">
        <v>238.07836740617003</v>
      </c>
      <c r="OU170" s="134">
        <v>242.54295712771389</v>
      </c>
      <c r="OV170" s="136">
        <v>247.09811976982098</v>
      </c>
      <c r="OW170" s="136">
        <v>251.65328241192807</v>
      </c>
      <c r="OX170" s="136">
        <v>256.20844505403517</v>
      </c>
      <c r="OY170" s="136">
        <v>260.76360769614223</v>
      </c>
      <c r="OZ170" s="134">
        <v>265.31877033824935</v>
      </c>
      <c r="PA170" s="136">
        <v>269.96365754884812</v>
      </c>
      <c r="PB170" s="136">
        <v>274.60854475944689</v>
      </c>
      <c r="PC170" s="136">
        <v>279.25343197004565</v>
      </c>
      <c r="PD170" s="136">
        <v>283.89831918064442</v>
      </c>
      <c r="PE170" s="134">
        <v>288.5432063912433</v>
      </c>
      <c r="PF170" s="136">
        <v>293.10622154403001</v>
      </c>
      <c r="PG170" s="136">
        <v>297.66923669681671</v>
      </c>
      <c r="PH170" s="136">
        <v>302.23225184960341</v>
      </c>
      <c r="PI170" s="136">
        <v>306.79526700239012</v>
      </c>
      <c r="PJ170" s="134">
        <v>311.35828215517688</v>
      </c>
      <c r="PK170" s="36">
        <v>315.88876776253869</v>
      </c>
      <c r="PL170" s="36">
        <v>320.4192533699005</v>
      </c>
      <c r="PM170" s="36">
        <v>324.94973897726231</v>
      </c>
      <c r="PN170" s="36">
        <v>329.48022458462412</v>
      </c>
      <c r="PO170" s="27">
        <v>334.01071019198582</v>
      </c>
    </row>
    <row r="171" spans="1:431" outlineLevel="1" x14ac:dyDescent="0.3">
      <c r="A171" s="30" t="s">
        <v>6225</v>
      </c>
      <c r="B171" s="37" t="s">
        <v>6226</v>
      </c>
      <c r="C171" s="134">
        <f>SUM(C172:C176)</f>
        <v>2613.5578785704511</v>
      </c>
      <c r="I171" s="134">
        <f t="shared" ref="I171:AO171" si="543">SUM(I172:I176)</f>
        <v>2770.5257331177108</v>
      </c>
      <c r="J171" s="136">
        <f t="shared" si="543"/>
        <v>2760.3080133367912</v>
      </c>
      <c r="K171" s="136">
        <f t="shared" si="543"/>
        <v>2755.3100450271804</v>
      </c>
      <c r="L171" s="136">
        <f t="shared" si="543"/>
        <v>2738.2896220763605</v>
      </c>
      <c r="M171" s="134">
        <f t="shared" si="543"/>
        <v>2721.4909029655114</v>
      </c>
      <c r="N171" s="134">
        <f t="shared" si="543"/>
        <v>2709.7704348675434</v>
      </c>
      <c r="O171" s="134">
        <f t="shared" si="543"/>
        <v>2700.4528384863147</v>
      </c>
      <c r="P171" s="134">
        <f t="shared" si="543"/>
        <v>2690.7148801572148</v>
      </c>
      <c r="Q171" s="134">
        <f t="shared" si="543"/>
        <v>2655.8661826858875</v>
      </c>
      <c r="R171" s="134">
        <f t="shared" si="543"/>
        <v>2613.9030141455955</v>
      </c>
      <c r="S171" s="134">
        <f t="shared" si="543"/>
        <v>2564.3573811389165</v>
      </c>
      <c r="T171" s="134">
        <f t="shared" si="543"/>
        <v>2508.3642618932199</v>
      </c>
      <c r="U171" s="134">
        <f t="shared" si="543"/>
        <v>2446.0631939384957</v>
      </c>
      <c r="V171" s="134">
        <f t="shared" si="543"/>
        <v>2384.45551731671</v>
      </c>
      <c r="W171" s="134">
        <f t="shared" si="543"/>
        <v>2322.4153781350951</v>
      </c>
      <c r="X171" s="134">
        <f t="shared" si="543"/>
        <v>2263.929363170409</v>
      </c>
      <c r="Y171" s="134">
        <f t="shared" si="543"/>
        <v>2204.3187722094276</v>
      </c>
      <c r="Z171" s="134">
        <f t="shared" si="543"/>
        <v>2146.1258605171665</v>
      </c>
      <c r="AA171" s="134">
        <f t="shared" si="543"/>
        <v>2085.0764183734073</v>
      </c>
      <c r="AB171" s="134">
        <f t="shared" si="543"/>
        <v>2027.8942830714736</v>
      </c>
      <c r="AC171" s="134">
        <f t="shared" si="543"/>
        <v>1971.2662311620973</v>
      </c>
      <c r="AD171" s="134">
        <f t="shared" si="543"/>
        <v>1915.1007367076224</v>
      </c>
      <c r="AE171" s="134">
        <f t="shared" si="543"/>
        <v>1859.3139761939694</v>
      </c>
      <c r="AF171" s="134">
        <f t="shared" si="543"/>
        <v>1803.8291702617403</v>
      </c>
      <c r="AG171" s="134">
        <f t="shared" si="543"/>
        <v>1748.5759804572558</v>
      </c>
      <c r="AH171" s="134">
        <f t="shared" si="543"/>
        <v>1693.4899564749076</v>
      </c>
      <c r="AI171" s="134">
        <f t="shared" si="543"/>
        <v>1638.512029730347</v>
      </c>
      <c r="AJ171" s="134">
        <f t="shared" si="543"/>
        <v>1583.5880494425587</v>
      </c>
      <c r="AK171" s="134">
        <f t="shared" si="543"/>
        <v>1528.8824657852429</v>
      </c>
      <c r="AL171" s="134">
        <f t="shared" si="543"/>
        <v>1474.1360912953514</v>
      </c>
      <c r="AM171" s="134">
        <f t="shared" si="543"/>
        <v>1419.3072814081124</v>
      </c>
      <c r="AN171" s="134">
        <f t="shared" si="543"/>
        <v>1364.357798406412</v>
      </c>
      <c r="AO171" s="134">
        <f t="shared" si="543"/>
        <v>1308.1756743913879</v>
      </c>
      <c r="AP171" s="134">
        <f t="shared" ref="AP171" si="544">SUM(AP172:AP176)</f>
        <v>0.12157912956704001</v>
      </c>
      <c r="AV171" s="134">
        <f t="shared" ref="AV171:CB171" si="545">SUM(AV172:AV176)</f>
        <v>0.11395230835674984</v>
      </c>
      <c r="AW171" s="134">
        <f t="shared" si="545"/>
        <v>0.11415761653033266</v>
      </c>
      <c r="AX171" s="134">
        <f t="shared" si="545"/>
        <v>0.11276548220498839</v>
      </c>
      <c r="AY171" s="134">
        <f t="shared" si="545"/>
        <v>0.11113448320473637</v>
      </c>
      <c r="AZ171" s="134">
        <f t="shared" si="545"/>
        <v>0.1092983750421328</v>
      </c>
      <c r="BA171" s="134">
        <f t="shared" si="545"/>
        <v>0.10812337961225768</v>
      </c>
      <c r="BB171" s="134">
        <f t="shared" si="545"/>
        <v>0.10715680856934448</v>
      </c>
      <c r="BC171" s="134">
        <f t="shared" si="545"/>
        <v>0.10575479833091639</v>
      </c>
      <c r="BD171" s="134">
        <f t="shared" si="545"/>
        <v>0.10385197121853204</v>
      </c>
      <c r="BE171" s="134">
        <f t="shared" si="545"/>
        <v>0.10164562076300453</v>
      </c>
      <c r="BF171" s="134">
        <f t="shared" si="545"/>
        <v>9.9057153917280288E-2</v>
      </c>
      <c r="BG171" s="134">
        <f t="shared" si="545"/>
        <v>9.6277569849071473E-2</v>
      </c>
      <c r="BH171" s="134">
        <f t="shared" si="545"/>
        <v>9.3335780229564139E-2</v>
      </c>
      <c r="BI171" s="134">
        <f t="shared" si="545"/>
        <v>9.0333528965471324E-2</v>
      </c>
      <c r="BJ171" s="134">
        <f t="shared" si="545"/>
        <v>8.7122834731798715E-2</v>
      </c>
      <c r="BK171" s="134">
        <f t="shared" si="545"/>
        <v>8.4382468827289711E-2</v>
      </c>
      <c r="BL171" s="134">
        <f t="shared" si="545"/>
        <v>8.1351703388750529E-2</v>
      </c>
      <c r="BM171" s="134">
        <f t="shared" si="545"/>
        <v>7.8466974443899579E-2</v>
      </c>
      <c r="BN171" s="134">
        <f t="shared" si="545"/>
        <v>7.5158420064506126E-2</v>
      </c>
      <c r="BO171" s="134">
        <f t="shared" si="545"/>
        <v>7.2413016433122659E-2</v>
      </c>
      <c r="BP171" s="134">
        <f t="shared" si="545"/>
        <v>6.9692380007438201E-2</v>
      </c>
      <c r="BQ171" s="134">
        <f t="shared" si="545"/>
        <v>6.69918697214721E-2</v>
      </c>
      <c r="BR171" s="134">
        <f t="shared" si="545"/>
        <v>6.4307256989999673E-2</v>
      </c>
      <c r="BS171" s="134">
        <f t="shared" si="545"/>
        <v>6.1634688896388894E-2</v>
      </c>
      <c r="BT171" s="134">
        <f t="shared" si="545"/>
        <v>5.8970654577835686E-2</v>
      </c>
      <c r="BU171" s="134">
        <f t="shared" si="545"/>
        <v>5.6311954535334524E-2</v>
      </c>
      <c r="BV171" s="134">
        <f t="shared" si="545"/>
        <v>5.3655672618640043E-2</v>
      </c>
      <c r="BW171" s="134">
        <f t="shared" si="545"/>
        <v>5.0999150457489574E-2</v>
      </c>
      <c r="BX171" s="134">
        <f t="shared" si="545"/>
        <v>4.8364455812046396E-2</v>
      </c>
      <c r="BY171" s="134">
        <f t="shared" si="545"/>
        <v>4.572494054705839E-2</v>
      </c>
      <c r="BZ171" s="134">
        <f t="shared" si="545"/>
        <v>4.3078606197719249E-2</v>
      </c>
      <c r="CA171" s="134">
        <f t="shared" si="545"/>
        <v>4.0423628696262891E-2</v>
      </c>
      <c r="CB171" s="134">
        <f t="shared" si="545"/>
        <v>3.7635163385081022E-2</v>
      </c>
      <c r="CC171" s="134">
        <f t="shared" ref="CC171" si="546">SUM(CC172:CC176)</f>
        <v>0.10427130778242001</v>
      </c>
      <c r="CI171" s="134">
        <f t="shared" ref="CI171:DI171" si="547">SUM(CI172:CI176)</f>
        <v>9.4991765164360503E-2</v>
      </c>
      <c r="CJ171" s="134">
        <f t="shared" si="547"/>
        <v>9.5477767204311503E-2</v>
      </c>
      <c r="CK171" s="134">
        <f t="shared" si="547"/>
        <v>9.6030391737029624E-2</v>
      </c>
      <c r="CL171" s="134">
        <f t="shared" si="547"/>
        <v>9.5713141326037088E-2</v>
      </c>
      <c r="CM171" s="134">
        <f t="shared" si="547"/>
        <v>9.5453101440964971E-2</v>
      </c>
      <c r="CN171" s="134">
        <f t="shared" si="547"/>
        <v>9.5255282293572829E-2</v>
      </c>
      <c r="CO171" s="134">
        <f t="shared" si="547"/>
        <v>9.5120285732183257E-2</v>
      </c>
      <c r="CP171" s="134">
        <f t="shared" si="547"/>
        <v>9.4983522881248894E-2</v>
      </c>
      <c r="CQ171" s="134">
        <f t="shared" si="547"/>
        <v>9.4102667067204854E-2</v>
      </c>
      <c r="CR171" s="134">
        <f t="shared" si="547"/>
        <v>9.3021698173338274E-2</v>
      </c>
      <c r="CS171" s="134">
        <f t="shared" si="547"/>
        <v>9.1733160167544264E-2</v>
      </c>
      <c r="CT171" s="134">
        <f t="shared" si="547"/>
        <v>9.025514720070496E-2</v>
      </c>
      <c r="CU171" s="134">
        <f t="shared" si="547"/>
        <v>8.8589406646783331E-2</v>
      </c>
      <c r="CV171" s="134">
        <f t="shared" si="547"/>
        <v>8.6889031150003015E-2</v>
      </c>
      <c r="CW171" s="134">
        <f t="shared" si="547"/>
        <v>8.5193309709738957E-2</v>
      </c>
      <c r="CX171" s="134">
        <f t="shared" si="547"/>
        <v>8.3565090959171529E-2</v>
      </c>
      <c r="CY171" s="134">
        <f t="shared" si="547"/>
        <v>8.1927494764516912E-2</v>
      </c>
      <c r="CZ171" s="134">
        <f t="shared" si="547"/>
        <v>8.0320280539240979E-2</v>
      </c>
      <c r="DA171" s="134">
        <f t="shared" si="547"/>
        <v>7.8718958989707738E-2</v>
      </c>
      <c r="DB171" s="134">
        <f t="shared" si="547"/>
        <v>7.7186835471140247E-2</v>
      </c>
      <c r="DC171" s="134">
        <f t="shared" si="547"/>
        <v>7.5669423413672193E-2</v>
      </c>
      <c r="DD171" s="134">
        <f t="shared" si="547"/>
        <v>7.4164309701128972E-2</v>
      </c>
      <c r="DE171" s="134">
        <f t="shared" si="547"/>
        <v>7.2669279721728069E-2</v>
      </c>
      <c r="DF171" s="134">
        <f t="shared" si="547"/>
        <v>7.1182300781108293E-2</v>
      </c>
      <c r="DG171" s="134">
        <f t="shared" si="547"/>
        <v>6.9701506869945681E-2</v>
      </c>
      <c r="DH171" s="134">
        <f t="shared" si="547"/>
        <v>6.8225184677261949E-2</v>
      </c>
      <c r="DI171" s="134">
        <f t="shared" si="547"/>
        <v>6.6751760749174799E-2</v>
      </c>
      <c r="DJ171" s="134">
        <f>SUM(DJ172:DJ176)</f>
        <v>6.5279789700802754E-2</v>
      </c>
      <c r="DK171" s="134">
        <f t="shared" ref="DK171:DO171" si="548">SUM(DK172:DK176)</f>
        <v>6.3809749969342092E-2</v>
      </c>
      <c r="DL171" s="134">
        <f t="shared" si="548"/>
        <v>6.2338618171222659E-2</v>
      </c>
      <c r="DM171" s="134">
        <f t="shared" si="548"/>
        <v>6.0865273065837763E-2</v>
      </c>
      <c r="DN171" s="134">
        <f t="shared" si="548"/>
        <v>5.938868313921894E-2</v>
      </c>
      <c r="DO171" s="134">
        <f t="shared" si="548"/>
        <v>5.7898812929424393E-2</v>
      </c>
      <c r="LC171" s="134">
        <f>SUM(LC172:LC176)</f>
        <v>2644.5939907606694</v>
      </c>
      <c r="LI171" s="134">
        <f t="shared" ref="LI171:MO171" si="549">SUM(LI172:LI176)</f>
        <v>2798.8892155202552</v>
      </c>
      <c r="LJ171" s="134">
        <f t="shared" si="549"/>
        <v>2788.8060349087832</v>
      </c>
      <c r="LK171" s="126">
        <f t="shared" si="549"/>
        <v>2783.9155323392329</v>
      </c>
      <c r="LL171" s="134">
        <f t="shared" si="549"/>
        <v>2766.7653700574933</v>
      </c>
      <c r="LM171" s="134">
        <f t="shared" si="549"/>
        <v>2749.846329348547</v>
      </c>
      <c r="LN171" s="134">
        <f t="shared" si="549"/>
        <v>2738.0405393044839</v>
      </c>
      <c r="LO171" s="134">
        <f t="shared" si="549"/>
        <v>2728.6601048452853</v>
      </c>
      <c r="LP171" s="126">
        <f t="shared" si="549"/>
        <v>2718.8466480740117</v>
      </c>
      <c r="LQ171" s="134">
        <f t="shared" si="549"/>
        <v>2683.7112446528154</v>
      </c>
      <c r="LR171" s="134">
        <f t="shared" si="549"/>
        <v>2641.3998415428946</v>
      </c>
      <c r="LS171" s="134">
        <f t="shared" si="549"/>
        <v>2591.4402688929995</v>
      </c>
      <c r="LT171" s="134">
        <f t="shared" si="549"/>
        <v>2534.9776478571807</v>
      </c>
      <c r="LU171" s="126">
        <f t="shared" si="549"/>
        <v>2472.1527885463215</v>
      </c>
      <c r="LV171" s="134">
        <f t="shared" si="549"/>
        <v>2410.0104493824942</v>
      </c>
      <c r="LW171" s="134">
        <f t="shared" si="549"/>
        <v>2347.4310445806664</v>
      </c>
      <c r="LX171" s="134">
        <f t="shared" si="549"/>
        <v>2288.4368214017531</v>
      </c>
      <c r="LY171" s="134">
        <f t="shared" si="549"/>
        <v>2228.3074060169101</v>
      </c>
      <c r="LZ171" s="126">
        <f t="shared" si="549"/>
        <v>2169.6078101444946</v>
      </c>
      <c r="MA171" s="134">
        <f t="shared" si="549"/>
        <v>2108.0413782674864</v>
      </c>
      <c r="MB171" s="134">
        <f t="shared" si="549"/>
        <v>2050.3763589314535</v>
      </c>
      <c r="MC171" s="134">
        <f t="shared" si="549"/>
        <v>1993.270015006929</v>
      </c>
      <c r="MD171" s="134">
        <f t="shared" si="549"/>
        <v>1936.6300511306229</v>
      </c>
      <c r="ME171" s="126">
        <f t="shared" si="549"/>
        <v>1880.3719385159479</v>
      </c>
      <c r="MF171" s="134">
        <f t="shared" si="549"/>
        <v>1824.4182512578329</v>
      </c>
      <c r="MG171" s="134">
        <f t="shared" si="549"/>
        <v>1768.6980581059711</v>
      </c>
      <c r="MH171" s="134">
        <f t="shared" si="549"/>
        <v>1713.1463651413717</v>
      </c>
      <c r="MI171" s="134">
        <f t="shared" si="549"/>
        <v>1657.7036051622006</v>
      </c>
      <c r="MJ171" s="126">
        <f t="shared" si="549"/>
        <v>1602.3151699260814</v>
      </c>
      <c r="MK171" s="134">
        <f t="shared" si="549"/>
        <v>1547.1462542898557</v>
      </c>
      <c r="ML171" s="134">
        <f t="shared" si="549"/>
        <v>1491.9361234460428</v>
      </c>
      <c r="MM171" s="134">
        <f t="shared" si="549"/>
        <v>1436.6427797440954</v>
      </c>
      <c r="MN171" s="134">
        <f t="shared" si="549"/>
        <v>1381.2276610418005</v>
      </c>
      <c r="MO171" s="126">
        <f t="shared" si="549"/>
        <v>1324.5726443924675</v>
      </c>
      <c r="MP171" s="134" t="s">
        <v>6227</v>
      </c>
      <c r="MV171" s="136" t="s">
        <v>6228</v>
      </c>
      <c r="MW171" s="136" t="s">
        <v>6229</v>
      </c>
      <c r="MX171" s="143" t="s">
        <v>6230</v>
      </c>
      <c r="MY171" s="136" t="s">
        <v>6231</v>
      </c>
      <c r="MZ171" s="136" t="s">
        <v>6232</v>
      </c>
      <c r="NA171" s="136" t="s">
        <v>6233</v>
      </c>
      <c r="NB171" s="136" t="s">
        <v>6234</v>
      </c>
      <c r="NC171" s="143" t="s">
        <v>6235</v>
      </c>
      <c r="ND171" s="136" t="s">
        <v>6236</v>
      </c>
      <c r="NE171" s="136" t="s">
        <v>6237</v>
      </c>
      <c r="NF171" s="136" t="s">
        <v>6238</v>
      </c>
      <c r="NG171" s="136" t="s">
        <v>6239</v>
      </c>
      <c r="NH171" s="143" t="s">
        <v>6240</v>
      </c>
      <c r="NI171" s="136" t="s">
        <v>6241</v>
      </c>
      <c r="NJ171" s="136" t="s">
        <v>6242</v>
      </c>
      <c r="NK171" s="136" t="s">
        <v>6243</v>
      </c>
      <c r="NL171" s="136" t="s">
        <v>6244</v>
      </c>
      <c r="NM171" s="143" t="s">
        <v>6245</v>
      </c>
      <c r="NN171" s="136" t="s">
        <v>6246</v>
      </c>
      <c r="NO171" s="136" t="s">
        <v>6247</v>
      </c>
      <c r="NP171" s="136" t="s">
        <v>6248</v>
      </c>
      <c r="NQ171" s="136" t="s">
        <v>6249</v>
      </c>
      <c r="NR171" s="134" t="s">
        <v>6250</v>
      </c>
      <c r="NS171" s="136" t="s">
        <v>6251</v>
      </c>
      <c r="NT171" s="136" t="s">
        <v>6252</v>
      </c>
      <c r="NU171" s="136" t="s">
        <v>6253</v>
      </c>
      <c r="NV171" s="136" t="s">
        <v>6254</v>
      </c>
      <c r="NW171" s="134" t="s">
        <v>6255</v>
      </c>
      <c r="NX171" s="134" t="s">
        <v>6256</v>
      </c>
      <c r="NY171" s="134" t="s">
        <v>6257</v>
      </c>
      <c r="NZ171" s="134" t="s">
        <v>6258</v>
      </c>
      <c r="OA171" s="134" t="s">
        <v>6259</v>
      </c>
      <c r="OB171" s="134" t="s">
        <v>6260</v>
      </c>
      <c r="OC171" s="134">
        <f>SUM(OC172:OC176)</f>
        <v>2639.7723803586691</v>
      </c>
      <c r="OI171" s="134">
        <f t="shared" ref="OI171:PO171" si="550">SUM(OI172:OI176)</f>
        <v>2794.0854014257911</v>
      </c>
      <c r="OJ171" s="134">
        <f t="shared" si="550"/>
        <v>2783.9445750451855</v>
      </c>
      <c r="OK171" s="134">
        <f t="shared" si="550"/>
        <v>2778.9957349572719</v>
      </c>
      <c r="OL171" s="134">
        <f t="shared" si="550"/>
        <v>2761.786535106949</v>
      </c>
      <c r="OM171" s="134">
        <f t="shared" si="550"/>
        <v>2744.8077483785964</v>
      </c>
      <c r="ON171" s="134">
        <f t="shared" si="550"/>
        <v>2732.9414953628934</v>
      </c>
      <c r="OO171" s="134">
        <f t="shared" si="550"/>
        <v>2723.4998723763961</v>
      </c>
      <c r="OP171" s="134">
        <f t="shared" si="550"/>
        <v>2713.6244928154956</v>
      </c>
      <c r="OQ171" s="134">
        <f t="shared" si="550"/>
        <v>2678.4264235311975</v>
      </c>
      <c r="OR171" s="134">
        <f t="shared" si="550"/>
        <v>2636.0516025678171</v>
      </c>
      <c r="OS171" s="134">
        <f t="shared" si="550"/>
        <v>2586.0278510502212</v>
      </c>
      <c r="OT171" s="134">
        <f t="shared" si="550"/>
        <v>2529.5002810002889</v>
      </c>
      <c r="OU171" s="134">
        <f t="shared" si="550"/>
        <v>2466.6096932871469</v>
      </c>
      <c r="OV171" s="134">
        <f t="shared" si="550"/>
        <v>2404.4008369802095</v>
      </c>
      <c r="OW171" s="134">
        <f t="shared" si="550"/>
        <v>2341.7541168295543</v>
      </c>
      <c r="OX171" s="134">
        <f t="shared" si="550"/>
        <v>2282.6917705176279</v>
      </c>
      <c r="OY171" s="134">
        <f t="shared" si="550"/>
        <v>2222.493414522175</v>
      </c>
      <c r="OZ171" s="134">
        <f t="shared" si="550"/>
        <v>2163.7240507518231</v>
      </c>
      <c r="PA171" s="134">
        <f t="shared" si="550"/>
        <v>2102.0870137621027</v>
      </c>
      <c r="PB171" s="134">
        <f t="shared" si="550"/>
        <v>2044.350542052005</v>
      </c>
      <c r="PC171" s="134">
        <f t="shared" si="550"/>
        <v>1987.1718883249273</v>
      </c>
      <c r="PD171" s="134">
        <f t="shared" si="550"/>
        <v>1930.4587469284372</v>
      </c>
      <c r="PE171" s="134">
        <f t="shared" si="550"/>
        <v>1874.1265786633357</v>
      </c>
      <c r="PF171" s="134">
        <f t="shared" si="550"/>
        <v>1818.0979470869897</v>
      </c>
      <c r="PG171" s="134">
        <f t="shared" si="550"/>
        <v>1762.3019102850776</v>
      </c>
      <c r="PH171" s="134">
        <f t="shared" si="550"/>
        <v>1706.6734635466275</v>
      </c>
      <c r="PI171" s="134">
        <f t="shared" si="550"/>
        <v>1651.1530287483195</v>
      </c>
      <c r="PJ171" s="134">
        <f t="shared" si="550"/>
        <v>1595.6859865952335</v>
      </c>
      <c r="PK171" s="134">
        <f t="shared" si="550"/>
        <v>1540.4375207590379</v>
      </c>
      <c r="PL171" s="134">
        <f t="shared" si="550"/>
        <v>1485.1468851128552</v>
      </c>
      <c r="PM171" s="134">
        <f t="shared" si="550"/>
        <v>1429.7720705509093</v>
      </c>
      <c r="PN171" s="134">
        <f t="shared" si="550"/>
        <v>1374.2745033382962</v>
      </c>
      <c r="PO171" s="134">
        <f t="shared" si="550"/>
        <v>1317.5360487965213</v>
      </c>
    </row>
    <row r="172" spans="1:431" outlineLevel="1" x14ac:dyDescent="0.3">
      <c r="A172" s="30" t="s">
        <v>6261</v>
      </c>
      <c r="B172" s="37" t="s">
        <v>6262</v>
      </c>
      <c r="C172" s="134">
        <v>4.8216104020000001</v>
      </c>
      <c r="I172" s="136">
        <v>4.803814094464002</v>
      </c>
      <c r="J172" s="136">
        <v>4.8614598635975703</v>
      </c>
      <c r="K172" s="136">
        <v>4.9197973819607403</v>
      </c>
      <c r="L172" s="136">
        <v>4.9788349505442682</v>
      </c>
      <c r="M172" s="136">
        <v>5.0385809699508011</v>
      </c>
      <c r="N172" s="136">
        <v>5.0990439415902111</v>
      </c>
      <c r="O172" s="136">
        <v>5.1602324688892933</v>
      </c>
      <c r="P172" s="134">
        <v>5.222155258515965</v>
      </c>
      <c r="Q172" s="136">
        <v>5.2848211216181564</v>
      </c>
      <c r="R172" s="136">
        <v>5.3482389750775736</v>
      </c>
      <c r="S172" s="136">
        <v>5.4124178427785044</v>
      </c>
      <c r="T172" s="136">
        <v>5.4773668568918463</v>
      </c>
      <c r="U172" s="134">
        <v>5.5430952591745477</v>
      </c>
      <c r="V172" s="136">
        <v>5.6096124022846423</v>
      </c>
      <c r="W172" s="136">
        <v>5.6769277511120571</v>
      </c>
      <c r="X172" s="136">
        <v>5.7450508841254022</v>
      </c>
      <c r="Y172" s="136">
        <v>5.8139914947349087</v>
      </c>
      <c r="Z172" s="134">
        <v>5.8837593926717275</v>
      </c>
      <c r="AA172" s="136">
        <v>5.9543645053837873</v>
      </c>
      <c r="AB172" s="136">
        <v>6.0258168794483939</v>
      </c>
      <c r="AC172" s="136">
        <v>6.0981266820017739</v>
      </c>
      <c r="AD172" s="136">
        <v>6.1713042021857945</v>
      </c>
      <c r="AE172" s="134">
        <v>6.2453598526120251</v>
      </c>
      <c r="AF172" s="136">
        <v>6.3203041708433689</v>
      </c>
      <c r="AG172" s="136">
        <v>6.3961478208934883</v>
      </c>
      <c r="AH172" s="136">
        <v>6.4729015947442106</v>
      </c>
      <c r="AI172" s="136">
        <v>6.5505764138811422</v>
      </c>
      <c r="AJ172" s="134">
        <v>6.6291833308477175</v>
      </c>
      <c r="AK172" s="36">
        <v>6.7087335308178879</v>
      </c>
      <c r="AL172" s="36">
        <v>6.7892383331877033</v>
      </c>
      <c r="AM172" s="36">
        <v>6.870709193185955</v>
      </c>
      <c r="AN172" s="36">
        <v>6.9531577035041883</v>
      </c>
      <c r="AO172" s="27">
        <v>7.0365955959462374</v>
      </c>
      <c r="AP172" s="134">
        <v>1.0715389300000001E-4</v>
      </c>
      <c r="AV172" s="136">
        <v>1.0843973971600008E-4</v>
      </c>
      <c r="AW172" s="136">
        <v>1.0974101659259208E-4</v>
      </c>
      <c r="AX172" s="134">
        <v>1.1105790879170318E-4</v>
      </c>
      <c r="AY172" s="136">
        <v>1.1239060369720362E-4</v>
      </c>
      <c r="AZ172" s="136">
        <v>1.1373929094157006E-4</v>
      </c>
      <c r="BA172" s="136">
        <v>1.1510416243286891E-4</v>
      </c>
      <c r="BB172" s="136">
        <v>1.1648541238206335E-4</v>
      </c>
      <c r="BC172" s="134">
        <v>1.178832373306481E-4</v>
      </c>
      <c r="BD172" s="136">
        <v>1.1929783617861587E-4</v>
      </c>
      <c r="BE172" s="136">
        <v>1.2072941021275926E-4</v>
      </c>
      <c r="BF172" s="136">
        <v>1.2217816313531236E-4</v>
      </c>
      <c r="BG172" s="136">
        <v>1.236443010929361E-4</v>
      </c>
      <c r="BH172" s="134">
        <v>1.2512803270605134E-4</v>
      </c>
      <c r="BI172" s="136">
        <v>1.2662956909852396E-4</v>
      </c>
      <c r="BJ172" s="136">
        <v>1.2814912392770624E-4</v>
      </c>
      <c r="BK172" s="136">
        <v>1.296869134148387E-4</v>
      </c>
      <c r="BL172" s="136">
        <v>1.312431563758168E-4</v>
      </c>
      <c r="BM172" s="134">
        <v>1.3281807425232661E-4</v>
      </c>
      <c r="BN172" s="136">
        <v>1.344118911433545E-4</v>
      </c>
      <c r="BO172" s="136">
        <v>1.3602483383707477E-4</v>
      </c>
      <c r="BP172" s="136">
        <v>1.3765713184311966E-4</v>
      </c>
      <c r="BQ172" s="136">
        <v>1.3930901742523707E-4</v>
      </c>
      <c r="BR172" s="134">
        <v>1.4098072563433991E-4</v>
      </c>
      <c r="BS172" s="136">
        <v>1.42672494341952E-4</v>
      </c>
      <c r="BT172" s="136">
        <v>1.4438456427405541E-4</v>
      </c>
      <c r="BU172" s="136">
        <v>1.4611717904534411E-4</v>
      </c>
      <c r="BV172" s="136">
        <v>1.4787058519388823E-4</v>
      </c>
      <c r="BW172" s="134">
        <v>1.4964503221621489E-4</v>
      </c>
      <c r="BX172" s="36">
        <v>1.5144077260280945E-4</v>
      </c>
      <c r="BY172" s="36">
        <v>1.5325806187404322E-4</v>
      </c>
      <c r="BZ172" s="36">
        <v>1.550971586165317E-4</v>
      </c>
      <c r="CA172" s="36">
        <v>1.5695832451993009E-4</v>
      </c>
      <c r="CB172" s="27">
        <v>1.5884182441416926E-4</v>
      </c>
      <c r="CC172" s="134">
        <v>1.356243392E-4</v>
      </c>
      <c r="CI172" s="136">
        <v>1.3725183127040003E-4</v>
      </c>
      <c r="CJ172" s="136">
        <v>1.3889885324564483E-4</v>
      </c>
      <c r="CK172" s="134">
        <v>1.4056563948459258E-4</v>
      </c>
      <c r="CL172" s="136">
        <v>1.4225242715840768E-4</v>
      </c>
      <c r="CM172" s="136">
        <v>1.4395945628430858E-4</v>
      </c>
      <c r="CN172" s="136">
        <v>1.4568696975972029E-4</v>
      </c>
      <c r="CO172" s="136">
        <v>1.4743521339683692E-4</v>
      </c>
      <c r="CP172" s="134">
        <v>1.4920443595759896E-4</v>
      </c>
      <c r="CQ172" s="136">
        <v>1.5099488918909014E-4</v>
      </c>
      <c r="CR172" s="136">
        <v>1.5280682785935923E-4</v>
      </c>
      <c r="CS172" s="136">
        <v>1.5464050979367152E-4</v>
      </c>
      <c r="CT172" s="136">
        <v>1.5649619591119558E-4</v>
      </c>
      <c r="CU172" s="134">
        <v>1.5837415026212991E-4</v>
      </c>
      <c r="CV172" s="136">
        <v>1.6027464006527548E-4</v>
      </c>
      <c r="CW172" s="136">
        <v>1.6219793574605878E-4</v>
      </c>
      <c r="CX172" s="136">
        <v>1.6414431097501147E-4</v>
      </c>
      <c r="CY172" s="136">
        <v>1.6611404270671165E-4</v>
      </c>
      <c r="CZ172" s="134">
        <v>1.6810741121919218E-4</v>
      </c>
      <c r="DA172" s="136">
        <v>1.7012470015382249E-4</v>
      </c>
      <c r="DB172" s="136">
        <v>1.7216619655566835E-4</v>
      </c>
      <c r="DC172" s="136">
        <v>1.7423219091433636E-4</v>
      </c>
      <c r="DD172" s="136">
        <v>1.763229772053084E-4</v>
      </c>
      <c r="DE172" s="134">
        <v>1.7843885293177209E-4</v>
      </c>
      <c r="DF172" s="136">
        <v>1.8058011916695336E-4</v>
      </c>
      <c r="DG172" s="136">
        <v>1.8274708059695677E-4</v>
      </c>
      <c r="DH172" s="136">
        <v>1.8494004556412029E-4</v>
      </c>
      <c r="DI172" s="136">
        <v>1.8715932611088973E-4</v>
      </c>
      <c r="DJ172" s="134">
        <v>1.8940523802422044E-4</v>
      </c>
      <c r="DK172" s="36">
        <v>1.9167810088051106E-4</v>
      </c>
      <c r="DL172" s="36">
        <v>1.9397823809107724E-4</v>
      </c>
      <c r="DM172" s="36">
        <v>1.9630597694817012E-4</v>
      </c>
      <c r="DN172" s="36">
        <v>1.9866164867154819E-4</v>
      </c>
      <c r="DO172" s="27">
        <v>2.0104558845560674E-4</v>
      </c>
      <c r="LC172" s="134">
        <v>4.8605511608920002</v>
      </c>
      <c r="LI172" s="136">
        <v>4.8432221424627064</v>
      </c>
      <c r="LJ172" s="136">
        <v>4.9013408081722591</v>
      </c>
      <c r="LK172" s="126">
        <v>4.9601568978703252</v>
      </c>
      <c r="LL172" s="136">
        <v>5.0196787806447682</v>
      </c>
      <c r="LM172" s="136">
        <v>5.0799149260125072</v>
      </c>
      <c r="LN172" s="136">
        <v>5.140873905124657</v>
      </c>
      <c r="LO172" s="136">
        <v>5.2025643919861535</v>
      </c>
      <c r="LP172" s="126">
        <v>5.2649951646899869</v>
      </c>
      <c r="LQ172" s="136">
        <v>5.3281751066662668</v>
      </c>
      <c r="LR172" s="136">
        <v>5.3921132079462613</v>
      </c>
      <c r="LS172" s="136">
        <v>5.4568185664416164</v>
      </c>
      <c r="LT172" s="136">
        <v>5.5223003892389153</v>
      </c>
      <c r="LU172" s="126">
        <v>5.5885679939097814</v>
      </c>
      <c r="LV172" s="136">
        <v>5.6556308098366985</v>
      </c>
      <c r="LW172" s="136">
        <v>5.7234983795547389</v>
      </c>
      <c r="LX172" s="136">
        <v>5.7921803601093957</v>
      </c>
      <c r="LY172" s="136">
        <v>5.8616865244307101</v>
      </c>
      <c r="LZ172" s="126">
        <v>5.9320267627238783</v>
      </c>
      <c r="MA172" s="136">
        <v>6.0032110838765647</v>
      </c>
      <c r="MB172" s="136">
        <v>6.0752496168830836</v>
      </c>
      <c r="MC172" s="136">
        <v>6.1481526122856804</v>
      </c>
      <c r="MD172" s="136">
        <v>6.2219304436331084</v>
      </c>
      <c r="ME172" s="126">
        <v>6.2965936089567069</v>
      </c>
      <c r="MF172" s="136">
        <v>6.372152732264186</v>
      </c>
      <c r="MG172" s="136">
        <v>6.4486185650513557</v>
      </c>
      <c r="MH172" s="136">
        <v>6.5260019878319717</v>
      </c>
      <c r="MI172" s="136">
        <v>6.6043140116859567</v>
      </c>
      <c r="MJ172" s="126">
        <v>6.68356577982619</v>
      </c>
      <c r="MK172" s="36">
        <v>6.7637685691841023</v>
      </c>
      <c r="ML172" s="36">
        <v>6.8449337920143121</v>
      </c>
      <c r="MM172" s="36">
        <v>6.9270729975184828</v>
      </c>
      <c r="MN172" s="36">
        <v>7.0101978734887069</v>
      </c>
      <c r="MO172" s="126">
        <v>7.09432024797057</v>
      </c>
      <c r="OC172" s="140">
        <v>3.8940758892000001E-2</v>
      </c>
      <c r="OI172" s="140">
        <v>3.940804799870401E-2</v>
      </c>
      <c r="OJ172" s="140">
        <v>3.9880944574688458E-2</v>
      </c>
      <c r="OK172" s="141">
        <v>4.0359515909584719E-2</v>
      </c>
      <c r="OL172" s="140">
        <v>4.0843830100499731E-2</v>
      </c>
      <c r="OM172" s="140">
        <v>4.1333956061705736E-2</v>
      </c>
      <c r="ON172" s="140">
        <v>4.1829963534446207E-2</v>
      </c>
      <c r="OO172" s="140">
        <v>4.2331923096859556E-2</v>
      </c>
      <c r="OP172" s="141">
        <v>4.283990617402187E-2</v>
      </c>
      <c r="OQ172" s="140">
        <v>4.3353985048110132E-2</v>
      </c>
      <c r="OR172" s="140">
        <v>4.3874232868687454E-2</v>
      </c>
      <c r="OS172" s="140">
        <v>4.4400723663111701E-2</v>
      </c>
      <c r="OT172" s="140">
        <v>4.4933532347069038E-2</v>
      </c>
      <c r="OU172" s="141">
        <v>4.5472734735233861E-2</v>
      </c>
      <c r="OV172" s="140">
        <v>4.6018407552056675E-2</v>
      </c>
      <c r="OW172" s="140">
        <v>4.6570628442681353E-2</v>
      </c>
      <c r="OX172" s="140">
        <v>4.7129475983993523E-2</v>
      </c>
      <c r="OY172" s="140">
        <v>4.7695029695801458E-2</v>
      </c>
      <c r="OZ172" s="141">
        <v>4.8267370052151072E-2</v>
      </c>
      <c r="PA172" s="140">
        <v>4.8846578492776883E-2</v>
      </c>
      <c r="PB172" s="140">
        <v>4.9432737434690205E-2</v>
      </c>
      <c r="PC172" s="140">
        <v>5.0025930283906485E-2</v>
      </c>
      <c r="PD172" s="140">
        <v>5.0626241447313362E-2</v>
      </c>
      <c r="PE172" s="141">
        <v>5.1233756344681122E-2</v>
      </c>
      <c r="PF172" s="140">
        <v>5.1848561420817299E-2</v>
      </c>
      <c r="PG172" s="140">
        <v>5.2470744157867094E-2</v>
      </c>
      <c r="PH172" s="140">
        <v>5.3100393087761516E-2</v>
      </c>
      <c r="PI172" s="140">
        <v>5.373759780481465E-2</v>
      </c>
      <c r="PJ172" s="141">
        <v>5.4382448978472435E-2</v>
      </c>
      <c r="PK172" s="31">
        <v>5.5035038366214095E-2</v>
      </c>
      <c r="PL172" s="31">
        <v>5.5695458826608681E-2</v>
      </c>
      <c r="PM172" s="31">
        <v>5.6363804332527967E-2</v>
      </c>
      <c r="PN172" s="31">
        <v>5.7040169984518316E-2</v>
      </c>
      <c r="PO172" s="27">
        <v>5.7724652024332523E-2</v>
      </c>
    </row>
    <row r="173" spans="1:431" outlineLevel="1" x14ac:dyDescent="0.3">
      <c r="A173" s="30" t="s">
        <v>6263</v>
      </c>
      <c r="B173" s="37" t="s">
        <v>6264</v>
      </c>
      <c r="C173" s="134">
        <v>2348.0630588336062</v>
      </c>
      <c r="I173" s="136">
        <v>2505.3157271561649</v>
      </c>
      <c r="J173" s="136">
        <v>2500.8296436003366</v>
      </c>
      <c r="K173" s="136">
        <v>2501.5626197665874</v>
      </c>
      <c r="L173" s="136">
        <v>2484.4831592471842</v>
      </c>
      <c r="M173" s="136">
        <v>2467.6246941169284</v>
      </c>
      <c r="N173" s="136">
        <v>2455.8437630473213</v>
      </c>
      <c r="O173" s="136">
        <v>2446.4649781387934</v>
      </c>
      <c r="P173" s="134">
        <v>2436.6650970200667</v>
      </c>
      <c r="Q173" s="136">
        <v>2401.7537336856371</v>
      </c>
      <c r="R173" s="136">
        <v>2359.727147291886</v>
      </c>
      <c r="S173" s="136">
        <v>2310.1173354175057</v>
      </c>
      <c r="T173" s="136">
        <v>2254.059267157696</v>
      </c>
      <c r="U173" s="134">
        <v>2191.6924708006891</v>
      </c>
      <c r="V173" s="136">
        <v>2130.0182770357933</v>
      </c>
      <c r="W173" s="136">
        <v>2067.910822505351</v>
      </c>
      <c r="X173" s="136">
        <v>2009.3566844076513</v>
      </c>
      <c r="Y173" s="136">
        <v>1949.6771528360609</v>
      </c>
      <c r="Z173" s="134">
        <v>1891.4144732458628</v>
      </c>
      <c r="AA173" s="136">
        <v>1830.2944259893916</v>
      </c>
      <c r="AB173" s="136">
        <v>1773.0408383133931</v>
      </c>
      <c r="AC173" s="136">
        <v>1716.3404766014635</v>
      </c>
      <c r="AD173" s="136">
        <v>1660.1018046268046</v>
      </c>
      <c r="AE173" s="134">
        <v>1604.2409884627255</v>
      </c>
      <c r="AF173" s="136">
        <v>1548.6812382122648</v>
      </c>
      <c r="AG173" s="136">
        <v>1493.3522047577303</v>
      </c>
      <c r="AH173" s="136">
        <v>1438.1894270015314</v>
      </c>
      <c r="AI173" s="136">
        <v>1383.1338254378338</v>
      </c>
      <c r="AJ173" s="134">
        <v>1328.1312382330789</v>
      </c>
      <c r="AK173" s="36">
        <v>1273.3461043757925</v>
      </c>
      <c r="AL173" s="36">
        <v>1218.5192250835312</v>
      </c>
      <c r="AM173" s="36">
        <v>1163.6089443362939</v>
      </c>
      <c r="AN173" s="36">
        <v>1108.5770128242755</v>
      </c>
      <c r="AO173" s="27">
        <v>1052.3114509168092</v>
      </c>
      <c r="AP173" s="134">
        <v>0.11464205821164</v>
      </c>
      <c r="AV173" s="136">
        <v>0.10665983182525614</v>
      </c>
      <c r="AW173" s="136">
        <v>0.1068228565635827</v>
      </c>
      <c r="AX173" s="134">
        <v>0.10538842318765966</v>
      </c>
      <c r="AY173" s="136">
        <v>0.10375609149250214</v>
      </c>
      <c r="AZ173" s="136">
        <v>0.10191863464265422</v>
      </c>
      <c r="BA173" s="136">
        <v>0.1007422743412878</v>
      </c>
      <c r="BB173" s="136">
        <v>9.9774322048425401E-2</v>
      </c>
      <c r="BC173" s="134">
        <v>9.8370913985048714E-2</v>
      </c>
      <c r="BD173" s="136">
        <v>9.6466672273816403E-2</v>
      </c>
      <c r="BE173" s="136">
        <v>9.4258890244254753E-2</v>
      </c>
      <c r="BF173" s="136">
        <v>9.1668974645607956E-2</v>
      </c>
      <c r="BG173" s="136">
        <v>8.8887924439441518E-2</v>
      </c>
      <c r="BH173" s="134">
        <v>8.594465108832107E-2</v>
      </c>
      <c r="BI173" s="136">
        <v>8.2940898287835782E-2</v>
      </c>
      <c r="BJ173" s="136">
        <v>7.9728684499333985E-2</v>
      </c>
      <c r="BK173" s="136">
        <v>7.6986780805337857E-2</v>
      </c>
      <c r="BL173" s="136">
        <v>7.395445912383769E-2</v>
      </c>
      <c r="BM173" s="134">
        <v>7.1068155261110225E-2</v>
      </c>
      <c r="BN173" s="136">
        <v>6.7758007064825751E-2</v>
      </c>
      <c r="BO173" s="136">
        <v>6.5010990490748558E-2</v>
      </c>
      <c r="BP173" s="136">
        <v>6.2288721767058068E-2</v>
      </c>
      <c r="BQ173" s="136">
        <v>5.9586559595509833E-2</v>
      </c>
      <c r="BR173" s="134">
        <v>5.6900275155828302E-2</v>
      </c>
      <c r="BS173" s="136">
        <v>5.422601529350992E-2</v>
      </c>
      <c r="BT173" s="136">
        <v>5.156026890502461E-2</v>
      </c>
      <c r="BU173" s="136">
        <v>4.8899836247752161E-2</v>
      </c>
      <c r="BV173" s="136">
        <v>4.6241800924909135E-2</v>
      </c>
      <c r="BW173" s="134">
        <v>4.3583504316736341E-2</v>
      </c>
      <c r="BX173" s="36">
        <v>4.0947013930906564E-2</v>
      </c>
      <c r="BY173" s="36">
        <v>3.8305681376647326E-2</v>
      </c>
      <c r="BZ173" s="36">
        <v>3.5657507930565699E-2</v>
      </c>
      <c r="CA173" s="36">
        <v>3.300066926320594E-2</v>
      </c>
      <c r="CB173" s="27">
        <v>3.0210320452129832E-2</v>
      </c>
      <c r="CC173" s="134">
        <v>7.9632962166840002E-2</v>
      </c>
      <c r="CI173" s="136">
        <v>6.7550002589447364E-2</v>
      </c>
      <c r="CJ173" s="136">
        <v>6.7390573704159434E-2</v>
      </c>
      <c r="CK173" s="134">
        <v>6.7297747547374914E-2</v>
      </c>
      <c r="CL173" s="136">
        <v>6.6978810348708562E-2</v>
      </c>
      <c r="CM173" s="136">
        <v>6.6717063434510546E-2</v>
      </c>
      <c r="CN173" s="136">
        <v>6.6517516773642982E-2</v>
      </c>
      <c r="CO173" s="136">
        <v>6.6380771968616289E-2</v>
      </c>
      <c r="CP173" s="134">
        <v>6.6242239895121166E-2</v>
      </c>
      <c r="CQ173" s="136">
        <v>6.5359593627845658E-2</v>
      </c>
      <c r="CR173" s="136">
        <v>6.4276812795308808E-2</v>
      </c>
      <c r="CS173" s="136">
        <v>6.2986441107580476E-2</v>
      </c>
      <c r="CT173" s="136">
        <v>6.1506572454623633E-2</v>
      </c>
      <c r="CU173" s="134">
        <v>5.9838953946351088E-2</v>
      </c>
      <c r="CV173" s="136">
        <v>5.8136677959767617E-2</v>
      </c>
      <c r="CW173" s="136">
        <v>5.6439033223822772E-2</v>
      </c>
      <c r="CX173" s="136">
        <v>5.4808868098026396E-2</v>
      </c>
      <c r="CY173" s="136">
        <v>5.3169302171640086E-2</v>
      </c>
      <c r="CZ173" s="134">
        <v>5.1560094577851656E-2</v>
      </c>
      <c r="DA173" s="136">
        <v>4.9956755739383796E-2</v>
      </c>
      <c r="DB173" s="136">
        <v>4.842259072441446E-2</v>
      </c>
      <c r="DC173" s="136">
        <v>4.6903112672587739E-2</v>
      </c>
      <c r="DD173" s="136">
        <v>4.5395908173753552E-2</v>
      </c>
      <c r="DE173" s="134">
        <v>4.3898762318626168E-2</v>
      </c>
      <c r="DF173" s="136">
        <v>4.2409642111771215E-2</v>
      </c>
      <c r="DG173" s="136">
        <v>4.09266812391786E-2</v>
      </c>
      <c r="DH173" s="136">
        <v>3.9448166081527701E-2</v>
      </c>
      <c r="DI173" s="136">
        <v>3.7972522872893787E-2</v>
      </c>
      <c r="DJ173" s="134">
        <v>3.6498305912608414E-2</v>
      </c>
      <c r="DK173" s="36">
        <v>3.5025993318291482E-2</v>
      </c>
      <c r="DL173" s="36">
        <v>3.3552561382961477E-2</v>
      </c>
      <c r="DM173" s="36">
        <v>3.2076888538719497E-2</v>
      </c>
      <c r="DN173" s="36">
        <v>3.0597942940377286E-2</v>
      </c>
      <c r="DO173" s="27">
        <v>2.9105688790798688E-2</v>
      </c>
      <c r="LC173" s="134">
        <v>2372.3757714377448</v>
      </c>
      <c r="LI173" s="136">
        <v>2526.2029531334756</v>
      </c>
      <c r="LJ173" s="136">
        <v>2521.6791856157192</v>
      </c>
      <c r="LK173" s="126">
        <v>2522.3473987158959</v>
      </c>
      <c r="LL173" s="136">
        <v>2505.137714551382</v>
      </c>
      <c r="LM173" s="136">
        <v>2488.1584376970682</v>
      </c>
      <c r="LN173" s="136">
        <v>2476.2916886738926</v>
      </c>
      <c r="LO173" s="136">
        <v>2466.8495637278329</v>
      </c>
      <c r="LP173" s="126">
        <v>2456.9736761838553</v>
      </c>
      <c r="LQ173" s="136">
        <v>2421.7750928206829</v>
      </c>
      <c r="LR173" s="136">
        <v>2379.3997516094819</v>
      </c>
      <c r="LS173" s="136">
        <v>2329.3754736010915</v>
      </c>
      <c r="LT173" s="136">
        <v>2272.8473707424755</v>
      </c>
      <c r="LU173" s="126">
        <v>2209.9562438269454</v>
      </c>
      <c r="LV173" s="136">
        <v>2147.7468418471913</v>
      </c>
      <c r="LW173" s="136">
        <v>2085.0995694756452</v>
      </c>
      <c r="LX173" s="136">
        <v>2026.0366643161776</v>
      </c>
      <c r="LY173" s="136">
        <v>1965.837742767013</v>
      </c>
      <c r="LZ173" s="126">
        <v>1907.0678066563046</v>
      </c>
      <c r="MA173" s="136">
        <v>1845.4301904581434</v>
      </c>
      <c r="MB173" s="136">
        <v>1787.6931325891039</v>
      </c>
      <c r="MC173" s="136">
        <v>1730.5138856691769</v>
      </c>
      <c r="MD173" s="136">
        <v>1673.8001439615234</v>
      </c>
      <c r="ME173" s="126">
        <v>1617.4673681815248</v>
      </c>
      <c r="MF173" s="136">
        <v>1561.4381218001024</v>
      </c>
      <c r="MG173" s="136">
        <v>1505.6414628154532</v>
      </c>
      <c r="MH173" s="136">
        <v>1450.0123864280733</v>
      </c>
      <c r="MI173" s="136">
        <v>1394.4913144250481</v>
      </c>
      <c r="MJ173" s="126">
        <v>1339.0236274207887</v>
      </c>
      <c r="MK173" s="36">
        <v>1283.7745089952052</v>
      </c>
      <c r="ML173" s="36">
        <v>1228.4832129285621</v>
      </c>
      <c r="MM173" s="36">
        <v>1173.1077300211105</v>
      </c>
      <c r="MN173" s="36">
        <v>1117.6094864428453</v>
      </c>
      <c r="MO173" s="126">
        <v>1060.8703474190306</v>
      </c>
      <c r="MP173" s="134" t="s">
        <v>6265</v>
      </c>
      <c r="MV173" s="136" t="s">
        <v>6266</v>
      </c>
      <c r="MW173" s="136" t="s">
        <v>6267</v>
      </c>
      <c r="MX173" s="143" t="s">
        <v>6268</v>
      </c>
      <c r="MY173" s="136" t="s">
        <v>6269</v>
      </c>
      <c r="MZ173" s="136" t="s">
        <v>6270</v>
      </c>
      <c r="NA173" s="136" t="s">
        <v>6271</v>
      </c>
      <c r="NB173" s="136" t="s">
        <v>6272</v>
      </c>
      <c r="NC173" s="143" t="s">
        <v>6273</v>
      </c>
      <c r="ND173" s="136" t="s">
        <v>6274</v>
      </c>
      <c r="NE173" s="136" t="s">
        <v>6275</v>
      </c>
      <c r="NF173" s="136" t="s">
        <v>6276</v>
      </c>
      <c r="NG173" s="136" t="s">
        <v>6277</v>
      </c>
      <c r="NH173" s="143" t="s">
        <v>6278</v>
      </c>
      <c r="NI173" s="136" t="s">
        <v>6279</v>
      </c>
      <c r="NJ173" s="136" t="s">
        <v>6280</v>
      </c>
      <c r="NK173" s="136" t="s">
        <v>6281</v>
      </c>
      <c r="NL173" s="136" t="s">
        <v>6282</v>
      </c>
      <c r="NM173" s="143" t="s">
        <v>6283</v>
      </c>
      <c r="NN173" s="136" t="s">
        <v>6284</v>
      </c>
      <c r="NO173" s="136" t="s">
        <v>6285</v>
      </c>
      <c r="NP173" s="136" t="s">
        <v>6286</v>
      </c>
      <c r="NQ173" s="136" t="s">
        <v>6287</v>
      </c>
      <c r="NR173" s="143" t="s">
        <v>6288</v>
      </c>
      <c r="NS173" s="136" t="s">
        <v>6289</v>
      </c>
      <c r="NT173" s="136" t="s">
        <v>6290</v>
      </c>
      <c r="NU173" s="136" t="s">
        <v>6291</v>
      </c>
      <c r="NV173" s="136" t="s">
        <v>6292</v>
      </c>
      <c r="NW173" s="143" t="s">
        <v>6293</v>
      </c>
      <c r="NX173" s="134" t="s">
        <v>6294</v>
      </c>
      <c r="NY173" s="134" t="s">
        <v>6295</v>
      </c>
      <c r="NZ173" s="134" t="s">
        <v>6296</v>
      </c>
      <c r="OA173" s="134" t="s">
        <v>6297</v>
      </c>
      <c r="OB173" s="134" t="s">
        <v>6298</v>
      </c>
      <c r="OC173" s="143">
        <v>2372.3757714377448</v>
      </c>
      <c r="OI173" s="136">
        <v>2526.2029531334756</v>
      </c>
      <c r="OJ173" s="136">
        <v>2521.6791856157192</v>
      </c>
      <c r="OK173" s="134">
        <v>2522.3473987158959</v>
      </c>
      <c r="OL173" s="136">
        <v>2505.137714551382</v>
      </c>
      <c r="OM173" s="136">
        <v>2488.1584376970682</v>
      </c>
      <c r="ON173" s="136">
        <v>2476.2916886738926</v>
      </c>
      <c r="OO173" s="136">
        <v>2466.8495637278329</v>
      </c>
      <c r="OP173" s="134">
        <v>2456.9736761838553</v>
      </c>
      <c r="OQ173" s="136">
        <v>2421.7750928206829</v>
      </c>
      <c r="OR173" s="136">
        <v>2379.3997516094819</v>
      </c>
      <c r="OS173" s="136">
        <v>2329.3754736010915</v>
      </c>
      <c r="OT173" s="136">
        <v>2272.8473707424755</v>
      </c>
      <c r="OU173" s="134">
        <v>2209.9562438269454</v>
      </c>
      <c r="OV173" s="136">
        <v>2147.7468418471913</v>
      </c>
      <c r="OW173" s="136">
        <v>2085.0995694756452</v>
      </c>
      <c r="OX173" s="136">
        <v>2026.0366643161776</v>
      </c>
      <c r="OY173" s="136">
        <v>1965.837742767013</v>
      </c>
      <c r="OZ173" s="134">
        <v>1907.0678066563046</v>
      </c>
      <c r="PA173" s="136">
        <v>1845.4301904581434</v>
      </c>
      <c r="PB173" s="136">
        <v>1787.6931325891039</v>
      </c>
      <c r="PC173" s="136">
        <v>1730.5138856691769</v>
      </c>
      <c r="PD173" s="136">
        <v>1673.8001439615234</v>
      </c>
      <c r="PE173" s="134">
        <v>1617.4673681815248</v>
      </c>
      <c r="PF173" s="136">
        <v>1561.4381218001024</v>
      </c>
      <c r="PG173" s="136">
        <v>1505.6414628154532</v>
      </c>
      <c r="PH173" s="136">
        <v>1450.0123864280733</v>
      </c>
      <c r="PI173" s="136">
        <v>1394.4913144250481</v>
      </c>
      <c r="PJ173" s="134">
        <v>1339.0236274207887</v>
      </c>
      <c r="PK173" s="36">
        <v>1283.7745089952052</v>
      </c>
      <c r="PL173" s="36">
        <v>1228.4832129285621</v>
      </c>
      <c r="PM173" s="36">
        <v>1173.1077300211105</v>
      </c>
      <c r="PN173" s="36">
        <v>1117.6094864428453</v>
      </c>
      <c r="PO173" s="27">
        <v>1060.8703474190306</v>
      </c>
    </row>
    <row r="174" spans="1:431" outlineLevel="1" x14ac:dyDescent="0.3">
      <c r="A174" s="30" t="s">
        <v>6299</v>
      </c>
      <c r="B174" s="37" t="s">
        <v>6300</v>
      </c>
      <c r="C174" s="134">
        <v>38.677131545647001</v>
      </c>
      <c r="I174" s="136">
        <v>44.196512925737004</v>
      </c>
      <c r="J174" s="136">
        <v>44.196512925737004</v>
      </c>
      <c r="K174" s="136">
        <v>44.196512925737004</v>
      </c>
      <c r="L174" s="136">
        <v>44.196512925737004</v>
      </c>
      <c r="M174" s="136">
        <v>44.196512925737004</v>
      </c>
      <c r="N174" s="136">
        <v>44.196512925737004</v>
      </c>
      <c r="O174" s="136">
        <v>44.196512925737004</v>
      </c>
      <c r="P174" s="134">
        <v>44.196512925737004</v>
      </c>
      <c r="Q174" s="136">
        <v>44.196512925737004</v>
      </c>
      <c r="R174" s="136">
        <v>44.196512925737004</v>
      </c>
      <c r="S174" s="136">
        <v>44.196512925737004</v>
      </c>
      <c r="T174" s="136">
        <v>44.196512925737004</v>
      </c>
      <c r="U174" s="134">
        <v>44.196512925737004</v>
      </c>
      <c r="V174" s="136">
        <v>44.196512925737004</v>
      </c>
      <c r="W174" s="136">
        <v>44.196512925737004</v>
      </c>
      <c r="X174" s="136">
        <v>44.196512925737004</v>
      </c>
      <c r="Y174" s="136">
        <v>44.196512925737004</v>
      </c>
      <c r="Z174" s="134">
        <v>44.196512925737004</v>
      </c>
      <c r="AA174" s="136">
        <v>44.196512925737004</v>
      </c>
      <c r="AB174" s="136">
        <v>44.196512925737004</v>
      </c>
      <c r="AC174" s="136">
        <v>44.196512925737004</v>
      </c>
      <c r="AD174" s="136">
        <v>44.196512925737004</v>
      </c>
      <c r="AE174" s="134">
        <v>44.196512925737004</v>
      </c>
      <c r="AF174" s="136">
        <v>44.196512925737004</v>
      </c>
      <c r="AG174" s="136">
        <v>44.196512925737004</v>
      </c>
      <c r="AH174" s="136">
        <v>44.196512925737004</v>
      </c>
      <c r="AI174" s="136">
        <v>44.196512925737004</v>
      </c>
      <c r="AJ174" s="134">
        <v>44.196512925737004</v>
      </c>
      <c r="AK174" s="134">
        <v>44.196512925736997</v>
      </c>
      <c r="AL174" s="136">
        <v>44.196512925736997</v>
      </c>
      <c r="AM174" s="136">
        <v>44.196512925736997</v>
      </c>
      <c r="AN174" s="136">
        <v>44.196512925736997</v>
      </c>
      <c r="AO174" s="136">
        <v>44.196512925736997</v>
      </c>
      <c r="AP174" s="134">
        <v>2.1943125000000001E-3</v>
      </c>
      <c r="AV174" s="136">
        <v>2.5074496710000001E-3</v>
      </c>
      <c r="AW174" s="136">
        <v>2.5074496710000001E-3</v>
      </c>
      <c r="AX174" s="134">
        <v>2.5074496710000001E-3</v>
      </c>
      <c r="AY174" s="136">
        <v>2.5074496710000001E-3</v>
      </c>
      <c r="AZ174" s="136">
        <v>2.5074496710000001E-3</v>
      </c>
      <c r="BA174" s="136">
        <v>2.5074496710000001E-3</v>
      </c>
      <c r="BB174" s="136">
        <v>2.5074496710000001E-3</v>
      </c>
      <c r="BC174" s="134">
        <v>2.5074496710000001E-3</v>
      </c>
      <c r="BD174" s="136">
        <v>2.5074496710000001E-3</v>
      </c>
      <c r="BE174" s="136">
        <v>2.5074496710000001E-3</v>
      </c>
      <c r="BF174" s="136">
        <v>2.5074496710000001E-3</v>
      </c>
      <c r="BG174" s="136">
        <v>2.5074496710000001E-3</v>
      </c>
      <c r="BH174" s="134">
        <v>2.5074496710000001E-3</v>
      </c>
      <c r="BI174" s="136">
        <v>2.5074496710000001E-3</v>
      </c>
      <c r="BJ174" s="136">
        <v>2.5074496710000001E-3</v>
      </c>
      <c r="BK174" s="136">
        <v>2.5074496710000001E-3</v>
      </c>
      <c r="BL174" s="136">
        <v>2.5074496710000001E-3</v>
      </c>
      <c r="BM174" s="134">
        <v>2.5074496710000001E-3</v>
      </c>
      <c r="BN174" s="136">
        <v>2.5074496710000001E-3</v>
      </c>
      <c r="BO174" s="136">
        <v>2.5074496710000001E-3</v>
      </c>
      <c r="BP174" s="136">
        <v>2.5074496710000001E-3</v>
      </c>
      <c r="BQ174" s="136">
        <v>2.5074496710000001E-3</v>
      </c>
      <c r="BR174" s="134">
        <v>2.5074496710000001E-3</v>
      </c>
      <c r="BS174" s="136">
        <v>2.5074496710000001E-3</v>
      </c>
      <c r="BT174" s="136">
        <v>2.5074496710000001E-3</v>
      </c>
      <c r="BU174" s="136">
        <v>2.5074496710000001E-3</v>
      </c>
      <c r="BV174" s="136">
        <v>2.5074496710000001E-3</v>
      </c>
      <c r="BW174" s="134">
        <v>2.5074496710000001E-3</v>
      </c>
      <c r="BX174" s="134">
        <v>2.5074496710000001E-3</v>
      </c>
      <c r="BY174" s="136">
        <v>2.5074496710000001E-3</v>
      </c>
      <c r="BZ174" s="136">
        <v>2.5074496710000001E-3</v>
      </c>
      <c r="CA174" s="136">
        <v>2.5074496710000001E-3</v>
      </c>
      <c r="CB174" s="136">
        <v>2.5074496710000001E-3</v>
      </c>
      <c r="CC174" s="134">
        <v>1.512225E-2</v>
      </c>
      <c r="CI174" s="136">
        <v>1.7280255564000001E-2</v>
      </c>
      <c r="CJ174" s="136">
        <v>1.7280255564000001E-2</v>
      </c>
      <c r="CK174" s="134">
        <v>1.7280255564000001E-2</v>
      </c>
      <c r="CL174" s="136">
        <v>1.7280255564000001E-2</v>
      </c>
      <c r="CM174" s="136">
        <v>1.7280255564000001E-2</v>
      </c>
      <c r="CN174" s="136">
        <v>1.7280255564000001E-2</v>
      </c>
      <c r="CO174" s="136">
        <v>1.7280255564000001E-2</v>
      </c>
      <c r="CP174" s="134">
        <v>1.7280255564000001E-2</v>
      </c>
      <c r="CQ174" s="136">
        <v>1.7280255564000001E-2</v>
      </c>
      <c r="CR174" s="136">
        <v>1.7280255564000001E-2</v>
      </c>
      <c r="CS174" s="136">
        <v>1.7280255564000001E-2</v>
      </c>
      <c r="CT174" s="136">
        <v>1.7280255564000001E-2</v>
      </c>
      <c r="CU174" s="134">
        <v>1.7280255564000001E-2</v>
      </c>
      <c r="CV174" s="136">
        <v>1.7280255564000001E-2</v>
      </c>
      <c r="CW174" s="136">
        <v>1.7280255564000001E-2</v>
      </c>
      <c r="CX174" s="136">
        <v>1.7280255564000001E-2</v>
      </c>
      <c r="CY174" s="136">
        <v>1.7280255564000001E-2</v>
      </c>
      <c r="CZ174" s="134">
        <v>1.7280255564000001E-2</v>
      </c>
      <c r="DA174" s="136">
        <v>1.7280255564000001E-2</v>
      </c>
      <c r="DB174" s="136">
        <v>1.7280255564000001E-2</v>
      </c>
      <c r="DC174" s="136">
        <v>1.7280255564000001E-2</v>
      </c>
      <c r="DD174" s="136">
        <v>1.7280255564000001E-2</v>
      </c>
      <c r="DE174" s="134">
        <v>1.7280255564000001E-2</v>
      </c>
      <c r="DF174" s="136">
        <v>1.7280255564000001E-2</v>
      </c>
      <c r="DG174" s="136">
        <v>1.7280255564000001E-2</v>
      </c>
      <c r="DH174" s="136">
        <v>1.7280255564000001E-2</v>
      </c>
      <c r="DI174" s="136">
        <v>1.7280255564000001E-2</v>
      </c>
      <c r="DJ174" s="134">
        <v>1.7280255564000001E-2</v>
      </c>
      <c r="DK174" s="134">
        <v>1.7280255564000001E-2</v>
      </c>
      <c r="DL174" s="136">
        <v>1.7280255564000001E-2</v>
      </c>
      <c r="DM174" s="136">
        <v>1.7280255564000001E-2</v>
      </c>
      <c r="DN174" s="136">
        <v>1.7280255564000001E-2</v>
      </c>
      <c r="DO174" s="136">
        <v>1.7280255564000001E-2</v>
      </c>
      <c r="LC174" s="134">
        <v>42.745968545647003</v>
      </c>
      <c r="LI174" s="136">
        <v>48.845989240985006</v>
      </c>
      <c r="LJ174" s="136">
        <v>48.845989240985006</v>
      </c>
      <c r="LK174" s="126">
        <v>48.845989240985006</v>
      </c>
      <c r="LL174" s="136">
        <v>48.845989240985006</v>
      </c>
      <c r="LM174" s="136">
        <v>48.845989240985006</v>
      </c>
      <c r="LN174" s="136">
        <v>48.845989240985006</v>
      </c>
      <c r="LO174" s="136">
        <v>48.845989240985006</v>
      </c>
      <c r="LP174" s="126">
        <v>48.845989240985006</v>
      </c>
      <c r="LQ174" s="136">
        <v>48.845989240985006</v>
      </c>
      <c r="LR174" s="136">
        <v>48.845989240985006</v>
      </c>
      <c r="LS174" s="136">
        <v>48.845989240985006</v>
      </c>
      <c r="LT174" s="136">
        <v>48.845989240985006</v>
      </c>
      <c r="LU174" s="126">
        <v>48.845989240985006</v>
      </c>
      <c r="LV174" s="136">
        <v>48.845989240985006</v>
      </c>
      <c r="LW174" s="136">
        <v>48.845989240985006</v>
      </c>
      <c r="LX174" s="136">
        <v>48.845989240985006</v>
      </c>
      <c r="LY174" s="136">
        <v>48.845989240985006</v>
      </c>
      <c r="LZ174" s="126">
        <v>48.845989240985006</v>
      </c>
      <c r="MA174" s="136">
        <v>48.845989240985006</v>
      </c>
      <c r="MB174" s="136">
        <v>48.845989240985006</v>
      </c>
      <c r="MC174" s="136">
        <v>48.845989240985006</v>
      </c>
      <c r="MD174" s="136">
        <v>48.845989240985006</v>
      </c>
      <c r="ME174" s="126">
        <v>48.845989240985006</v>
      </c>
      <c r="MF174" s="136">
        <v>48.845989240985006</v>
      </c>
      <c r="MG174" s="136">
        <v>48.845989240985006</v>
      </c>
      <c r="MH174" s="136">
        <v>48.845989240985006</v>
      </c>
      <c r="MI174" s="136">
        <v>48.845989240985006</v>
      </c>
      <c r="MJ174" s="126">
        <v>48.845989240985006</v>
      </c>
      <c r="MK174" s="134">
        <v>48.845989240984999</v>
      </c>
      <c r="ML174" s="136">
        <v>48.845989240984999</v>
      </c>
      <c r="MM174" s="136">
        <v>48.845989240984999</v>
      </c>
      <c r="MN174" s="136">
        <v>48.845989240984999</v>
      </c>
      <c r="MO174" s="126">
        <v>48.845989240984999</v>
      </c>
      <c r="MP174" s="134" t="s">
        <v>6301</v>
      </c>
      <c r="MV174" s="136" t="s">
        <v>6302</v>
      </c>
      <c r="MW174" s="136" t="s">
        <v>6303</v>
      </c>
      <c r="MX174" s="143" t="s">
        <v>6304</v>
      </c>
      <c r="MY174" s="136" t="s">
        <v>6305</v>
      </c>
      <c r="MZ174" s="136" t="s">
        <v>6306</v>
      </c>
      <c r="NA174" s="136" t="s">
        <v>6307</v>
      </c>
      <c r="NB174" s="136" t="s">
        <v>6308</v>
      </c>
      <c r="NC174" s="143" t="s">
        <v>6309</v>
      </c>
      <c r="ND174" s="136" t="s">
        <v>6310</v>
      </c>
      <c r="NE174" s="136" t="s">
        <v>6311</v>
      </c>
      <c r="NF174" s="136" t="s">
        <v>6312</v>
      </c>
      <c r="NG174" s="136" t="s">
        <v>6313</v>
      </c>
      <c r="NH174" s="143" t="s">
        <v>6314</v>
      </c>
      <c r="NI174" s="136" t="s">
        <v>6315</v>
      </c>
      <c r="NJ174" s="136" t="s">
        <v>6316</v>
      </c>
      <c r="NK174" s="136" t="s">
        <v>6317</v>
      </c>
      <c r="NL174" s="136" t="s">
        <v>6318</v>
      </c>
      <c r="NM174" s="143" t="s">
        <v>6319</v>
      </c>
      <c r="NN174" s="136" t="s">
        <v>6320</v>
      </c>
      <c r="NO174" s="136" t="s">
        <v>6321</v>
      </c>
      <c r="NP174" s="136" t="s">
        <v>6322</v>
      </c>
      <c r="NQ174" s="136" t="s">
        <v>6323</v>
      </c>
      <c r="NR174" s="143" t="s">
        <v>6324</v>
      </c>
      <c r="NS174" s="136" t="s">
        <v>6325</v>
      </c>
      <c r="NT174" s="136" t="s">
        <v>6326</v>
      </c>
      <c r="NU174" s="136" t="s">
        <v>6327</v>
      </c>
      <c r="NV174" s="136" t="s">
        <v>6328</v>
      </c>
      <c r="NW174" s="143" t="s">
        <v>6329</v>
      </c>
      <c r="NX174" s="134" t="s">
        <v>6330</v>
      </c>
      <c r="NY174" s="134" t="s">
        <v>6331</v>
      </c>
      <c r="NZ174" s="134" t="s">
        <v>6332</v>
      </c>
      <c r="OA174" s="134" t="s">
        <v>6333</v>
      </c>
      <c r="OB174" s="134" t="s">
        <v>6334</v>
      </c>
      <c r="OC174" s="143">
        <v>42.745968545647003</v>
      </c>
      <c r="OI174" s="136">
        <v>48.845989240985006</v>
      </c>
      <c r="OJ174" s="136">
        <v>48.845989240985006</v>
      </c>
      <c r="OK174" s="134">
        <v>48.845989240985006</v>
      </c>
      <c r="OL174" s="136">
        <v>48.845989240985006</v>
      </c>
      <c r="OM174" s="136">
        <v>48.845989240985006</v>
      </c>
      <c r="ON174" s="136">
        <v>48.845989240985006</v>
      </c>
      <c r="OO174" s="136">
        <v>48.845989240985006</v>
      </c>
      <c r="OP174" s="134">
        <v>48.845989240985006</v>
      </c>
      <c r="OQ174" s="136">
        <v>48.845989240985006</v>
      </c>
      <c r="OR174" s="136">
        <v>48.845989240985006</v>
      </c>
      <c r="OS174" s="136">
        <v>48.845989240985006</v>
      </c>
      <c r="OT174" s="136">
        <v>48.845989240985006</v>
      </c>
      <c r="OU174" s="134">
        <v>48.845989240985006</v>
      </c>
      <c r="OV174" s="136">
        <v>48.845989240985006</v>
      </c>
      <c r="OW174" s="136">
        <v>48.845989240985006</v>
      </c>
      <c r="OX174" s="136">
        <v>48.845989240985006</v>
      </c>
      <c r="OY174" s="136">
        <v>48.845989240985006</v>
      </c>
      <c r="OZ174" s="134">
        <v>48.845989240985006</v>
      </c>
      <c r="PA174" s="136">
        <v>48.845989240985006</v>
      </c>
      <c r="PB174" s="136">
        <v>48.845989240985006</v>
      </c>
      <c r="PC174" s="136">
        <v>48.845989240985006</v>
      </c>
      <c r="PD174" s="136">
        <v>48.845989240985006</v>
      </c>
      <c r="PE174" s="134">
        <v>48.845989240985006</v>
      </c>
      <c r="PF174" s="136">
        <v>48.845989240985006</v>
      </c>
      <c r="PG174" s="136">
        <v>48.845989240985006</v>
      </c>
      <c r="PH174" s="136">
        <v>48.845989240985006</v>
      </c>
      <c r="PI174" s="136">
        <v>48.845989240985006</v>
      </c>
      <c r="PJ174" s="134">
        <v>48.845989240985006</v>
      </c>
      <c r="PK174" s="134">
        <v>48.845989240984999</v>
      </c>
      <c r="PL174" s="136">
        <v>48.845989240984999</v>
      </c>
      <c r="PM174" s="136">
        <v>48.845989240984999</v>
      </c>
      <c r="PN174" s="136">
        <v>48.845989240984999</v>
      </c>
      <c r="PO174" s="136">
        <v>48.845989240984999</v>
      </c>
    </row>
    <row r="175" spans="1:431" outlineLevel="1" x14ac:dyDescent="0.3">
      <c r="A175" s="30" t="s">
        <v>6335</v>
      </c>
      <c r="B175" s="37" t="s">
        <v>6336</v>
      </c>
      <c r="C175" s="134">
        <v>17.776009658379358</v>
      </c>
      <c r="I175" s="136">
        <v>17.776009658379362</v>
      </c>
      <c r="J175" s="136">
        <v>17.776009658379362</v>
      </c>
      <c r="K175" s="136">
        <v>17.776009658379362</v>
      </c>
      <c r="L175" s="136">
        <v>17.776009658379362</v>
      </c>
      <c r="M175" s="136">
        <v>17.776009658379362</v>
      </c>
      <c r="N175" s="136">
        <v>17.776009658379362</v>
      </c>
      <c r="O175" s="136">
        <v>17.776009658379362</v>
      </c>
      <c r="P175" s="134">
        <v>17.776009658379362</v>
      </c>
      <c r="Q175" s="136">
        <v>17.776009658379362</v>
      </c>
      <c r="R175" s="136">
        <v>17.776009658379362</v>
      </c>
      <c r="S175" s="136">
        <v>17.776009658379362</v>
      </c>
      <c r="T175" s="136">
        <v>17.776009658379362</v>
      </c>
      <c r="U175" s="134">
        <v>17.776009658379362</v>
      </c>
      <c r="V175" s="136">
        <v>17.776009658379362</v>
      </c>
      <c r="W175" s="136">
        <v>17.776009658379362</v>
      </c>
      <c r="X175" s="136">
        <v>17.776009658379362</v>
      </c>
      <c r="Y175" s="136">
        <v>17.776009658379362</v>
      </c>
      <c r="Z175" s="134">
        <v>17.776009658379362</v>
      </c>
      <c r="AA175" s="136">
        <v>17.776009658379362</v>
      </c>
      <c r="AB175" s="136">
        <v>17.776009658379362</v>
      </c>
      <c r="AC175" s="136">
        <v>17.776009658379362</v>
      </c>
      <c r="AD175" s="136">
        <v>17.776009658379362</v>
      </c>
      <c r="AE175" s="134">
        <v>17.776009658379362</v>
      </c>
      <c r="AF175" s="136">
        <v>17.776009658379362</v>
      </c>
      <c r="AG175" s="136">
        <v>17.776009658379362</v>
      </c>
      <c r="AH175" s="136">
        <v>17.776009658379362</v>
      </c>
      <c r="AI175" s="136">
        <v>17.776009658379362</v>
      </c>
      <c r="AJ175" s="134">
        <v>17.776009658379362</v>
      </c>
      <c r="AK175" s="134">
        <v>17.776009658379401</v>
      </c>
      <c r="AL175" s="136">
        <v>17.776009658379401</v>
      </c>
      <c r="AM175" s="136">
        <v>17.776009658379401</v>
      </c>
      <c r="AN175" s="136">
        <v>17.776009658379401</v>
      </c>
      <c r="AO175" s="136">
        <v>17.776009658379401</v>
      </c>
      <c r="AP175" s="134">
        <v>1.7010945E-3</v>
      </c>
      <c r="AV175" s="136">
        <v>1.7010945E-3</v>
      </c>
      <c r="AW175" s="136">
        <v>1.7010945E-3</v>
      </c>
      <c r="AX175" s="134">
        <v>1.7010945E-3</v>
      </c>
      <c r="AY175" s="136">
        <v>1.7010945E-3</v>
      </c>
      <c r="AZ175" s="136">
        <v>1.7010945E-3</v>
      </c>
      <c r="BA175" s="136">
        <v>1.7010945E-3</v>
      </c>
      <c r="BB175" s="136">
        <v>1.7010945E-3</v>
      </c>
      <c r="BC175" s="134">
        <v>1.7010945E-3</v>
      </c>
      <c r="BD175" s="136">
        <v>1.7010945E-3</v>
      </c>
      <c r="BE175" s="136">
        <v>1.7010945E-3</v>
      </c>
      <c r="BF175" s="136">
        <v>1.7010945E-3</v>
      </c>
      <c r="BG175" s="136">
        <v>1.7010945E-3</v>
      </c>
      <c r="BH175" s="134">
        <v>1.7010945E-3</v>
      </c>
      <c r="BI175" s="136">
        <v>1.7010945E-3</v>
      </c>
      <c r="BJ175" s="136">
        <v>1.7010945E-3</v>
      </c>
      <c r="BK175" s="136">
        <v>1.7010945E-3</v>
      </c>
      <c r="BL175" s="136">
        <v>1.7010945E-3</v>
      </c>
      <c r="BM175" s="134">
        <v>1.7010945E-3</v>
      </c>
      <c r="BN175" s="136">
        <v>1.7010945E-3</v>
      </c>
      <c r="BO175" s="136">
        <v>1.7010945E-3</v>
      </c>
      <c r="BP175" s="136">
        <v>1.7010945E-3</v>
      </c>
      <c r="BQ175" s="136">
        <v>1.7010945E-3</v>
      </c>
      <c r="BR175" s="134">
        <v>1.7010945E-3</v>
      </c>
      <c r="BS175" s="136">
        <v>1.7010945E-3</v>
      </c>
      <c r="BT175" s="136">
        <v>1.7010945E-3</v>
      </c>
      <c r="BU175" s="136">
        <v>1.7010945E-3</v>
      </c>
      <c r="BV175" s="136">
        <v>1.7010945E-3</v>
      </c>
      <c r="BW175" s="134">
        <v>1.7010945E-3</v>
      </c>
      <c r="BX175" s="134">
        <v>1.7010945E-3</v>
      </c>
      <c r="BY175" s="136">
        <v>1.7010945E-3</v>
      </c>
      <c r="BZ175" s="136">
        <v>1.7010945E-3</v>
      </c>
      <c r="CA175" s="136">
        <v>1.7010945E-3</v>
      </c>
      <c r="CB175" s="136">
        <v>1.7010945E-3</v>
      </c>
      <c r="CC175" s="134">
        <v>4.8602699999999999E-4</v>
      </c>
      <c r="CI175" s="136">
        <v>4.8602699999999999E-4</v>
      </c>
      <c r="CJ175" s="136">
        <v>4.8602699999999999E-4</v>
      </c>
      <c r="CK175" s="134">
        <v>4.8602699999999999E-4</v>
      </c>
      <c r="CL175" s="136">
        <v>4.8602699999999999E-4</v>
      </c>
      <c r="CM175" s="136">
        <v>4.8602699999999999E-4</v>
      </c>
      <c r="CN175" s="136">
        <v>4.8602699999999999E-4</v>
      </c>
      <c r="CO175" s="136">
        <v>4.8602699999999999E-4</v>
      </c>
      <c r="CP175" s="134">
        <v>4.8602699999999999E-4</v>
      </c>
      <c r="CQ175" s="136">
        <v>4.8602699999999999E-4</v>
      </c>
      <c r="CR175" s="136">
        <v>4.8602699999999999E-4</v>
      </c>
      <c r="CS175" s="136">
        <v>4.8602699999999999E-4</v>
      </c>
      <c r="CT175" s="136">
        <v>4.8602699999999999E-4</v>
      </c>
      <c r="CU175" s="134">
        <v>4.8602699999999999E-4</v>
      </c>
      <c r="CV175" s="136">
        <v>4.8602699999999999E-4</v>
      </c>
      <c r="CW175" s="136">
        <v>4.8602699999999999E-4</v>
      </c>
      <c r="CX175" s="136">
        <v>4.8602699999999999E-4</v>
      </c>
      <c r="CY175" s="136">
        <v>4.8602699999999999E-4</v>
      </c>
      <c r="CZ175" s="134">
        <v>4.8602699999999999E-4</v>
      </c>
      <c r="DA175" s="136">
        <v>4.8602699999999999E-4</v>
      </c>
      <c r="DB175" s="136">
        <v>4.8602699999999999E-4</v>
      </c>
      <c r="DC175" s="136">
        <v>4.8602699999999999E-4</v>
      </c>
      <c r="DD175" s="136">
        <v>4.8602699999999999E-4</v>
      </c>
      <c r="DE175" s="134">
        <v>4.8602699999999999E-4</v>
      </c>
      <c r="DF175" s="136">
        <v>4.8602699999999999E-4</v>
      </c>
      <c r="DG175" s="136">
        <v>4.8602699999999999E-4</v>
      </c>
      <c r="DH175" s="136">
        <v>4.8602699999999999E-4</v>
      </c>
      <c r="DI175" s="136">
        <v>4.8602699999999999E-4</v>
      </c>
      <c r="DJ175" s="134">
        <v>4.8602699999999999E-4</v>
      </c>
      <c r="DK175" s="134">
        <v>4.8602699999999999E-4</v>
      </c>
      <c r="DL175" s="136">
        <v>4.8602699999999999E-4</v>
      </c>
      <c r="DM175" s="136">
        <v>4.8602699999999999E-4</v>
      </c>
      <c r="DN175" s="136">
        <v>4.8602699999999999E-4</v>
      </c>
      <c r="DO175" s="136">
        <v>4.8602699999999999E-4</v>
      </c>
      <c r="LC175" s="134">
        <v>17.952437459379361</v>
      </c>
      <c r="LI175" s="136">
        <v>17.952437459379361</v>
      </c>
      <c r="LJ175" s="136">
        <v>17.952437459379361</v>
      </c>
      <c r="LK175" s="126">
        <v>17.952437459379361</v>
      </c>
      <c r="LL175" s="136">
        <v>17.952437459379361</v>
      </c>
      <c r="LM175" s="136">
        <v>17.952437459379361</v>
      </c>
      <c r="LN175" s="136">
        <v>17.952437459379361</v>
      </c>
      <c r="LO175" s="136">
        <v>17.952437459379361</v>
      </c>
      <c r="LP175" s="126">
        <v>17.952437459379361</v>
      </c>
      <c r="LQ175" s="136">
        <v>17.952437459379361</v>
      </c>
      <c r="LR175" s="136">
        <v>17.952437459379361</v>
      </c>
      <c r="LS175" s="136">
        <v>17.952437459379361</v>
      </c>
      <c r="LT175" s="136">
        <v>17.952437459379361</v>
      </c>
      <c r="LU175" s="126">
        <v>17.952437459379361</v>
      </c>
      <c r="LV175" s="136">
        <v>17.952437459379361</v>
      </c>
      <c r="LW175" s="136">
        <v>17.952437459379361</v>
      </c>
      <c r="LX175" s="136">
        <v>17.952437459379361</v>
      </c>
      <c r="LY175" s="136">
        <v>17.952437459379361</v>
      </c>
      <c r="LZ175" s="126">
        <v>17.952437459379361</v>
      </c>
      <c r="MA175" s="136">
        <v>17.952437459379361</v>
      </c>
      <c r="MB175" s="136">
        <v>17.952437459379361</v>
      </c>
      <c r="MC175" s="136">
        <v>17.952437459379361</v>
      </c>
      <c r="MD175" s="136">
        <v>17.952437459379361</v>
      </c>
      <c r="ME175" s="126">
        <v>17.952437459379361</v>
      </c>
      <c r="MF175" s="136">
        <v>17.952437459379361</v>
      </c>
      <c r="MG175" s="136">
        <v>17.952437459379361</v>
      </c>
      <c r="MH175" s="136">
        <v>17.952437459379361</v>
      </c>
      <c r="MI175" s="136">
        <v>17.952437459379361</v>
      </c>
      <c r="MJ175" s="126">
        <v>17.952437459379361</v>
      </c>
      <c r="MK175" s="134">
        <v>17.9524374593794</v>
      </c>
      <c r="ML175" s="136">
        <v>17.9524374593794</v>
      </c>
      <c r="MM175" s="136">
        <v>17.9524374593794</v>
      </c>
      <c r="MN175" s="136">
        <v>17.9524374593794</v>
      </c>
      <c r="MO175" s="126">
        <v>17.9524374593794</v>
      </c>
      <c r="MP175" s="134" t="s">
        <v>6337</v>
      </c>
      <c r="MV175" s="136" t="s">
        <v>6338</v>
      </c>
      <c r="MW175" s="136" t="s">
        <v>6339</v>
      </c>
      <c r="MX175" s="143" t="s">
        <v>6340</v>
      </c>
      <c r="MY175" s="136" t="s">
        <v>6341</v>
      </c>
      <c r="MZ175" s="136" t="s">
        <v>6342</v>
      </c>
      <c r="NA175" s="136" t="s">
        <v>6343</v>
      </c>
      <c r="NB175" s="136" t="s">
        <v>6344</v>
      </c>
      <c r="NC175" s="143" t="s">
        <v>6345</v>
      </c>
      <c r="ND175" s="136" t="s">
        <v>6346</v>
      </c>
      <c r="NE175" s="136" t="s">
        <v>6347</v>
      </c>
      <c r="NF175" s="136" t="s">
        <v>6348</v>
      </c>
      <c r="NG175" s="136" t="s">
        <v>6349</v>
      </c>
      <c r="NH175" s="143" t="s">
        <v>6350</v>
      </c>
      <c r="NI175" s="136" t="s">
        <v>6351</v>
      </c>
      <c r="NJ175" s="136" t="s">
        <v>6352</v>
      </c>
      <c r="NK175" s="136" t="s">
        <v>6353</v>
      </c>
      <c r="NL175" s="136" t="s">
        <v>6354</v>
      </c>
      <c r="NM175" s="143" t="s">
        <v>6355</v>
      </c>
      <c r="NN175" s="136" t="s">
        <v>6356</v>
      </c>
      <c r="NO175" s="136" t="s">
        <v>6357</v>
      </c>
      <c r="NP175" s="136" t="s">
        <v>6358</v>
      </c>
      <c r="NQ175" s="136" t="s">
        <v>6359</v>
      </c>
      <c r="NR175" s="143" t="s">
        <v>6360</v>
      </c>
      <c r="NS175" s="136" t="s">
        <v>6361</v>
      </c>
      <c r="NT175" s="136" t="s">
        <v>6362</v>
      </c>
      <c r="NU175" s="136" t="s">
        <v>6363</v>
      </c>
      <c r="NV175" s="136" t="s">
        <v>6364</v>
      </c>
      <c r="NW175" s="143" t="s">
        <v>6365</v>
      </c>
      <c r="NX175" s="134" t="s">
        <v>6366</v>
      </c>
      <c r="NY175" s="134" t="s">
        <v>6367</v>
      </c>
      <c r="NZ175" s="134" t="s">
        <v>6368</v>
      </c>
      <c r="OA175" s="134" t="s">
        <v>6369</v>
      </c>
      <c r="OB175" s="134" t="s">
        <v>6370</v>
      </c>
      <c r="OC175" s="143">
        <v>17.952437459379361</v>
      </c>
      <c r="OI175" s="136">
        <v>17.952437459379361</v>
      </c>
      <c r="OJ175" s="136">
        <v>17.952437459379361</v>
      </c>
      <c r="OK175" s="134">
        <v>17.952437459379361</v>
      </c>
      <c r="OL175" s="136">
        <v>17.952437459379361</v>
      </c>
      <c r="OM175" s="136">
        <v>17.952437459379361</v>
      </c>
      <c r="ON175" s="136">
        <v>17.952437459379361</v>
      </c>
      <c r="OO175" s="136">
        <v>17.952437459379361</v>
      </c>
      <c r="OP175" s="134">
        <v>17.952437459379361</v>
      </c>
      <c r="OQ175" s="136">
        <v>17.952437459379361</v>
      </c>
      <c r="OR175" s="136">
        <v>17.952437459379361</v>
      </c>
      <c r="OS175" s="136">
        <v>17.952437459379361</v>
      </c>
      <c r="OT175" s="136">
        <v>17.952437459379361</v>
      </c>
      <c r="OU175" s="134">
        <v>17.952437459379361</v>
      </c>
      <c r="OV175" s="136">
        <v>17.952437459379361</v>
      </c>
      <c r="OW175" s="136">
        <v>17.952437459379361</v>
      </c>
      <c r="OX175" s="136">
        <v>17.952437459379361</v>
      </c>
      <c r="OY175" s="136">
        <v>17.952437459379361</v>
      </c>
      <c r="OZ175" s="134">
        <v>17.952437459379361</v>
      </c>
      <c r="PA175" s="136">
        <v>17.952437459379361</v>
      </c>
      <c r="PB175" s="136">
        <v>17.952437459379361</v>
      </c>
      <c r="PC175" s="136">
        <v>17.952437459379361</v>
      </c>
      <c r="PD175" s="136">
        <v>17.952437459379361</v>
      </c>
      <c r="PE175" s="134">
        <v>17.952437459379361</v>
      </c>
      <c r="PF175" s="136">
        <v>17.952437459379361</v>
      </c>
      <c r="PG175" s="136">
        <v>17.952437459379361</v>
      </c>
      <c r="PH175" s="136">
        <v>17.952437459379361</v>
      </c>
      <c r="PI175" s="136">
        <v>17.952437459379361</v>
      </c>
      <c r="PJ175" s="134">
        <v>17.952437459379361</v>
      </c>
      <c r="PK175" s="134">
        <v>17.9524374593794</v>
      </c>
      <c r="PL175" s="136">
        <v>17.9524374593794</v>
      </c>
      <c r="PM175" s="136">
        <v>17.9524374593794</v>
      </c>
      <c r="PN175" s="136">
        <v>17.9524374593794</v>
      </c>
      <c r="PO175" s="136">
        <v>17.9524374593794</v>
      </c>
    </row>
    <row r="176" spans="1:431" outlineLevel="1" x14ac:dyDescent="0.3">
      <c r="A176" s="30" t="s">
        <v>6371</v>
      </c>
      <c r="B176" s="37" t="s">
        <v>6372</v>
      </c>
      <c r="C176" s="134">
        <v>204.22006813081839</v>
      </c>
      <c r="I176" s="136">
        <v>198.4336692829655</v>
      </c>
      <c r="J176" s="136">
        <v>192.64438728874066</v>
      </c>
      <c r="K176" s="136">
        <v>186.85510529451579</v>
      </c>
      <c r="L176" s="136">
        <v>186.85510529451579</v>
      </c>
      <c r="M176" s="136">
        <v>186.85510529451579</v>
      </c>
      <c r="N176" s="136">
        <v>186.85510529451579</v>
      </c>
      <c r="O176" s="136">
        <v>186.85510529451579</v>
      </c>
      <c r="P176" s="134">
        <v>186.85510529451579</v>
      </c>
      <c r="Q176" s="136">
        <v>186.85510529451579</v>
      </c>
      <c r="R176" s="136">
        <v>186.85510529451579</v>
      </c>
      <c r="S176" s="136">
        <v>186.85510529451579</v>
      </c>
      <c r="T176" s="136">
        <v>186.85510529451579</v>
      </c>
      <c r="U176" s="134">
        <v>186.85510529451579</v>
      </c>
      <c r="V176" s="136">
        <v>186.85510529451579</v>
      </c>
      <c r="W176" s="136">
        <v>186.85510529451579</v>
      </c>
      <c r="X176" s="136">
        <v>186.85510529451579</v>
      </c>
      <c r="Y176" s="136">
        <v>186.85510529451579</v>
      </c>
      <c r="Z176" s="134">
        <v>186.85510529451579</v>
      </c>
      <c r="AA176" s="136">
        <v>186.85510529451579</v>
      </c>
      <c r="AB176" s="136">
        <v>186.85510529451579</v>
      </c>
      <c r="AC176" s="136">
        <v>186.85510529451579</v>
      </c>
      <c r="AD176" s="136">
        <v>186.85510529451579</v>
      </c>
      <c r="AE176" s="134">
        <v>186.85510529451579</v>
      </c>
      <c r="AF176" s="136">
        <v>186.85510529451579</v>
      </c>
      <c r="AG176" s="136">
        <v>186.85510529451579</v>
      </c>
      <c r="AH176" s="136">
        <v>186.85510529451579</v>
      </c>
      <c r="AI176" s="136">
        <v>186.85510529451579</v>
      </c>
      <c r="AJ176" s="134">
        <v>186.85510529451579</v>
      </c>
      <c r="AK176" s="134">
        <v>186.85510529451599</v>
      </c>
      <c r="AL176" s="136">
        <v>186.85510529451599</v>
      </c>
      <c r="AM176" s="136">
        <v>186.85510529451599</v>
      </c>
      <c r="AN176" s="136">
        <v>186.85510529451599</v>
      </c>
      <c r="AO176" s="136">
        <v>186.85510529451599</v>
      </c>
      <c r="AP176" s="134">
        <v>2.9345104623999998E-3</v>
      </c>
      <c r="AV176" s="136">
        <v>2.9754926207776976E-3</v>
      </c>
      <c r="AW176" s="136">
        <v>3.0164747791573592E-3</v>
      </c>
      <c r="AX176" s="134">
        <v>3.0574569375370207E-3</v>
      </c>
      <c r="AY176" s="136">
        <v>3.0574569375370207E-3</v>
      </c>
      <c r="AZ176" s="136">
        <v>3.0574569375370207E-3</v>
      </c>
      <c r="BA176" s="136">
        <v>3.0574569375370207E-3</v>
      </c>
      <c r="BB176" s="136">
        <v>3.0574569375370207E-3</v>
      </c>
      <c r="BC176" s="134">
        <v>3.0574569375370207E-3</v>
      </c>
      <c r="BD176" s="136">
        <v>3.0574569375370207E-3</v>
      </c>
      <c r="BE176" s="136">
        <v>3.0574569375370207E-3</v>
      </c>
      <c r="BF176" s="136">
        <v>3.0574569375370207E-3</v>
      </c>
      <c r="BG176" s="136">
        <v>3.0574569375370207E-3</v>
      </c>
      <c r="BH176" s="134">
        <v>3.0574569375370207E-3</v>
      </c>
      <c r="BI176" s="136">
        <v>3.0574569375370207E-3</v>
      </c>
      <c r="BJ176" s="136">
        <v>3.0574569375370207E-3</v>
      </c>
      <c r="BK176" s="136">
        <v>3.0574569375370207E-3</v>
      </c>
      <c r="BL176" s="136">
        <v>3.0574569375370207E-3</v>
      </c>
      <c r="BM176" s="134">
        <v>3.0574569375370207E-3</v>
      </c>
      <c r="BN176" s="136">
        <v>3.0574569375370207E-3</v>
      </c>
      <c r="BO176" s="136">
        <v>3.0574569375370207E-3</v>
      </c>
      <c r="BP176" s="136">
        <v>3.0574569375370207E-3</v>
      </c>
      <c r="BQ176" s="136">
        <v>3.0574569375370207E-3</v>
      </c>
      <c r="BR176" s="134">
        <v>3.0574569375370207E-3</v>
      </c>
      <c r="BS176" s="136">
        <v>3.0574569375370207E-3</v>
      </c>
      <c r="BT176" s="136">
        <v>3.0574569375370207E-3</v>
      </c>
      <c r="BU176" s="136">
        <v>3.0574569375370207E-3</v>
      </c>
      <c r="BV176" s="136">
        <v>3.0574569375370207E-3</v>
      </c>
      <c r="BW176" s="134">
        <v>3.0574569375370207E-3</v>
      </c>
      <c r="BX176" s="134">
        <v>3.0574569375370199E-3</v>
      </c>
      <c r="BY176" s="136">
        <v>3.0574569375370199E-3</v>
      </c>
      <c r="BZ176" s="136">
        <v>3.0574569375370199E-3</v>
      </c>
      <c r="CA176" s="136">
        <v>3.0574569375370199E-3</v>
      </c>
      <c r="CB176" s="136">
        <v>3.0574569375370199E-3</v>
      </c>
      <c r="CC176" s="134">
        <v>8.8944442763800001E-3</v>
      </c>
      <c r="CI176" s="136">
        <v>9.5382281796427253E-3</v>
      </c>
      <c r="CJ176" s="136">
        <v>1.0182012082906425E-2</v>
      </c>
      <c r="CK176" s="134">
        <v>1.0825795986170124E-2</v>
      </c>
      <c r="CL176" s="136">
        <v>1.0825795986170124E-2</v>
      </c>
      <c r="CM176" s="136">
        <v>1.0825795986170124E-2</v>
      </c>
      <c r="CN176" s="136">
        <v>1.0825795986170124E-2</v>
      </c>
      <c r="CO176" s="136">
        <v>1.0825795986170124E-2</v>
      </c>
      <c r="CP176" s="134">
        <v>1.0825795986170124E-2</v>
      </c>
      <c r="CQ176" s="136">
        <v>1.0825795986170124E-2</v>
      </c>
      <c r="CR176" s="136">
        <v>1.0825795986170124E-2</v>
      </c>
      <c r="CS176" s="136">
        <v>1.0825795986170124E-2</v>
      </c>
      <c r="CT176" s="136">
        <v>1.0825795986170124E-2</v>
      </c>
      <c r="CU176" s="134">
        <v>1.0825795986170124E-2</v>
      </c>
      <c r="CV176" s="136">
        <v>1.0825795986170124E-2</v>
      </c>
      <c r="CW176" s="136">
        <v>1.0825795986170124E-2</v>
      </c>
      <c r="CX176" s="136">
        <v>1.0825795986170124E-2</v>
      </c>
      <c r="CY176" s="136">
        <v>1.0825795986170124E-2</v>
      </c>
      <c r="CZ176" s="134">
        <v>1.0825795986170124E-2</v>
      </c>
      <c r="DA176" s="136">
        <v>1.0825795986170124E-2</v>
      </c>
      <c r="DB176" s="136">
        <v>1.0825795986170124E-2</v>
      </c>
      <c r="DC176" s="136">
        <v>1.0825795986170124E-2</v>
      </c>
      <c r="DD176" s="136">
        <v>1.0825795986170124E-2</v>
      </c>
      <c r="DE176" s="134">
        <v>1.0825795986170124E-2</v>
      </c>
      <c r="DF176" s="136">
        <v>1.0825795986170124E-2</v>
      </c>
      <c r="DG176" s="136">
        <v>1.0825795986170124E-2</v>
      </c>
      <c r="DH176" s="136">
        <v>1.0825795986170124E-2</v>
      </c>
      <c r="DI176" s="136">
        <v>1.0825795986170124E-2</v>
      </c>
      <c r="DJ176" s="134">
        <v>1.0825795986170124E-2</v>
      </c>
      <c r="DK176" s="134">
        <v>1.08257959861701E-2</v>
      </c>
      <c r="DL176" s="136">
        <v>1.08257959861701E-2</v>
      </c>
      <c r="DM176" s="136">
        <v>1.08257959861701E-2</v>
      </c>
      <c r="DN176" s="136">
        <v>1.08257959861701E-2</v>
      </c>
      <c r="DO176" s="136">
        <v>1.08257959861701E-2</v>
      </c>
      <c r="LC176" s="134">
        <v>206.65926215700628</v>
      </c>
      <c r="LI176" s="136">
        <v>201.04461354395261</v>
      </c>
      <c r="LJ176" s="136">
        <v>195.42708178452727</v>
      </c>
      <c r="LK176" s="126">
        <v>189.80955002510191</v>
      </c>
      <c r="LL176" s="136">
        <v>189.80955002510191</v>
      </c>
      <c r="LM176" s="136">
        <v>189.80955002510191</v>
      </c>
      <c r="LN176" s="136">
        <v>189.80955002510191</v>
      </c>
      <c r="LO176" s="136">
        <v>189.80955002510191</v>
      </c>
      <c r="LP176" s="126">
        <v>189.80955002510191</v>
      </c>
      <c r="LQ176" s="136">
        <v>189.80955002510191</v>
      </c>
      <c r="LR176" s="136">
        <v>189.80955002510191</v>
      </c>
      <c r="LS176" s="136">
        <v>189.80955002510191</v>
      </c>
      <c r="LT176" s="136">
        <v>189.80955002510191</v>
      </c>
      <c r="LU176" s="126">
        <v>189.80955002510191</v>
      </c>
      <c r="LV176" s="136">
        <v>189.80955002510191</v>
      </c>
      <c r="LW176" s="136">
        <v>189.80955002510191</v>
      </c>
      <c r="LX176" s="136">
        <v>189.80955002510191</v>
      </c>
      <c r="LY176" s="136">
        <v>189.80955002510191</v>
      </c>
      <c r="LZ176" s="126">
        <v>189.80955002510191</v>
      </c>
      <c r="MA176" s="136">
        <v>189.80955002510191</v>
      </c>
      <c r="MB176" s="136">
        <v>189.80955002510191</v>
      </c>
      <c r="MC176" s="136">
        <v>189.80955002510191</v>
      </c>
      <c r="MD176" s="136">
        <v>189.80955002510191</v>
      </c>
      <c r="ME176" s="126">
        <v>189.80955002510191</v>
      </c>
      <c r="MF176" s="136">
        <v>189.80955002510191</v>
      </c>
      <c r="MG176" s="136">
        <v>189.80955002510191</v>
      </c>
      <c r="MH176" s="136">
        <v>189.80955002510191</v>
      </c>
      <c r="MI176" s="136">
        <v>189.80955002510191</v>
      </c>
      <c r="MJ176" s="126">
        <v>189.80955002510191</v>
      </c>
      <c r="MK176" s="134">
        <v>189.809550025102</v>
      </c>
      <c r="ML176" s="136">
        <v>189.809550025102</v>
      </c>
      <c r="MM176" s="136">
        <v>189.809550025102</v>
      </c>
      <c r="MN176" s="136">
        <v>189.809550025102</v>
      </c>
      <c r="MO176" s="126">
        <v>189.809550025102</v>
      </c>
      <c r="MP176" s="134" t="s">
        <v>6373</v>
      </c>
      <c r="MV176" s="136" t="s">
        <v>6374</v>
      </c>
      <c r="MW176" s="136" t="s">
        <v>6375</v>
      </c>
      <c r="MX176" s="143" t="s">
        <v>6376</v>
      </c>
      <c r="MY176" s="136" t="s">
        <v>6377</v>
      </c>
      <c r="MZ176" s="136" t="s">
        <v>6378</v>
      </c>
      <c r="NA176" s="136" t="s">
        <v>6379</v>
      </c>
      <c r="NB176" s="136" t="s">
        <v>6380</v>
      </c>
      <c r="NC176" s="143" t="s">
        <v>6381</v>
      </c>
      <c r="ND176" s="136" t="s">
        <v>6382</v>
      </c>
      <c r="NE176" s="136" t="s">
        <v>6383</v>
      </c>
      <c r="NF176" s="136" t="s">
        <v>6384</v>
      </c>
      <c r="NG176" s="136" t="s">
        <v>6385</v>
      </c>
      <c r="NH176" s="143" t="s">
        <v>6386</v>
      </c>
      <c r="NI176" s="136" t="s">
        <v>6387</v>
      </c>
      <c r="NJ176" s="136" t="s">
        <v>6388</v>
      </c>
      <c r="NK176" s="136" t="s">
        <v>6389</v>
      </c>
      <c r="NL176" s="136" t="s">
        <v>6390</v>
      </c>
      <c r="NM176" s="143" t="s">
        <v>6391</v>
      </c>
      <c r="NN176" s="136" t="s">
        <v>6392</v>
      </c>
      <c r="NO176" s="136" t="s">
        <v>6393</v>
      </c>
      <c r="NP176" s="136" t="s">
        <v>6394</v>
      </c>
      <c r="NQ176" s="136" t="s">
        <v>6395</v>
      </c>
      <c r="NR176" s="143" t="s">
        <v>6396</v>
      </c>
      <c r="NS176" s="136" t="s">
        <v>6397</v>
      </c>
      <c r="NT176" s="136" t="s">
        <v>6398</v>
      </c>
      <c r="NU176" s="136" t="s">
        <v>6399</v>
      </c>
      <c r="NV176" s="136" t="s">
        <v>6400</v>
      </c>
      <c r="NW176" s="143" t="s">
        <v>6401</v>
      </c>
      <c r="NX176" s="134" t="s">
        <v>6402</v>
      </c>
      <c r="NY176" s="134" t="s">
        <v>6403</v>
      </c>
      <c r="NZ176" s="134" t="s">
        <v>6404</v>
      </c>
      <c r="OA176" s="134" t="s">
        <v>6405</v>
      </c>
      <c r="OB176" s="134" t="s">
        <v>6406</v>
      </c>
      <c r="OC176" s="143">
        <v>206.65926215700628</v>
      </c>
      <c r="OI176" s="136">
        <v>201.04461354395261</v>
      </c>
      <c r="OJ176" s="136">
        <v>195.42708178452727</v>
      </c>
      <c r="OK176" s="134">
        <v>189.80955002510191</v>
      </c>
      <c r="OL176" s="136">
        <v>189.80955002510191</v>
      </c>
      <c r="OM176" s="136">
        <v>189.80955002510191</v>
      </c>
      <c r="ON176" s="136">
        <v>189.80955002510191</v>
      </c>
      <c r="OO176" s="136">
        <v>189.80955002510191</v>
      </c>
      <c r="OP176" s="134">
        <v>189.80955002510191</v>
      </c>
      <c r="OQ176" s="136">
        <v>189.80955002510191</v>
      </c>
      <c r="OR176" s="136">
        <v>189.80955002510191</v>
      </c>
      <c r="OS176" s="136">
        <v>189.80955002510191</v>
      </c>
      <c r="OT176" s="136">
        <v>189.80955002510191</v>
      </c>
      <c r="OU176" s="134">
        <v>189.80955002510191</v>
      </c>
      <c r="OV176" s="136">
        <v>189.80955002510191</v>
      </c>
      <c r="OW176" s="136">
        <v>189.80955002510191</v>
      </c>
      <c r="OX176" s="136">
        <v>189.80955002510191</v>
      </c>
      <c r="OY176" s="136">
        <v>189.80955002510191</v>
      </c>
      <c r="OZ176" s="134">
        <v>189.80955002510191</v>
      </c>
      <c r="PA176" s="136">
        <v>189.80955002510191</v>
      </c>
      <c r="PB176" s="136">
        <v>189.80955002510191</v>
      </c>
      <c r="PC176" s="136">
        <v>189.80955002510191</v>
      </c>
      <c r="PD176" s="136">
        <v>189.80955002510191</v>
      </c>
      <c r="PE176" s="134">
        <v>189.80955002510191</v>
      </c>
      <c r="PF176" s="136">
        <v>189.80955002510191</v>
      </c>
      <c r="PG176" s="136">
        <v>189.80955002510191</v>
      </c>
      <c r="PH176" s="136">
        <v>189.80955002510191</v>
      </c>
      <c r="PI176" s="136">
        <v>189.80955002510191</v>
      </c>
      <c r="PJ176" s="134">
        <v>189.80955002510191</v>
      </c>
      <c r="PK176" s="134">
        <v>189.809550025102</v>
      </c>
      <c r="PL176" s="136">
        <v>189.809550025102</v>
      </c>
      <c r="PM176" s="136">
        <v>189.809550025102</v>
      </c>
      <c r="PN176" s="136">
        <v>189.809550025102</v>
      </c>
      <c r="PO176" s="136">
        <v>189.809550025102</v>
      </c>
    </row>
    <row r="177" spans="1:431" outlineLevel="1" x14ac:dyDescent="0.3">
      <c r="A177" s="30" t="s">
        <v>6407</v>
      </c>
      <c r="B177" s="37" t="s">
        <v>6408</v>
      </c>
      <c r="C177" s="134">
        <f>C178+C179+C180</f>
        <v>391.52101148146801</v>
      </c>
      <c r="I177" s="136">
        <f t="shared" ref="I177:AO177" si="551">I178+I179+I180</f>
        <v>406.60362773683551</v>
      </c>
      <c r="J177" s="136">
        <f t="shared" si="551"/>
        <v>421.68624399220323</v>
      </c>
      <c r="K177" s="136">
        <f t="shared" si="551"/>
        <v>436.7688602475709</v>
      </c>
      <c r="L177" s="136">
        <f t="shared" si="551"/>
        <v>436.7688602475709</v>
      </c>
      <c r="M177" s="136">
        <f t="shared" si="551"/>
        <v>436.7688602475709</v>
      </c>
      <c r="N177" s="136">
        <f t="shared" si="551"/>
        <v>436.7688602475709</v>
      </c>
      <c r="O177" s="136">
        <f t="shared" si="551"/>
        <v>436.7688602475709</v>
      </c>
      <c r="P177" s="136">
        <f t="shared" si="551"/>
        <v>436.7688602475709</v>
      </c>
      <c r="Q177" s="136">
        <f t="shared" si="551"/>
        <v>436.7688602475709</v>
      </c>
      <c r="R177" s="136">
        <f t="shared" si="551"/>
        <v>436.7688602475709</v>
      </c>
      <c r="S177" s="136">
        <f t="shared" si="551"/>
        <v>436.7688602475709</v>
      </c>
      <c r="T177" s="136">
        <f t="shared" si="551"/>
        <v>436.7688602475709</v>
      </c>
      <c r="U177" s="136">
        <f t="shared" si="551"/>
        <v>436.7688602475709</v>
      </c>
      <c r="V177" s="136">
        <f t="shared" si="551"/>
        <v>436.7688602475709</v>
      </c>
      <c r="W177" s="136">
        <f t="shared" si="551"/>
        <v>436.7688602475709</v>
      </c>
      <c r="X177" s="136">
        <f t="shared" si="551"/>
        <v>436.7688602475709</v>
      </c>
      <c r="Y177" s="136">
        <f t="shared" si="551"/>
        <v>436.7688602475709</v>
      </c>
      <c r="Z177" s="136">
        <f t="shared" si="551"/>
        <v>436.7688602475709</v>
      </c>
      <c r="AA177" s="136">
        <f t="shared" si="551"/>
        <v>436.7688602475709</v>
      </c>
      <c r="AB177" s="136">
        <f t="shared" si="551"/>
        <v>436.7688602475709</v>
      </c>
      <c r="AC177" s="136">
        <f t="shared" si="551"/>
        <v>436.7688602475709</v>
      </c>
      <c r="AD177" s="136">
        <f t="shared" si="551"/>
        <v>436.7688602475709</v>
      </c>
      <c r="AE177" s="136">
        <f t="shared" si="551"/>
        <v>436.7688602475709</v>
      </c>
      <c r="AF177" s="136">
        <f t="shared" si="551"/>
        <v>436.7688602475709</v>
      </c>
      <c r="AG177" s="136">
        <f t="shared" si="551"/>
        <v>436.7688602475709</v>
      </c>
      <c r="AH177" s="136">
        <f t="shared" si="551"/>
        <v>436.7688602475709</v>
      </c>
      <c r="AI177" s="136">
        <f t="shared" si="551"/>
        <v>436.7688602475709</v>
      </c>
      <c r="AJ177" s="136">
        <f t="shared" si="551"/>
        <v>436.7688602475709</v>
      </c>
      <c r="AK177" s="136">
        <f t="shared" si="551"/>
        <v>436.76886024757118</v>
      </c>
      <c r="AL177" s="136">
        <f t="shared" si="551"/>
        <v>436.76886024757118</v>
      </c>
      <c r="AM177" s="136">
        <f t="shared" si="551"/>
        <v>436.76886024757118</v>
      </c>
      <c r="AN177" s="136">
        <f t="shared" si="551"/>
        <v>436.76886024757118</v>
      </c>
      <c r="AO177" s="136">
        <f t="shared" si="551"/>
        <v>436.76886024757118</v>
      </c>
      <c r="AP177" s="136">
        <f t="shared" ref="AP177" si="552">AP178+AP179+AP180</f>
        <v>0.61753154712364999</v>
      </c>
      <c r="AV177" s="136">
        <f t="shared" ref="AV177:CB177" si="553">AV178+AV179+AV180</f>
        <v>0.61702428466420911</v>
      </c>
      <c r="AW177" s="136">
        <f t="shared" si="553"/>
        <v>0.61651702220476823</v>
      </c>
      <c r="AX177" s="136">
        <f t="shared" si="553"/>
        <v>0.61600975974532712</v>
      </c>
      <c r="AY177" s="136">
        <f t="shared" si="553"/>
        <v>0.61600975974532712</v>
      </c>
      <c r="AZ177" s="136">
        <f t="shared" si="553"/>
        <v>0.61600975974532712</v>
      </c>
      <c r="BA177" s="136">
        <f t="shared" si="553"/>
        <v>0.61600975974532712</v>
      </c>
      <c r="BB177" s="136">
        <f t="shared" si="553"/>
        <v>0.61600975974532712</v>
      </c>
      <c r="BC177" s="136">
        <f t="shared" si="553"/>
        <v>0.61600975974532712</v>
      </c>
      <c r="BD177" s="136">
        <f t="shared" si="553"/>
        <v>0.61600975974532712</v>
      </c>
      <c r="BE177" s="136">
        <f t="shared" si="553"/>
        <v>0.61600975974532712</v>
      </c>
      <c r="BF177" s="136">
        <f t="shared" si="553"/>
        <v>0.61600975974532712</v>
      </c>
      <c r="BG177" s="136">
        <f t="shared" si="553"/>
        <v>0.61600975974532712</v>
      </c>
      <c r="BH177" s="136">
        <f t="shared" si="553"/>
        <v>0.61600975974532712</v>
      </c>
      <c r="BI177" s="136">
        <f t="shared" si="553"/>
        <v>0.61600975974532712</v>
      </c>
      <c r="BJ177" s="136">
        <f t="shared" si="553"/>
        <v>0.61600975974532712</v>
      </c>
      <c r="BK177" s="136">
        <f t="shared" si="553"/>
        <v>0.61600975974532712</v>
      </c>
      <c r="BL177" s="136">
        <f t="shared" si="553"/>
        <v>0.61600975974532712</v>
      </c>
      <c r="BM177" s="136">
        <f t="shared" si="553"/>
        <v>0.61600975974532712</v>
      </c>
      <c r="BN177" s="136">
        <f t="shared" si="553"/>
        <v>0.61600975974532712</v>
      </c>
      <c r="BO177" s="136">
        <f t="shared" si="553"/>
        <v>0.61600975974532712</v>
      </c>
      <c r="BP177" s="136">
        <f t="shared" si="553"/>
        <v>0.61600975974532712</v>
      </c>
      <c r="BQ177" s="136">
        <f t="shared" si="553"/>
        <v>0.61600975974532712</v>
      </c>
      <c r="BR177" s="136">
        <f t="shared" si="553"/>
        <v>0.61600975974532712</v>
      </c>
      <c r="BS177" s="136">
        <f t="shared" si="553"/>
        <v>0.61600975974532712</v>
      </c>
      <c r="BT177" s="136">
        <f t="shared" si="553"/>
        <v>0.61600975974532712</v>
      </c>
      <c r="BU177" s="136">
        <f t="shared" si="553"/>
        <v>0.61600975974532712</v>
      </c>
      <c r="BV177" s="136">
        <f t="shared" si="553"/>
        <v>0.61600975974532712</v>
      </c>
      <c r="BW177" s="136">
        <f t="shared" si="553"/>
        <v>0.61600975974532712</v>
      </c>
      <c r="BX177" s="136">
        <f t="shared" si="553"/>
        <v>0.61600975974532701</v>
      </c>
      <c r="BY177" s="136">
        <f t="shared" si="553"/>
        <v>0.61600975974532701</v>
      </c>
      <c r="BZ177" s="136">
        <f t="shared" si="553"/>
        <v>0.61600975974532701</v>
      </c>
      <c r="CA177" s="136">
        <f t="shared" si="553"/>
        <v>0.61600975974532701</v>
      </c>
      <c r="CB177" s="136">
        <f t="shared" si="553"/>
        <v>0.61600975974532701</v>
      </c>
      <c r="CC177" s="136">
        <f t="shared" ref="CC177" si="554">CC178+CC179+CC180</f>
        <v>2.1922775478759999E-2</v>
      </c>
      <c r="CI177" s="136">
        <f t="shared" ref="CI177:DO177" si="555">CI178+CI179+CI180</f>
        <v>2.1700327468544844E-2</v>
      </c>
      <c r="CJ177" s="136">
        <f t="shared" si="555"/>
        <v>2.1477879458329689E-2</v>
      </c>
      <c r="CK177" s="136">
        <f t="shared" si="555"/>
        <v>2.1255431448114533E-2</v>
      </c>
      <c r="CL177" s="136">
        <f t="shared" si="555"/>
        <v>2.1255431448114533E-2</v>
      </c>
      <c r="CM177" s="136">
        <f t="shared" si="555"/>
        <v>2.1255431448114533E-2</v>
      </c>
      <c r="CN177" s="136">
        <f t="shared" si="555"/>
        <v>2.1255431448114533E-2</v>
      </c>
      <c r="CO177" s="136">
        <f t="shared" si="555"/>
        <v>2.1255431448114533E-2</v>
      </c>
      <c r="CP177" s="136">
        <f t="shared" si="555"/>
        <v>2.1255431448114533E-2</v>
      </c>
      <c r="CQ177" s="136">
        <f t="shared" si="555"/>
        <v>2.1255431448114533E-2</v>
      </c>
      <c r="CR177" s="136">
        <f t="shared" si="555"/>
        <v>2.1255431448114533E-2</v>
      </c>
      <c r="CS177" s="136">
        <f t="shared" si="555"/>
        <v>2.1255431448114533E-2</v>
      </c>
      <c r="CT177" s="136">
        <f t="shared" si="555"/>
        <v>2.1255431448114533E-2</v>
      </c>
      <c r="CU177" s="136">
        <f t="shared" si="555"/>
        <v>2.1255431448114533E-2</v>
      </c>
      <c r="CV177" s="136">
        <f t="shared" si="555"/>
        <v>2.1255431448114533E-2</v>
      </c>
      <c r="CW177" s="136">
        <f t="shared" si="555"/>
        <v>2.1255431448114533E-2</v>
      </c>
      <c r="CX177" s="136">
        <f t="shared" si="555"/>
        <v>2.1255431448114533E-2</v>
      </c>
      <c r="CY177" s="136">
        <f t="shared" si="555"/>
        <v>2.1255431448114533E-2</v>
      </c>
      <c r="CZ177" s="136">
        <f t="shared" si="555"/>
        <v>2.1255431448114533E-2</v>
      </c>
      <c r="DA177" s="136">
        <f t="shared" si="555"/>
        <v>2.1255431448114533E-2</v>
      </c>
      <c r="DB177" s="136">
        <f t="shared" si="555"/>
        <v>2.1255431448114533E-2</v>
      </c>
      <c r="DC177" s="136">
        <f t="shared" si="555"/>
        <v>2.1255431448114533E-2</v>
      </c>
      <c r="DD177" s="136">
        <f t="shared" si="555"/>
        <v>2.1255431448114533E-2</v>
      </c>
      <c r="DE177" s="136">
        <f t="shared" si="555"/>
        <v>2.1255431448114533E-2</v>
      </c>
      <c r="DF177" s="136">
        <f t="shared" si="555"/>
        <v>2.1255431448114533E-2</v>
      </c>
      <c r="DG177" s="136">
        <f t="shared" si="555"/>
        <v>2.1255431448114533E-2</v>
      </c>
      <c r="DH177" s="136">
        <f t="shared" si="555"/>
        <v>2.1255431448114533E-2</v>
      </c>
      <c r="DI177" s="136">
        <f t="shared" si="555"/>
        <v>2.1255431448114533E-2</v>
      </c>
      <c r="DJ177" s="136">
        <f t="shared" si="555"/>
        <v>2.1255431448114533E-2</v>
      </c>
      <c r="DK177" s="136">
        <f t="shared" si="555"/>
        <v>2.1255431448114516E-2</v>
      </c>
      <c r="DL177" s="136">
        <f t="shared" si="555"/>
        <v>2.1255431448114516E-2</v>
      </c>
      <c r="DM177" s="136">
        <f t="shared" si="555"/>
        <v>2.1255431448114516E-2</v>
      </c>
      <c r="DN177" s="136">
        <f t="shared" si="555"/>
        <v>2.1255431448114516E-2</v>
      </c>
      <c r="DO177" s="136">
        <f t="shared" si="555"/>
        <v>2.1255431448114516E-2</v>
      </c>
      <c r="LC177" s="134">
        <f>LC178+LC179+LC180</f>
        <v>414.62143030280151</v>
      </c>
      <c r="LI177" s="136">
        <f t="shared" ref="LI177:MJ177" si="556">LI178+LI179+LI180</f>
        <v>429.63089448659775</v>
      </c>
      <c r="LJ177" s="136">
        <f t="shared" si="556"/>
        <v>444.64035867039405</v>
      </c>
      <c r="LK177" s="126">
        <f t="shared" si="556"/>
        <v>459.6498228541904</v>
      </c>
      <c r="LL177" s="136">
        <f t="shared" si="556"/>
        <v>459.6498228541904</v>
      </c>
      <c r="LM177" s="136">
        <f t="shared" si="556"/>
        <v>459.6498228541904</v>
      </c>
      <c r="LN177" s="136">
        <f t="shared" si="556"/>
        <v>459.6498228541904</v>
      </c>
      <c r="LO177" s="136">
        <f t="shared" si="556"/>
        <v>459.6498228541904</v>
      </c>
      <c r="LP177" s="126">
        <f t="shared" si="556"/>
        <v>459.6498228541904</v>
      </c>
      <c r="LQ177" s="136">
        <f t="shared" si="556"/>
        <v>459.6498228541904</v>
      </c>
      <c r="LR177" s="136">
        <f t="shared" si="556"/>
        <v>459.6498228541904</v>
      </c>
      <c r="LS177" s="136">
        <f t="shared" si="556"/>
        <v>459.6498228541904</v>
      </c>
      <c r="LT177" s="136">
        <f t="shared" si="556"/>
        <v>459.6498228541904</v>
      </c>
      <c r="LU177" s="126">
        <f t="shared" si="556"/>
        <v>459.6498228541904</v>
      </c>
      <c r="LV177" s="136">
        <f t="shared" si="556"/>
        <v>459.6498228541904</v>
      </c>
      <c r="LW177" s="136">
        <f t="shared" si="556"/>
        <v>459.6498228541904</v>
      </c>
      <c r="LX177" s="136">
        <f t="shared" si="556"/>
        <v>459.6498228541904</v>
      </c>
      <c r="LY177" s="136">
        <f t="shared" si="556"/>
        <v>459.6498228541904</v>
      </c>
      <c r="LZ177" s="126">
        <f t="shared" si="556"/>
        <v>459.6498228541904</v>
      </c>
      <c r="MA177" s="136">
        <f t="shared" si="556"/>
        <v>459.6498228541904</v>
      </c>
      <c r="MB177" s="136">
        <f t="shared" si="556"/>
        <v>459.6498228541904</v>
      </c>
      <c r="MC177" s="136">
        <f t="shared" si="556"/>
        <v>459.6498228541904</v>
      </c>
      <c r="MD177" s="136">
        <f t="shared" si="556"/>
        <v>459.6498228541904</v>
      </c>
      <c r="ME177" s="126">
        <f t="shared" si="556"/>
        <v>459.6498228541904</v>
      </c>
      <c r="MF177" s="136">
        <f t="shared" si="556"/>
        <v>459.6498228541904</v>
      </c>
      <c r="MG177" s="136">
        <f t="shared" si="556"/>
        <v>459.6498228541904</v>
      </c>
      <c r="MH177" s="136">
        <f t="shared" si="556"/>
        <v>459.6498228541904</v>
      </c>
      <c r="MI177" s="136">
        <f t="shared" si="556"/>
        <v>459.6498228541904</v>
      </c>
      <c r="MJ177" s="126">
        <f t="shared" si="556"/>
        <v>459.6498228541904</v>
      </c>
      <c r="MK177" s="136">
        <f t="shared" ref="MK177:MO177" si="557">MK178+MK179+MK180</f>
        <v>459.64982285419069</v>
      </c>
      <c r="ML177" s="136">
        <f t="shared" si="557"/>
        <v>459.64982285419069</v>
      </c>
      <c r="MM177" s="136">
        <f t="shared" si="557"/>
        <v>459.64982285419069</v>
      </c>
      <c r="MN177" s="136">
        <f t="shared" si="557"/>
        <v>459.64982285419069</v>
      </c>
      <c r="MO177" s="126">
        <f t="shared" si="557"/>
        <v>459.64982285419069</v>
      </c>
      <c r="MP177" s="134">
        <f>MP178</f>
        <v>1.5081933546279802</v>
      </c>
      <c r="MV177" s="136">
        <f>MV178</f>
        <v>1.7199121860759037</v>
      </c>
      <c r="MW177" s="136">
        <f t="shared" ref="MW177:OB177" si="558">MW178</f>
        <v>1.9316310175238272</v>
      </c>
      <c r="MX177" s="143">
        <f t="shared" si="558"/>
        <v>2.1433498489717504</v>
      </c>
      <c r="MY177" s="136">
        <f t="shared" si="558"/>
        <v>2.1433498489717504</v>
      </c>
      <c r="MZ177" s="136">
        <f t="shared" si="558"/>
        <v>2.1433498489717504</v>
      </c>
      <c r="NA177" s="136">
        <f t="shared" si="558"/>
        <v>2.1433498489717504</v>
      </c>
      <c r="NB177" s="136">
        <f t="shared" si="558"/>
        <v>2.1433498489717504</v>
      </c>
      <c r="NC177" s="143">
        <f t="shared" si="558"/>
        <v>2.1433498489717504</v>
      </c>
      <c r="ND177" s="136">
        <f t="shared" si="558"/>
        <v>2.1433498489717504</v>
      </c>
      <c r="NE177" s="136">
        <f t="shared" si="558"/>
        <v>2.1433498489717504</v>
      </c>
      <c r="NF177" s="136">
        <f t="shared" si="558"/>
        <v>2.1433498489717504</v>
      </c>
      <c r="NG177" s="136">
        <f t="shared" si="558"/>
        <v>2.1433498489717504</v>
      </c>
      <c r="NH177" s="143">
        <f t="shared" si="558"/>
        <v>2.1433498489717504</v>
      </c>
      <c r="NI177" s="136">
        <f t="shared" si="558"/>
        <v>2.1433498489717504</v>
      </c>
      <c r="NJ177" s="136">
        <f t="shared" si="558"/>
        <v>2.1433498489717504</v>
      </c>
      <c r="NK177" s="136">
        <f t="shared" si="558"/>
        <v>2.1433498489717504</v>
      </c>
      <c r="NL177" s="136">
        <f t="shared" si="558"/>
        <v>2.1433498489717504</v>
      </c>
      <c r="NM177" s="143">
        <f t="shared" si="558"/>
        <v>2.1433498489717504</v>
      </c>
      <c r="NN177" s="136">
        <f t="shared" si="558"/>
        <v>2.1433498489717504</v>
      </c>
      <c r="NO177" s="136">
        <f t="shared" si="558"/>
        <v>2.1433498489717504</v>
      </c>
      <c r="NP177" s="136">
        <f t="shared" si="558"/>
        <v>2.1433498489717504</v>
      </c>
      <c r="NQ177" s="136">
        <f t="shared" si="558"/>
        <v>2.1433498489717504</v>
      </c>
      <c r="NR177" s="143">
        <f t="shared" si="558"/>
        <v>2.1433498489717504</v>
      </c>
      <c r="NS177" s="136">
        <f t="shared" si="558"/>
        <v>2.1433498489717504</v>
      </c>
      <c r="NT177" s="136">
        <f t="shared" si="558"/>
        <v>2.1433498489717504</v>
      </c>
      <c r="NU177" s="136">
        <f t="shared" si="558"/>
        <v>2.1433498489717504</v>
      </c>
      <c r="NV177" s="136">
        <f t="shared" si="558"/>
        <v>2.1433498489717504</v>
      </c>
      <c r="NW177" s="143">
        <f t="shared" si="558"/>
        <v>2.1433498489717504</v>
      </c>
      <c r="NX177" s="136">
        <f t="shared" si="558"/>
        <v>2.14334984897175</v>
      </c>
      <c r="NY177" s="136">
        <f t="shared" si="558"/>
        <v>2.14334984897175</v>
      </c>
      <c r="NZ177" s="136">
        <f t="shared" si="558"/>
        <v>2.14334984897175</v>
      </c>
      <c r="OA177" s="136">
        <f t="shared" si="558"/>
        <v>2.14334984897175</v>
      </c>
      <c r="OB177" s="136">
        <f t="shared" si="558"/>
        <v>2.14334984897175</v>
      </c>
      <c r="OC177" s="143">
        <f>OC178+OC179+OC180</f>
        <v>413.11323694817349</v>
      </c>
      <c r="OI177" s="136">
        <f t="shared" ref="OI177:PJ177" si="559">OI178+OI179+OI180</f>
        <v>427.91098230052194</v>
      </c>
      <c r="OJ177" s="136">
        <f t="shared" si="559"/>
        <v>442.70872765287032</v>
      </c>
      <c r="OK177" s="136">
        <f t="shared" si="559"/>
        <v>457.50647300521865</v>
      </c>
      <c r="OL177" s="136">
        <f t="shared" si="559"/>
        <v>457.50647300521865</v>
      </c>
      <c r="OM177" s="136">
        <f t="shared" si="559"/>
        <v>457.50647300521865</v>
      </c>
      <c r="ON177" s="136">
        <f t="shared" si="559"/>
        <v>457.50647300521865</v>
      </c>
      <c r="OO177" s="136">
        <f t="shared" si="559"/>
        <v>457.50647300521865</v>
      </c>
      <c r="OP177" s="136">
        <f t="shared" si="559"/>
        <v>457.50647300521865</v>
      </c>
      <c r="OQ177" s="136">
        <f t="shared" si="559"/>
        <v>457.50647300521865</v>
      </c>
      <c r="OR177" s="136">
        <f t="shared" si="559"/>
        <v>457.50647300521865</v>
      </c>
      <c r="OS177" s="136">
        <f t="shared" si="559"/>
        <v>457.50647300521865</v>
      </c>
      <c r="OT177" s="136">
        <f t="shared" si="559"/>
        <v>457.50647300521865</v>
      </c>
      <c r="OU177" s="136">
        <f t="shared" si="559"/>
        <v>457.50647300521865</v>
      </c>
      <c r="OV177" s="136">
        <f t="shared" si="559"/>
        <v>457.50647300521865</v>
      </c>
      <c r="OW177" s="136">
        <f t="shared" si="559"/>
        <v>457.50647300521865</v>
      </c>
      <c r="OX177" s="136">
        <f t="shared" si="559"/>
        <v>457.50647300521865</v>
      </c>
      <c r="OY177" s="136">
        <f t="shared" si="559"/>
        <v>457.50647300521865</v>
      </c>
      <c r="OZ177" s="136">
        <f t="shared" si="559"/>
        <v>457.50647300521865</v>
      </c>
      <c r="PA177" s="136">
        <f t="shared" si="559"/>
        <v>457.50647300521865</v>
      </c>
      <c r="PB177" s="136">
        <f t="shared" si="559"/>
        <v>457.50647300521865</v>
      </c>
      <c r="PC177" s="136">
        <f t="shared" si="559"/>
        <v>457.50647300521865</v>
      </c>
      <c r="PD177" s="136">
        <f t="shared" si="559"/>
        <v>457.50647300521865</v>
      </c>
      <c r="PE177" s="136">
        <f t="shared" si="559"/>
        <v>457.50647300521865</v>
      </c>
      <c r="PF177" s="136">
        <f t="shared" si="559"/>
        <v>457.50647300521865</v>
      </c>
      <c r="PG177" s="136">
        <f t="shared" si="559"/>
        <v>457.50647300521865</v>
      </c>
      <c r="PH177" s="136">
        <f t="shared" si="559"/>
        <v>457.50647300521865</v>
      </c>
      <c r="PI177" s="136">
        <f t="shared" si="559"/>
        <v>457.50647300521865</v>
      </c>
      <c r="PJ177" s="136">
        <f t="shared" si="559"/>
        <v>457.50647300521865</v>
      </c>
      <c r="PK177" s="136">
        <f t="shared" ref="PK177:PO177" si="560">PK178+PK179+PK180</f>
        <v>457.50647300521871</v>
      </c>
      <c r="PL177" s="136">
        <f t="shared" si="560"/>
        <v>457.50647300521871</v>
      </c>
      <c r="PM177" s="136">
        <f t="shared" si="560"/>
        <v>457.50647300521871</v>
      </c>
      <c r="PN177" s="136">
        <f t="shared" si="560"/>
        <v>457.50647300521871</v>
      </c>
      <c r="PO177" s="136">
        <f t="shared" si="560"/>
        <v>457.50647300521871</v>
      </c>
    </row>
    <row r="178" spans="1:431" outlineLevel="1" x14ac:dyDescent="0.3">
      <c r="A178" s="30" t="s">
        <v>6409</v>
      </c>
      <c r="B178" s="37" t="s">
        <v>6410</v>
      </c>
      <c r="C178" s="134">
        <v>180.66172978032697</v>
      </c>
      <c r="I178" s="136">
        <v>191.88614815260965</v>
      </c>
      <c r="J178" s="136">
        <v>203.11056652489233</v>
      </c>
      <c r="K178" s="136">
        <v>214.33498489717502</v>
      </c>
      <c r="L178" s="136">
        <v>214.33498489717502</v>
      </c>
      <c r="M178" s="136">
        <v>214.33498489717502</v>
      </c>
      <c r="N178" s="136">
        <v>214.33498489717502</v>
      </c>
      <c r="O178" s="136">
        <v>214.33498489717502</v>
      </c>
      <c r="P178" s="134">
        <v>214.33498489717502</v>
      </c>
      <c r="Q178" s="136">
        <v>214.33498489717502</v>
      </c>
      <c r="R178" s="136">
        <v>214.33498489717502</v>
      </c>
      <c r="S178" s="136">
        <v>214.33498489717502</v>
      </c>
      <c r="T178" s="136">
        <v>214.33498489717502</v>
      </c>
      <c r="U178" s="134">
        <v>214.33498489717502</v>
      </c>
      <c r="V178" s="136">
        <v>214.33498489717502</v>
      </c>
      <c r="W178" s="136">
        <v>214.33498489717502</v>
      </c>
      <c r="X178" s="136">
        <v>214.33498489717502</v>
      </c>
      <c r="Y178" s="136">
        <v>214.33498489717502</v>
      </c>
      <c r="Z178" s="134">
        <v>214.33498489717502</v>
      </c>
      <c r="AA178" s="136">
        <v>214.33498489717502</v>
      </c>
      <c r="AB178" s="136">
        <v>214.33498489717502</v>
      </c>
      <c r="AC178" s="136">
        <v>214.33498489717502</v>
      </c>
      <c r="AD178" s="136">
        <v>214.33498489717502</v>
      </c>
      <c r="AE178" s="134">
        <v>214.33498489717502</v>
      </c>
      <c r="AF178" s="136">
        <v>214.33498489717502</v>
      </c>
      <c r="AG178" s="136">
        <v>214.33498489717502</v>
      </c>
      <c r="AH178" s="136">
        <v>214.33498489717502</v>
      </c>
      <c r="AI178" s="136">
        <v>214.33498489717502</v>
      </c>
      <c r="AJ178" s="134">
        <v>214.33498489717502</v>
      </c>
      <c r="AK178" s="134">
        <v>214.33498489717499</v>
      </c>
      <c r="AL178" s="136">
        <v>214.33498489717499</v>
      </c>
      <c r="AM178" s="136">
        <v>214.33498489717499</v>
      </c>
      <c r="AN178" s="136">
        <v>214.33498489717499</v>
      </c>
      <c r="AO178" s="136">
        <v>214.33498489717499</v>
      </c>
      <c r="AP178" s="134">
        <v>4.5743961654619997E-2</v>
      </c>
      <c r="AV178" s="136">
        <v>5.5078642680166066E-2</v>
      </c>
      <c r="AW178" s="136">
        <v>6.4413323705712136E-2</v>
      </c>
      <c r="AX178" s="134">
        <v>7.3748004731258199E-2</v>
      </c>
      <c r="AY178" s="136">
        <v>7.3748004731258199E-2</v>
      </c>
      <c r="AZ178" s="136">
        <v>7.3748004731258199E-2</v>
      </c>
      <c r="BA178" s="136">
        <v>7.3748004731258199E-2</v>
      </c>
      <c r="BB178" s="136">
        <v>7.3748004731258199E-2</v>
      </c>
      <c r="BC178" s="134">
        <v>7.3748004731258199E-2</v>
      </c>
      <c r="BD178" s="136">
        <v>7.3748004731258199E-2</v>
      </c>
      <c r="BE178" s="136">
        <v>7.3748004731258199E-2</v>
      </c>
      <c r="BF178" s="136">
        <v>7.3748004731258199E-2</v>
      </c>
      <c r="BG178" s="136">
        <v>7.3748004731258199E-2</v>
      </c>
      <c r="BH178" s="134">
        <v>7.3748004731258199E-2</v>
      </c>
      <c r="BI178" s="136">
        <v>7.3748004731258199E-2</v>
      </c>
      <c r="BJ178" s="136">
        <v>7.3748004731258199E-2</v>
      </c>
      <c r="BK178" s="136">
        <v>7.3748004731258199E-2</v>
      </c>
      <c r="BL178" s="136">
        <v>7.3748004731258199E-2</v>
      </c>
      <c r="BM178" s="134">
        <v>7.3748004731258199E-2</v>
      </c>
      <c r="BN178" s="136">
        <v>7.3748004731258199E-2</v>
      </c>
      <c r="BO178" s="136">
        <v>7.3748004731258199E-2</v>
      </c>
      <c r="BP178" s="136">
        <v>7.3748004731258199E-2</v>
      </c>
      <c r="BQ178" s="136">
        <v>7.3748004731258199E-2</v>
      </c>
      <c r="BR178" s="134">
        <v>7.3748004731258199E-2</v>
      </c>
      <c r="BS178" s="136">
        <v>7.3748004731258199E-2</v>
      </c>
      <c r="BT178" s="136">
        <v>7.3748004731258199E-2</v>
      </c>
      <c r="BU178" s="136">
        <v>7.3748004731258199E-2</v>
      </c>
      <c r="BV178" s="136">
        <v>7.3748004731258199E-2</v>
      </c>
      <c r="BW178" s="134">
        <v>7.3748004731258199E-2</v>
      </c>
      <c r="BX178" s="134">
        <v>7.3748004731258199E-2</v>
      </c>
      <c r="BY178" s="136">
        <v>7.3748004731258199E-2</v>
      </c>
      <c r="BZ178" s="136">
        <v>7.3748004731258199E-2</v>
      </c>
      <c r="CA178" s="136">
        <v>7.3748004731258199E-2</v>
      </c>
      <c r="CB178" s="136">
        <v>7.3748004731258199E-2</v>
      </c>
      <c r="CC178" s="134">
        <v>1.3436328429499999E-3</v>
      </c>
      <c r="CI178" s="136">
        <v>1.4718699025406889E-3</v>
      </c>
      <c r="CJ178" s="136">
        <v>1.6001069621313778E-3</v>
      </c>
      <c r="CK178" s="134">
        <v>1.7283440217220668E-3</v>
      </c>
      <c r="CL178" s="136">
        <v>1.7283440217220668E-3</v>
      </c>
      <c r="CM178" s="136">
        <v>1.7283440217220668E-3</v>
      </c>
      <c r="CN178" s="136">
        <v>1.7283440217220668E-3</v>
      </c>
      <c r="CO178" s="136">
        <v>1.7283440217220668E-3</v>
      </c>
      <c r="CP178" s="134">
        <v>1.7283440217220668E-3</v>
      </c>
      <c r="CQ178" s="136">
        <v>1.7283440217220668E-3</v>
      </c>
      <c r="CR178" s="136">
        <v>1.7283440217220668E-3</v>
      </c>
      <c r="CS178" s="136">
        <v>1.7283440217220668E-3</v>
      </c>
      <c r="CT178" s="136">
        <v>1.7283440217220668E-3</v>
      </c>
      <c r="CU178" s="134">
        <v>1.7283440217220668E-3</v>
      </c>
      <c r="CV178" s="136">
        <v>1.7283440217220668E-3</v>
      </c>
      <c r="CW178" s="136">
        <v>1.7283440217220668E-3</v>
      </c>
      <c r="CX178" s="136">
        <v>1.7283440217220668E-3</v>
      </c>
      <c r="CY178" s="136">
        <v>1.7283440217220668E-3</v>
      </c>
      <c r="CZ178" s="134">
        <v>1.7283440217220668E-3</v>
      </c>
      <c r="DA178" s="136">
        <v>1.7283440217220668E-3</v>
      </c>
      <c r="DB178" s="136">
        <v>1.7283440217220668E-3</v>
      </c>
      <c r="DC178" s="136">
        <v>1.7283440217220668E-3</v>
      </c>
      <c r="DD178" s="136">
        <v>1.7283440217220668E-3</v>
      </c>
      <c r="DE178" s="134">
        <v>1.7283440217220668E-3</v>
      </c>
      <c r="DF178" s="136">
        <v>1.7283440217220668E-3</v>
      </c>
      <c r="DG178" s="136">
        <v>1.7283440217220668E-3</v>
      </c>
      <c r="DH178" s="136">
        <v>1.7283440217220668E-3</v>
      </c>
      <c r="DI178" s="136">
        <v>1.7283440217220668E-3</v>
      </c>
      <c r="DJ178" s="134">
        <v>1.7283440217220668E-3</v>
      </c>
      <c r="DK178" s="134">
        <v>1.72834402172207E-3</v>
      </c>
      <c r="DL178" s="136">
        <v>1.72834402172207E-3</v>
      </c>
      <c r="DM178" s="136">
        <v>1.72834402172207E-3</v>
      </c>
      <c r="DN178" s="136">
        <v>1.72834402172207E-3</v>
      </c>
      <c r="DO178" s="136">
        <v>1.72834402172207E-3</v>
      </c>
      <c r="LC178" s="134">
        <v>182.29862341003809</v>
      </c>
      <c r="LI178" s="136">
        <v>193.81839567182757</v>
      </c>
      <c r="LJ178" s="136">
        <v>205.33816793361709</v>
      </c>
      <c r="LK178" s="126">
        <v>216.8579401954066</v>
      </c>
      <c r="LL178" s="136">
        <v>216.8579401954066</v>
      </c>
      <c r="LM178" s="136">
        <v>216.8579401954066</v>
      </c>
      <c r="LN178" s="136">
        <v>216.8579401954066</v>
      </c>
      <c r="LO178" s="136">
        <v>216.8579401954066</v>
      </c>
      <c r="LP178" s="126">
        <v>216.8579401954066</v>
      </c>
      <c r="LQ178" s="136">
        <v>216.8579401954066</v>
      </c>
      <c r="LR178" s="136">
        <v>216.8579401954066</v>
      </c>
      <c r="LS178" s="136">
        <v>216.8579401954066</v>
      </c>
      <c r="LT178" s="136">
        <v>216.8579401954066</v>
      </c>
      <c r="LU178" s="126">
        <v>216.8579401954066</v>
      </c>
      <c r="LV178" s="136">
        <v>216.8579401954066</v>
      </c>
      <c r="LW178" s="136">
        <v>216.8579401954066</v>
      </c>
      <c r="LX178" s="136">
        <v>216.8579401954066</v>
      </c>
      <c r="LY178" s="136">
        <v>216.8579401954066</v>
      </c>
      <c r="LZ178" s="126">
        <v>216.8579401954066</v>
      </c>
      <c r="MA178" s="136">
        <v>216.8579401954066</v>
      </c>
      <c r="MB178" s="136">
        <v>216.8579401954066</v>
      </c>
      <c r="MC178" s="136">
        <v>216.8579401954066</v>
      </c>
      <c r="MD178" s="136">
        <v>216.8579401954066</v>
      </c>
      <c r="ME178" s="126">
        <v>216.8579401954066</v>
      </c>
      <c r="MF178" s="136">
        <v>216.8579401954066</v>
      </c>
      <c r="MG178" s="136">
        <v>216.8579401954066</v>
      </c>
      <c r="MH178" s="136">
        <v>216.8579401954066</v>
      </c>
      <c r="MI178" s="136">
        <v>216.8579401954066</v>
      </c>
      <c r="MJ178" s="126">
        <v>216.8579401954066</v>
      </c>
      <c r="MK178" s="134">
        <v>216.857940195407</v>
      </c>
      <c r="ML178" s="136">
        <v>216.857940195407</v>
      </c>
      <c r="MM178" s="136">
        <v>216.857940195407</v>
      </c>
      <c r="MN178" s="136">
        <v>216.857940195407</v>
      </c>
      <c r="MO178" s="126">
        <v>216.857940195407</v>
      </c>
      <c r="MP178" s="134">
        <v>1.5081933546279802</v>
      </c>
      <c r="MV178" s="136">
        <v>1.7199121860759037</v>
      </c>
      <c r="MW178" s="136">
        <v>1.9316310175238272</v>
      </c>
      <c r="MX178" s="143">
        <v>2.1433498489717504</v>
      </c>
      <c r="MY178" s="136">
        <v>2.1433498489717504</v>
      </c>
      <c r="MZ178" s="136">
        <v>2.1433498489717504</v>
      </c>
      <c r="NA178" s="136">
        <v>2.1433498489717504</v>
      </c>
      <c r="NB178" s="136">
        <v>2.1433498489717504</v>
      </c>
      <c r="NC178" s="143">
        <v>2.1433498489717504</v>
      </c>
      <c r="ND178" s="136">
        <v>2.1433498489717504</v>
      </c>
      <c r="NE178" s="136">
        <v>2.1433498489717504</v>
      </c>
      <c r="NF178" s="136">
        <v>2.1433498489717504</v>
      </c>
      <c r="NG178" s="136">
        <v>2.1433498489717504</v>
      </c>
      <c r="NH178" s="143">
        <v>2.1433498489717504</v>
      </c>
      <c r="NI178" s="136">
        <v>2.1433498489717504</v>
      </c>
      <c r="NJ178" s="136">
        <v>2.1433498489717504</v>
      </c>
      <c r="NK178" s="136">
        <v>2.1433498489717504</v>
      </c>
      <c r="NL178" s="136">
        <v>2.1433498489717504</v>
      </c>
      <c r="NM178" s="143">
        <v>2.1433498489717504</v>
      </c>
      <c r="NN178" s="136">
        <v>2.1433498489717504</v>
      </c>
      <c r="NO178" s="136">
        <v>2.1433498489717504</v>
      </c>
      <c r="NP178" s="136">
        <v>2.1433498489717504</v>
      </c>
      <c r="NQ178" s="136">
        <v>2.1433498489717504</v>
      </c>
      <c r="NR178" s="143">
        <v>2.1433498489717504</v>
      </c>
      <c r="NS178" s="136">
        <v>2.1433498489717504</v>
      </c>
      <c r="NT178" s="136">
        <v>2.1433498489717504</v>
      </c>
      <c r="NU178" s="136">
        <v>2.1433498489717504</v>
      </c>
      <c r="NV178" s="136">
        <v>2.1433498489717504</v>
      </c>
      <c r="NW178" s="143">
        <v>2.1433498489717504</v>
      </c>
      <c r="NX178" s="134">
        <v>2.14334984897175</v>
      </c>
      <c r="NY178" s="136">
        <v>2.14334984897175</v>
      </c>
      <c r="NZ178" s="136">
        <v>2.14334984897175</v>
      </c>
      <c r="OA178" s="136">
        <v>2.14334984897175</v>
      </c>
      <c r="OB178" s="136">
        <v>2.14334984897175</v>
      </c>
      <c r="OC178" s="143">
        <v>180.7904300554101</v>
      </c>
      <c r="OI178" s="136">
        <v>192.09848348575167</v>
      </c>
      <c r="OJ178" s="136">
        <v>203.40653691609327</v>
      </c>
      <c r="OK178" s="134">
        <v>214.71459034643485</v>
      </c>
      <c r="OL178" s="136">
        <v>214.71459034643485</v>
      </c>
      <c r="OM178" s="136">
        <v>214.71459034643485</v>
      </c>
      <c r="ON178" s="136">
        <v>214.71459034643485</v>
      </c>
      <c r="OO178" s="136">
        <v>214.71459034643485</v>
      </c>
      <c r="OP178" s="134">
        <v>214.71459034643485</v>
      </c>
      <c r="OQ178" s="136">
        <v>214.71459034643485</v>
      </c>
      <c r="OR178" s="136">
        <v>214.71459034643485</v>
      </c>
      <c r="OS178" s="136">
        <v>214.71459034643485</v>
      </c>
      <c r="OT178" s="136">
        <v>214.71459034643485</v>
      </c>
      <c r="OU178" s="134">
        <v>214.71459034643485</v>
      </c>
      <c r="OV178" s="136">
        <v>214.71459034643485</v>
      </c>
      <c r="OW178" s="136">
        <v>214.71459034643485</v>
      </c>
      <c r="OX178" s="136">
        <v>214.71459034643485</v>
      </c>
      <c r="OY178" s="136">
        <v>214.71459034643485</v>
      </c>
      <c r="OZ178" s="134">
        <v>214.71459034643485</v>
      </c>
      <c r="PA178" s="136">
        <v>214.71459034643485</v>
      </c>
      <c r="PB178" s="136">
        <v>214.71459034643485</v>
      </c>
      <c r="PC178" s="136">
        <v>214.71459034643485</v>
      </c>
      <c r="PD178" s="136">
        <v>214.71459034643485</v>
      </c>
      <c r="PE178" s="134">
        <v>214.71459034643485</v>
      </c>
      <c r="PF178" s="136">
        <v>214.71459034643485</v>
      </c>
      <c r="PG178" s="136">
        <v>214.71459034643485</v>
      </c>
      <c r="PH178" s="136">
        <v>214.71459034643485</v>
      </c>
      <c r="PI178" s="136">
        <v>214.71459034643485</v>
      </c>
      <c r="PJ178" s="134">
        <v>214.71459034643485</v>
      </c>
      <c r="PK178" s="134">
        <v>214.71459034643499</v>
      </c>
      <c r="PL178" s="136">
        <v>214.71459034643499</v>
      </c>
      <c r="PM178" s="136">
        <v>214.71459034643499</v>
      </c>
      <c r="PN178" s="136">
        <v>214.71459034643499</v>
      </c>
      <c r="PO178" s="136">
        <v>214.71459034643499</v>
      </c>
    </row>
    <row r="179" spans="1:431" outlineLevel="1" x14ac:dyDescent="0.3">
      <c r="A179" s="30" t="s">
        <v>6411</v>
      </c>
      <c r="B179" s="37" t="s">
        <v>6412</v>
      </c>
      <c r="C179" s="134">
        <v>121.547297804406</v>
      </c>
      <c r="I179" s="136">
        <v>128.15611322215614</v>
      </c>
      <c r="J179" s="136">
        <v>134.76492863990637</v>
      </c>
      <c r="K179" s="136">
        <v>141.37374405765664</v>
      </c>
      <c r="L179" s="136">
        <v>141.37374405765664</v>
      </c>
      <c r="M179" s="136">
        <v>141.37374405765664</v>
      </c>
      <c r="N179" s="136">
        <v>141.37374405765664</v>
      </c>
      <c r="O179" s="136">
        <v>141.37374405765664</v>
      </c>
      <c r="P179" s="134">
        <v>141.37374405765664</v>
      </c>
      <c r="Q179" s="136">
        <v>141.37374405765664</v>
      </c>
      <c r="R179" s="136">
        <v>141.37374405765664</v>
      </c>
      <c r="S179" s="136">
        <v>141.37374405765664</v>
      </c>
      <c r="T179" s="136">
        <v>141.37374405765664</v>
      </c>
      <c r="U179" s="134">
        <v>141.37374405765664</v>
      </c>
      <c r="V179" s="136">
        <v>141.37374405765664</v>
      </c>
      <c r="W179" s="136">
        <v>141.37374405765664</v>
      </c>
      <c r="X179" s="136">
        <v>141.37374405765664</v>
      </c>
      <c r="Y179" s="136">
        <v>141.37374405765664</v>
      </c>
      <c r="Z179" s="134">
        <v>141.37374405765664</v>
      </c>
      <c r="AA179" s="136">
        <v>141.37374405765664</v>
      </c>
      <c r="AB179" s="136">
        <v>141.37374405765664</v>
      </c>
      <c r="AC179" s="136">
        <v>141.37374405765664</v>
      </c>
      <c r="AD179" s="136">
        <v>141.37374405765664</v>
      </c>
      <c r="AE179" s="134">
        <v>141.37374405765664</v>
      </c>
      <c r="AF179" s="136">
        <v>141.37374405765664</v>
      </c>
      <c r="AG179" s="136">
        <v>141.37374405765664</v>
      </c>
      <c r="AH179" s="136">
        <v>141.37374405765664</v>
      </c>
      <c r="AI179" s="136">
        <v>141.37374405765664</v>
      </c>
      <c r="AJ179" s="134">
        <v>141.37374405765664</v>
      </c>
      <c r="AK179" s="134">
        <v>141.37374405765701</v>
      </c>
      <c r="AL179" s="136">
        <v>141.37374405765701</v>
      </c>
      <c r="AM179" s="136">
        <v>141.37374405765701</v>
      </c>
      <c r="AN179" s="136">
        <v>141.37374405765701</v>
      </c>
      <c r="AO179" s="136">
        <v>141.37374405765701</v>
      </c>
      <c r="AP179" s="134">
        <v>0.52541186891820002</v>
      </c>
      <c r="AV179" s="136">
        <v>0.51684486768764448</v>
      </c>
      <c r="AW179" s="136">
        <v>0.50827786645708883</v>
      </c>
      <c r="AX179" s="134">
        <v>0.49971086522653324</v>
      </c>
      <c r="AY179" s="136">
        <v>0.49971086522653324</v>
      </c>
      <c r="AZ179" s="136">
        <v>0.49971086522653324</v>
      </c>
      <c r="BA179" s="136">
        <v>0.49971086522653324</v>
      </c>
      <c r="BB179" s="136">
        <v>0.49971086522653324</v>
      </c>
      <c r="BC179" s="134">
        <v>0.49971086522653324</v>
      </c>
      <c r="BD179" s="136">
        <v>0.49971086522653324</v>
      </c>
      <c r="BE179" s="136">
        <v>0.49971086522653324</v>
      </c>
      <c r="BF179" s="136">
        <v>0.49971086522653324</v>
      </c>
      <c r="BG179" s="136">
        <v>0.49971086522653324</v>
      </c>
      <c r="BH179" s="134">
        <v>0.49971086522653324</v>
      </c>
      <c r="BI179" s="136">
        <v>0.49971086522653324</v>
      </c>
      <c r="BJ179" s="136">
        <v>0.49971086522653324</v>
      </c>
      <c r="BK179" s="136">
        <v>0.49971086522653324</v>
      </c>
      <c r="BL179" s="136">
        <v>0.49971086522653324</v>
      </c>
      <c r="BM179" s="134">
        <v>0.49971086522653324</v>
      </c>
      <c r="BN179" s="136">
        <v>0.49971086522653324</v>
      </c>
      <c r="BO179" s="136">
        <v>0.49971086522653324</v>
      </c>
      <c r="BP179" s="136">
        <v>0.49971086522653324</v>
      </c>
      <c r="BQ179" s="136">
        <v>0.49971086522653324</v>
      </c>
      <c r="BR179" s="134">
        <v>0.49971086522653324</v>
      </c>
      <c r="BS179" s="136">
        <v>0.49971086522653324</v>
      </c>
      <c r="BT179" s="136">
        <v>0.49971086522653324</v>
      </c>
      <c r="BU179" s="136">
        <v>0.49971086522653324</v>
      </c>
      <c r="BV179" s="136">
        <v>0.49971086522653324</v>
      </c>
      <c r="BW179" s="134">
        <v>0.49971086522653324</v>
      </c>
      <c r="BX179" s="134">
        <v>0.49971086522653302</v>
      </c>
      <c r="BY179" s="136">
        <v>0.49971086522653302</v>
      </c>
      <c r="BZ179" s="136">
        <v>0.49971086522653302</v>
      </c>
      <c r="CA179" s="136">
        <v>0.49971086522653302</v>
      </c>
      <c r="CB179" s="136">
        <v>0.49971086522653302</v>
      </c>
      <c r="CC179" s="134">
        <v>1.9490125755220002E-2</v>
      </c>
      <c r="CI179" s="136">
        <v>1.9163981217739771E-2</v>
      </c>
      <c r="CJ179" s="136">
        <v>1.883783668025954E-2</v>
      </c>
      <c r="CK179" s="134">
        <v>1.8511692142779309E-2</v>
      </c>
      <c r="CL179" s="136">
        <v>1.8511692142779309E-2</v>
      </c>
      <c r="CM179" s="136">
        <v>1.8511692142779309E-2</v>
      </c>
      <c r="CN179" s="136">
        <v>1.8511692142779309E-2</v>
      </c>
      <c r="CO179" s="136">
        <v>1.8511692142779309E-2</v>
      </c>
      <c r="CP179" s="134">
        <v>1.8511692142779309E-2</v>
      </c>
      <c r="CQ179" s="136">
        <v>1.8511692142779309E-2</v>
      </c>
      <c r="CR179" s="136">
        <v>1.8511692142779309E-2</v>
      </c>
      <c r="CS179" s="136">
        <v>1.8511692142779309E-2</v>
      </c>
      <c r="CT179" s="136">
        <v>1.8511692142779309E-2</v>
      </c>
      <c r="CU179" s="134">
        <v>1.8511692142779309E-2</v>
      </c>
      <c r="CV179" s="136">
        <v>1.8511692142779309E-2</v>
      </c>
      <c r="CW179" s="136">
        <v>1.8511692142779309E-2</v>
      </c>
      <c r="CX179" s="136">
        <v>1.8511692142779309E-2</v>
      </c>
      <c r="CY179" s="136">
        <v>1.8511692142779309E-2</v>
      </c>
      <c r="CZ179" s="134">
        <v>1.8511692142779309E-2</v>
      </c>
      <c r="DA179" s="136">
        <v>1.8511692142779309E-2</v>
      </c>
      <c r="DB179" s="136">
        <v>1.8511692142779309E-2</v>
      </c>
      <c r="DC179" s="136">
        <v>1.8511692142779309E-2</v>
      </c>
      <c r="DD179" s="136">
        <v>1.8511692142779309E-2</v>
      </c>
      <c r="DE179" s="134">
        <v>1.8511692142779309E-2</v>
      </c>
      <c r="DF179" s="136">
        <v>1.8511692142779309E-2</v>
      </c>
      <c r="DG179" s="136">
        <v>1.8511692142779309E-2</v>
      </c>
      <c r="DH179" s="136">
        <v>1.8511692142779309E-2</v>
      </c>
      <c r="DI179" s="136">
        <v>1.8511692142779309E-2</v>
      </c>
      <c r="DJ179" s="134">
        <v>1.8511692142779309E-2</v>
      </c>
      <c r="DK179" s="134">
        <v>1.8511692142779299E-2</v>
      </c>
      <c r="DL179" s="136">
        <v>1.8511692142779299E-2</v>
      </c>
      <c r="DM179" s="136">
        <v>1.8511692142779299E-2</v>
      </c>
      <c r="DN179" s="136">
        <v>1.8511692142779299E-2</v>
      </c>
      <c r="DO179" s="136">
        <v>1.8511692142779299E-2</v>
      </c>
      <c r="LC179" s="134">
        <v>141.4237134592488</v>
      </c>
      <c r="LI179" s="136">
        <v>147.70622454011121</v>
      </c>
      <c r="LJ179" s="136">
        <v>153.98873562097361</v>
      </c>
      <c r="LK179" s="126">
        <v>160.27124670183611</v>
      </c>
      <c r="LL179" s="136">
        <v>160.27124670183611</v>
      </c>
      <c r="LM179" s="136">
        <v>160.27124670183611</v>
      </c>
      <c r="LN179" s="136">
        <v>160.27124670183611</v>
      </c>
      <c r="LO179" s="136">
        <v>160.27124670183611</v>
      </c>
      <c r="LP179" s="126">
        <v>160.27124670183611</v>
      </c>
      <c r="LQ179" s="136">
        <v>160.27124670183611</v>
      </c>
      <c r="LR179" s="136">
        <v>160.27124670183611</v>
      </c>
      <c r="LS179" s="136">
        <v>160.27124670183611</v>
      </c>
      <c r="LT179" s="136">
        <v>160.27124670183611</v>
      </c>
      <c r="LU179" s="126">
        <v>160.27124670183611</v>
      </c>
      <c r="LV179" s="136">
        <v>160.27124670183611</v>
      </c>
      <c r="LW179" s="136">
        <v>160.27124670183611</v>
      </c>
      <c r="LX179" s="136">
        <v>160.27124670183611</v>
      </c>
      <c r="LY179" s="136">
        <v>160.27124670183611</v>
      </c>
      <c r="LZ179" s="126">
        <v>160.27124670183611</v>
      </c>
      <c r="MA179" s="136">
        <v>160.27124670183611</v>
      </c>
      <c r="MB179" s="136">
        <v>160.27124670183611</v>
      </c>
      <c r="MC179" s="136">
        <v>160.27124670183611</v>
      </c>
      <c r="MD179" s="136">
        <v>160.27124670183611</v>
      </c>
      <c r="ME179" s="126">
        <v>160.27124670183611</v>
      </c>
      <c r="MF179" s="136">
        <v>160.27124670183611</v>
      </c>
      <c r="MG179" s="136">
        <v>160.27124670183611</v>
      </c>
      <c r="MH179" s="136">
        <v>160.27124670183611</v>
      </c>
      <c r="MI179" s="136">
        <v>160.27124670183611</v>
      </c>
      <c r="MJ179" s="126">
        <v>160.27124670183611</v>
      </c>
      <c r="MK179" s="134">
        <v>160.27124670183599</v>
      </c>
      <c r="ML179" s="136">
        <v>160.27124670183599</v>
      </c>
      <c r="MM179" s="136">
        <v>160.27124670183599</v>
      </c>
      <c r="MN179" s="136">
        <v>160.27124670183599</v>
      </c>
      <c r="MO179" s="126">
        <v>160.27124670183599</v>
      </c>
      <c r="MP179" s="134" t="s">
        <v>6413</v>
      </c>
      <c r="MV179" s="136" t="s">
        <v>6414</v>
      </c>
      <c r="MW179" s="136" t="s">
        <v>6415</v>
      </c>
      <c r="MX179" s="143" t="s">
        <v>6416</v>
      </c>
      <c r="MY179" s="136" t="s">
        <v>6417</v>
      </c>
      <c r="MZ179" s="136" t="s">
        <v>6418</v>
      </c>
      <c r="NA179" s="136" t="s">
        <v>6419</v>
      </c>
      <c r="NB179" s="136" t="s">
        <v>6420</v>
      </c>
      <c r="NC179" s="143" t="s">
        <v>6421</v>
      </c>
      <c r="ND179" s="136" t="s">
        <v>6422</v>
      </c>
      <c r="NE179" s="136" t="s">
        <v>6423</v>
      </c>
      <c r="NF179" s="136" t="s">
        <v>6424</v>
      </c>
      <c r="NG179" s="136" t="s">
        <v>6425</v>
      </c>
      <c r="NH179" s="143" t="s">
        <v>6426</v>
      </c>
      <c r="NI179" s="136" t="s">
        <v>6427</v>
      </c>
      <c r="NJ179" s="136" t="s">
        <v>6428</v>
      </c>
      <c r="NK179" s="136" t="s">
        <v>6429</v>
      </c>
      <c r="NL179" s="136" t="s">
        <v>6430</v>
      </c>
      <c r="NM179" s="143" t="s">
        <v>6431</v>
      </c>
      <c r="NN179" s="136" t="s">
        <v>6432</v>
      </c>
      <c r="NO179" s="136" t="s">
        <v>6433</v>
      </c>
      <c r="NP179" s="136" t="s">
        <v>6434</v>
      </c>
      <c r="NQ179" s="136" t="s">
        <v>6435</v>
      </c>
      <c r="NR179" s="143" t="s">
        <v>6436</v>
      </c>
      <c r="NS179" s="136" t="s">
        <v>6437</v>
      </c>
      <c r="NT179" s="136" t="s">
        <v>6438</v>
      </c>
      <c r="NU179" s="136" t="s">
        <v>6439</v>
      </c>
      <c r="NV179" s="136" t="s">
        <v>6440</v>
      </c>
      <c r="NW179" s="143" t="s">
        <v>6441</v>
      </c>
      <c r="NX179" s="134" t="s">
        <v>6442</v>
      </c>
      <c r="NY179" s="136" t="s">
        <v>6443</v>
      </c>
      <c r="NZ179" s="136" t="s">
        <v>6444</v>
      </c>
      <c r="OA179" s="136" t="s">
        <v>6445</v>
      </c>
      <c r="OB179" s="136" t="s">
        <v>6446</v>
      </c>
      <c r="OC179" s="143">
        <v>141.4237134592488</v>
      </c>
      <c r="OI179" s="136">
        <v>147.70622454011124</v>
      </c>
      <c r="OJ179" s="136">
        <v>153.98873562097367</v>
      </c>
      <c r="OK179" s="134">
        <v>160.27124670183611</v>
      </c>
      <c r="OL179" s="136">
        <v>160.27124670183611</v>
      </c>
      <c r="OM179" s="136">
        <v>160.27124670183611</v>
      </c>
      <c r="ON179" s="136">
        <v>160.27124670183611</v>
      </c>
      <c r="OO179" s="136">
        <v>160.27124670183611</v>
      </c>
      <c r="OP179" s="134">
        <v>160.27124670183611</v>
      </c>
      <c r="OQ179" s="136">
        <v>160.27124670183611</v>
      </c>
      <c r="OR179" s="136">
        <v>160.27124670183611</v>
      </c>
      <c r="OS179" s="136">
        <v>160.27124670183611</v>
      </c>
      <c r="OT179" s="136">
        <v>160.27124670183611</v>
      </c>
      <c r="OU179" s="134">
        <v>160.27124670183611</v>
      </c>
      <c r="OV179" s="136">
        <v>160.27124670183611</v>
      </c>
      <c r="OW179" s="136">
        <v>160.27124670183611</v>
      </c>
      <c r="OX179" s="136">
        <v>160.27124670183611</v>
      </c>
      <c r="OY179" s="136">
        <v>160.27124670183611</v>
      </c>
      <c r="OZ179" s="134">
        <v>160.27124670183611</v>
      </c>
      <c r="PA179" s="136">
        <v>160.27124670183611</v>
      </c>
      <c r="PB179" s="136">
        <v>160.27124670183611</v>
      </c>
      <c r="PC179" s="136">
        <v>160.27124670183611</v>
      </c>
      <c r="PD179" s="136">
        <v>160.27124670183611</v>
      </c>
      <c r="PE179" s="134">
        <v>160.27124670183611</v>
      </c>
      <c r="PF179" s="136">
        <v>160.27124670183611</v>
      </c>
      <c r="PG179" s="136">
        <v>160.27124670183611</v>
      </c>
      <c r="PH179" s="136">
        <v>160.27124670183611</v>
      </c>
      <c r="PI179" s="136">
        <v>160.27124670183611</v>
      </c>
      <c r="PJ179" s="134">
        <v>160.27124670183611</v>
      </c>
      <c r="PK179" s="134">
        <v>160.27124670183599</v>
      </c>
      <c r="PL179" s="136">
        <v>160.27124670183599</v>
      </c>
      <c r="PM179" s="136">
        <v>160.27124670183599</v>
      </c>
      <c r="PN179" s="136">
        <v>160.27124670183599</v>
      </c>
      <c r="PO179" s="136">
        <v>160.27124670183599</v>
      </c>
    </row>
    <row r="180" spans="1:431" outlineLevel="1" x14ac:dyDescent="0.3">
      <c r="A180" s="30" t="s">
        <v>6447</v>
      </c>
      <c r="B180" s="37" t="s">
        <v>6448</v>
      </c>
      <c r="C180" s="134">
        <v>89.311983896735043</v>
      </c>
      <c r="I180" s="136">
        <v>86.561366362069776</v>
      </c>
      <c r="J180" s="136">
        <v>83.81074882740451</v>
      </c>
      <c r="K180" s="136">
        <v>81.060131292739229</v>
      </c>
      <c r="L180" s="136">
        <v>81.060131292739229</v>
      </c>
      <c r="M180" s="136">
        <v>81.060131292739229</v>
      </c>
      <c r="N180" s="136">
        <v>81.060131292739229</v>
      </c>
      <c r="O180" s="136">
        <v>81.060131292739229</v>
      </c>
      <c r="P180" s="134">
        <v>81.060131292739229</v>
      </c>
      <c r="Q180" s="136">
        <v>81.060131292739229</v>
      </c>
      <c r="R180" s="136">
        <v>81.060131292739229</v>
      </c>
      <c r="S180" s="136">
        <v>81.060131292739229</v>
      </c>
      <c r="T180" s="136">
        <v>81.060131292739229</v>
      </c>
      <c r="U180" s="134">
        <v>81.060131292739229</v>
      </c>
      <c r="V180" s="136">
        <v>81.060131292739229</v>
      </c>
      <c r="W180" s="136">
        <v>81.060131292739229</v>
      </c>
      <c r="X180" s="136">
        <v>81.060131292739229</v>
      </c>
      <c r="Y180" s="136">
        <v>81.060131292739229</v>
      </c>
      <c r="Z180" s="134">
        <v>81.060131292739229</v>
      </c>
      <c r="AA180" s="136">
        <v>81.060131292739229</v>
      </c>
      <c r="AB180" s="136">
        <v>81.060131292739229</v>
      </c>
      <c r="AC180" s="136">
        <v>81.060131292739229</v>
      </c>
      <c r="AD180" s="136">
        <v>81.060131292739229</v>
      </c>
      <c r="AE180" s="134">
        <v>81.060131292739229</v>
      </c>
      <c r="AF180" s="136">
        <v>81.060131292739229</v>
      </c>
      <c r="AG180" s="136">
        <v>81.060131292739229</v>
      </c>
      <c r="AH180" s="136">
        <v>81.060131292739229</v>
      </c>
      <c r="AI180" s="136">
        <v>81.060131292739229</v>
      </c>
      <c r="AJ180" s="134">
        <v>81.060131292739229</v>
      </c>
      <c r="AK180" s="134">
        <v>81.0601312927392</v>
      </c>
      <c r="AL180" s="136">
        <v>81.0601312927392</v>
      </c>
      <c r="AM180" s="136">
        <v>81.0601312927392</v>
      </c>
      <c r="AN180" s="136">
        <v>81.0601312927392</v>
      </c>
      <c r="AO180" s="136">
        <v>81.0601312927392</v>
      </c>
      <c r="AP180" s="134">
        <v>4.6375716550829997E-2</v>
      </c>
      <c r="AV180" s="136">
        <v>4.5100774296398582E-2</v>
      </c>
      <c r="AW180" s="136">
        <v>4.3825832041967168E-2</v>
      </c>
      <c r="AX180" s="134">
        <v>4.255088978753576E-2</v>
      </c>
      <c r="AY180" s="136">
        <v>4.255088978753576E-2</v>
      </c>
      <c r="AZ180" s="136">
        <v>4.255088978753576E-2</v>
      </c>
      <c r="BA180" s="136">
        <v>4.255088978753576E-2</v>
      </c>
      <c r="BB180" s="136">
        <v>4.255088978753576E-2</v>
      </c>
      <c r="BC180" s="134">
        <v>4.255088978753576E-2</v>
      </c>
      <c r="BD180" s="136">
        <v>4.255088978753576E-2</v>
      </c>
      <c r="BE180" s="136">
        <v>4.255088978753576E-2</v>
      </c>
      <c r="BF180" s="136">
        <v>4.255088978753576E-2</v>
      </c>
      <c r="BG180" s="136">
        <v>4.255088978753576E-2</v>
      </c>
      <c r="BH180" s="134">
        <v>4.255088978753576E-2</v>
      </c>
      <c r="BI180" s="136">
        <v>4.255088978753576E-2</v>
      </c>
      <c r="BJ180" s="136">
        <v>4.255088978753576E-2</v>
      </c>
      <c r="BK180" s="136">
        <v>4.255088978753576E-2</v>
      </c>
      <c r="BL180" s="136">
        <v>4.255088978753576E-2</v>
      </c>
      <c r="BM180" s="134">
        <v>4.255088978753576E-2</v>
      </c>
      <c r="BN180" s="136">
        <v>4.255088978753576E-2</v>
      </c>
      <c r="BO180" s="136">
        <v>4.255088978753576E-2</v>
      </c>
      <c r="BP180" s="136">
        <v>4.255088978753576E-2</v>
      </c>
      <c r="BQ180" s="136">
        <v>4.255088978753576E-2</v>
      </c>
      <c r="BR180" s="134">
        <v>4.255088978753576E-2</v>
      </c>
      <c r="BS180" s="136">
        <v>4.255088978753576E-2</v>
      </c>
      <c r="BT180" s="136">
        <v>4.255088978753576E-2</v>
      </c>
      <c r="BU180" s="136">
        <v>4.255088978753576E-2</v>
      </c>
      <c r="BV180" s="136">
        <v>4.255088978753576E-2</v>
      </c>
      <c r="BW180" s="134">
        <v>4.255088978753576E-2</v>
      </c>
      <c r="BX180" s="134">
        <v>4.2550889787535802E-2</v>
      </c>
      <c r="BY180" s="136">
        <v>4.2550889787535802E-2</v>
      </c>
      <c r="BZ180" s="136">
        <v>4.2550889787535802E-2</v>
      </c>
      <c r="CA180" s="136">
        <v>4.2550889787535802E-2</v>
      </c>
      <c r="CB180" s="136">
        <v>4.2550889787535802E-2</v>
      </c>
      <c r="CC180" s="134">
        <v>1.0890168805899999E-3</v>
      </c>
      <c r="CI180" s="136">
        <v>1.064476348264385E-3</v>
      </c>
      <c r="CJ180" s="136">
        <v>1.03993581593877E-3</v>
      </c>
      <c r="CK180" s="134">
        <v>1.0153952836131548E-3</v>
      </c>
      <c r="CL180" s="136">
        <v>1.0153952836131548E-3</v>
      </c>
      <c r="CM180" s="136">
        <v>1.0153952836131548E-3</v>
      </c>
      <c r="CN180" s="136">
        <v>1.0153952836131548E-3</v>
      </c>
      <c r="CO180" s="136">
        <v>1.0153952836131548E-3</v>
      </c>
      <c r="CP180" s="134">
        <v>1.0153952836131548E-3</v>
      </c>
      <c r="CQ180" s="136">
        <v>1.0153952836131548E-3</v>
      </c>
      <c r="CR180" s="136">
        <v>1.0153952836131548E-3</v>
      </c>
      <c r="CS180" s="136">
        <v>1.0153952836131548E-3</v>
      </c>
      <c r="CT180" s="136">
        <v>1.0153952836131548E-3</v>
      </c>
      <c r="CU180" s="134">
        <v>1.0153952836131548E-3</v>
      </c>
      <c r="CV180" s="136">
        <v>1.0153952836131548E-3</v>
      </c>
      <c r="CW180" s="136">
        <v>1.0153952836131548E-3</v>
      </c>
      <c r="CX180" s="136">
        <v>1.0153952836131548E-3</v>
      </c>
      <c r="CY180" s="136">
        <v>1.0153952836131548E-3</v>
      </c>
      <c r="CZ180" s="134">
        <v>1.0153952836131548E-3</v>
      </c>
      <c r="DA180" s="136">
        <v>1.0153952836131548E-3</v>
      </c>
      <c r="DB180" s="136">
        <v>1.0153952836131548E-3</v>
      </c>
      <c r="DC180" s="136">
        <v>1.0153952836131548E-3</v>
      </c>
      <c r="DD180" s="136">
        <v>1.0153952836131548E-3</v>
      </c>
      <c r="DE180" s="134">
        <v>1.0153952836131548E-3</v>
      </c>
      <c r="DF180" s="136">
        <v>1.0153952836131548E-3</v>
      </c>
      <c r="DG180" s="136">
        <v>1.0153952836131548E-3</v>
      </c>
      <c r="DH180" s="136">
        <v>1.0153952836131548E-3</v>
      </c>
      <c r="DI180" s="136">
        <v>1.0153952836131548E-3</v>
      </c>
      <c r="DJ180" s="134">
        <v>1.0153952836131548E-3</v>
      </c>
      <c r="DK180" s="134">
        <v>1.01539528361315E-3</v>
      </c>
      <c r="DL180" s="136">
        <v>1.01539528361315E-3</v>
      </c>
      <c r="DM180" s="136">
        <v>1.01539528361315E-3</v>
      </c>
      <c r="DN180" s="136">
        <v>1.01539528361315E-3</v>
      </c>
      <c r="DO180" s="136">
        <v>1.01539528361315E-3</v>
      </c>
      <c r="LC180" s="134">
        <v>90.899093433514636</v>
      </c>
      <c r="LI180" s="136">
        <v>88.106274274658986</v>
      </c>
      <c r="LJ180" s="136">
        <v>85.313455115803364</v>
      </c>
      <c r="LK180" s="126">
        <v>82.520635956947714</v>
      </c>
      <c r="LL180" s="136">
        <v>82.520635956947714</v>
      </c>
      <c r="LM180" s="136">
        <v>82.520635956947714</v>
      </c>
      <c r="LN180" s="136">
        <v>82.520635956947714</v>
      </c>
      <c r="LO180" s="136">
        <v>82.520635956947714</v>
      </c>
      <c r="LP180" s="126">
        <v>82.520635956947714</v>
      </c>
      <c r="LQ180" s="136">
        <v>82.520635956947714</v>
      </c>
      <c r="LR180" s="136">
        <v>82.520635956947714</v>
      </c>
      <c r="LS180" s="136">
        <v>82.520635956947714</v>
      </c>
      <c r="LT180" s="136">
        <v>82.520635956947714</v>
      </c>
      <c r="LU180" s="126">
        <v>82.520635956947714</v>
      </c>
      <c r="LV180" s="136">
        <v>82.520635956947714</v>
      </c>
      <c r="LW180" s="136">
        <v>82.520635956947714</v>
      </c>
      <c r="LX180" s="136">
        <v>82.520635956947714</v>
      </c>
      <c r="LY180" s="136">
        <v>82.520635956947714</v>
      </c>
      <c r="LZ180" s="126">
        <v>82.520635956947714</v>
      </c>
      <c r="MA180" s="136">
        <v>82.520635956947714</v>
      </c>
      <c r="MB180" s="136">
        <v>82.520635956947714</v>
      </c>
      <c r="MC180" s="136">
        <v>82.520635956947714</v>
      </c>
      <c r="MD180" s="136">
        <v>82.520635956947714</v>
      </c>
      <c r="ME180" s="126">
        <v>82.520635956947714</v>
      </c>
      <c r="MF180" s="136">
        <v>82.520635956947714</v>
      </c>
      <c r="MG180" s="136">
        <v>82.520635956947714</v>
      </c>
      <c r="MH180" s="136">
        <v>82.520635956947714</v>
      </c>
      <c r="MI180" s="136">
        <v>82.520635956947714</v>
      </c>
      <c r="MJ180" s="126">
        <v>82.520635956947714</v>
      </c>
      <c r="MK180" s="134">
        <v>82.5206359569477</v>
      </c>
      <c r="ML180" s="136">
        <v>82.5206359569477</v>
      </c>
      <c r="MM180" s="136">
        <v>82.5206359569477</v>
      </c>
      <c r="MN180" s="136">
        <v>82.5206359569477</v>
      </c>
      <c r="MO180" s="126">
        <v>82.5206359569477</v>
      </c>
      <c r="MP180" s="134" t="s">
        <v>6449</v>
      </c>
      <c r="MV180" s="136" t="s">
        <v>6450</v>
      </c>
      <c r="MW180" s="136" t="s">
        <v>6451</v>
      </c>
      <c r="MX180" s="143" t="s">
        <v>6452</v>
      </c>
      <c r="MY180" s="136" t="s">
        <v>6453</v>
      </c>
      <c r="MZ180" s="136" t="s">
        <v>6454</v>
      </c>
      <c r="NA180" s="136" t="s">
        <v>6455</v>
      </c>
      <c r="NB180" s="136" t="s">
        <v>6456</v>
      </c>
      <c r="NC180" s="143" t="s">
        <v>6457</v>
      </c>
      <c r="ND180" s="136" t="s">
        <v>6458</v>
      </c>
      <c r="NE180" s="136" t="s">
        <v>6459</v>
      </c>
      <c r="NF180" s="136" t="s">
        <v>6460</v>
      </c>
      <c r="NG180" s="136" t="s">
        <v>6461</v>
      </c>
      <c r="NH180" s="143" t="s">
        <v>6462</v>
      </c>
      <c r="NI180" s="136" t="s">
        <v>6463</v>
      </c>
      <c r="NJ180" s="136" t="s">
        <v>6464</v>
      </c>
      <c r="NK180" s="136" t="s">
        <v>6465</v>
      </c>
      <c r="NL180" s="136" t="s">
        <v>6466</v>
      </c>
      <c r="NM180" s="143" t="s">
        <v>6467</v>
      </c>
      <c r="NN180" s="136" t="s">
        <v>6468</v>
      </c>
      <c r="NO180" s="136" t="s">
        <v>6469</v>
      </c>
      <c r="NP180" s="136" t="s">
        <v>6470</v>
      </c>
      <c r="NQ180" s="136" t="s">
        <v>6471</v>
      </c>
      <c r="NR180" s="143" t="s">
        <v>6472</v>
      </c>
      <c r="NS180" s="136" t="s">
        <v>6473</v>
      </c>
      <c r="NT180" s="136" t="s">
        <v>6474</v>
      </c>
      <c r="NU180" s="136" t="s">
        <v>6475</v>
      </c>
      <c r="NV180" s="136" t="s">
        <v>6476</v>
      </c>
      <c r="NW180" s="143" t="s">
        <v>6477</v>
      </c>
      <c r="NX180" s="134" t="s">
        <v>6478</v>
      </c>
      <c r="NY180" s="136" t="s">
        <v>6479</v>
      </c>
      <c r="NZ180" s="136" t="s">
        <v>6480</v>
      </c>
      <c r="OA180" s="136" t="s">
        <v>6481</v>
      </c>
      <c r="OB180" s="136" t="s">
        <v>6482</v>
      </c>
      <c r="OC180" s="143">
        <v>90.899093433514636</v>
      </c>
      <c r="OI180" s="136">
        <v>88.106274274659</v>
      </c>
      <c r="OJ180" s="136">
        <v>85.313455115803364</v>
      </c>
      <c r="OK180" s="134">
        <v>82.520635956947714</v>
      </c>
      <c r="OL180" s="136">
        <v>82.520635956947714</v>
      </c>
      <c r="OM180" s="136">
        <v>82.520635956947714</v>
      </c>
      <c r="ON180" s="136">
        <v>82.520635956947714</v>
      </c>
      <c r="OO180" s="136">
        <v>82.520635956947714</v>
      </c>
      <c r="OP180" s="134">
        <v>82.520635956947714</v>
      </c>
      <c r="OQ180" s="136">
        <v>82.520635956947714</v>
      </c>
      <c r="OR180" s="136">
        <v>82.520635956947714</v>
      </c>
      <c r="OS180" s="136">
        <v>82.520635956947714</v>
      </c>
      <c r="OT180" s="136">
        <v>82.520635956947714</v>
      </c>
      <c r="OU180" s="134">
        <v>82.520635956947714</v>
      </c>
      <c r="OV180" s="136">
        <v>82.520635956947714</v>
      </c>
      <c r="OW180" s="136">
        <v>82.520635956947714</v>
      </c>
      <c r="OX180" s="136">
        <v>82.520635956947714</v>
      </c>
      <c r="OY180" s="136">
        <v>82.520635956947714</v>
      </c>
      <c r="OZ180" s="134">
        <v>82.520635956947714</v>
      </c>
      <c r="PA180" s="136">
        <v>82.520635956947714</v>
      </c>
      <c r="PB180" s="136">
        <v>82.520635956947714</v>
      </c>
      <c r="PC180" s="136">
        <v>82.520635956947714</v>
      </c>
      <c r="PD180" s="136">
        <v>82.520635956947714</v>
      </c>
      <c r="PE180" s="134">
        <v>82.520635956947714</v>
      </c>
      <c r="PF180" s="136">
        <v>82.520635956947714</v>
      </c>
      <c r="PG180" s="136">
        <v>82.520635956947714</v>
      </c>
      <c r="PH180" s="136">
        <v>82.520635956947714</v>
      </c>
      <c r="PI180" s="136">
        <v>82.520635956947714</v>
      </c>
      <c r="PJ180" s="134">
        <v>82.520635956947714</v>
      </c>
      <c r="PK180" s="134">
        <v>82.5206359569477</v>
      </c>
      <c r="PL180" s="136">
        <v>82.5206359569477</v>
      </c>
      <c r="PM180" s="136">
        <v>82.5206359569477</v>
      </c>
      <c r="PN180" s="136">
        <v>82.5206359569477</v>
      </c>
      <c r="PO180" s="136">
        <v>82.5206359569477</v>
      </c>
    </row>
    <row r="181" spans="1:431" outlineLevel="1" x14ac:dyDescent="0.3">
      <c r="A181" s="30" t="s">
        <v>6483</v>
      </c>
      <c r="B181" s="37" t="s">
        <v>6484</v>
      </c>
      <c r="C181" s="134" t="s">
        <v>6485</v>
      </c>
      <c r="I181" s="136" t="s">
        <v>6486</v>
      </c>
      <c r="J181" s="136" t="s">
        <v>6487</v>
      </c>
      <c r="K181" s="136" t="s">
        <v>6488</v>
      </c>
      <c r="L181" s="136" t="s">
        <v>6489</v>
      </c>
      <c r="M181" s="136" t="s">
        <v>6490</v>
      </c>
      <c r="N181" s="136" t="s">
        <v>6491</v>
      </c>
      <c r="O181" s="136" t="s">
        <v>6492</v>
      </c>
      <c r="P181" s="134" t="s">
        <v>6493</v>
      </c>
      <c r="Q181" s="136" t="s">
        <v>6494</v>
      </c>
      <c r="R181" s="136" t="s">
        <v>6495</v>
      </c>
      <c r="S181" s="136" t="s">
        <v>6496</v>
      </c>
      <c r="T181" s="136" t="s">
        <v>6497</v>
      </c>
      <c r="U181" s="134" t="s">
        <v>6498</v>
      </c>
      <c r="V181" s="136" t="s">
        <v>6499</v>
      </c>
      <c r="W181" s="136" t="s">
        <v>6500</v>
      </c>
      <c r="X181" s="136" t="s">
        <v>6501</v>
      </c>
      <c r="Y181" s="136" t="s">
        <v>6502</v>
      </c>
      <c r="Z181" s="134" t="s">
        <v>6503</v>
      </c>
      <c r="AA181" s="136" t="s">
        <v>6504</v>
      </c>
      <c r="AB181" s="136" t="s">
        <v>6505</v>
      </c>
      <c r="AC181" s="136" t="s">
        <v>6506</v>
      </c>
      <c r="AD181" s="136" t="s">
        <v>6507</v>
      </c>
      <c r="AE181" s="134" t="s">
        <v>6508</v>
      </c>
      <c r="AF181" s="136" t="s">
        <v>6509</v>
      </c>
      <c r="AG181" s="136" t="s">
        <v>6510</v>
      </c>
      <c r="AH181" s="136" t="s">
        <v>6511</v>
      </c>
      <c r="AI181" s="136" t="s">
        <v>6512</v>
      </c>
      <c r="AJ181" s="134" t="s">
        <v>6513</v>
      </c>
      <c r="AK181" s="134" t="s">
        <v>6514</v>
      </c>
      <c r="AL181" s="136" t="s">
        <v>6515</v>
      </c>
      <c r="AM181" s="136" t="s">
        <v>6516</v>
      </c>
      <c r="AN181" s="136" t="s">
        <v>6517</v>
      </c>
      <c r="AO181" s="136" t="s">
        <v>6518</v>
      </c>
      <c r="AP181" s="134" t="s">
        <v>6519</v>
      </c>
      <c r="AV181" s="136" t="s">
        <v>6520</v>
      </c>
      <c r="AW181" s="136" t="s">
        <v>6521</v>
      </c>
      <c r="AX181" s="134" t="s">
        <v>6522</v>
      </c>
      <c r="AY181" s="136" t="s">
        <v>6523</v>
      </c>
      <c r="AZ181" s="136" t="s">
        <v>6524</v>
      </c>
      <c r="BA181" s="136" t="s">
        <v>6525</v>
      </c>
      <c r="BB181" s="136" t="s">
        <v>6526</v>
      </c>
      <c r="BC181" s="134" t="s">
        <v>6527</v>
      </c>
      <c r="BD181" s="136" t="s">
        <v>6528</v>
      </c>
      <c r="BE181" s="136" t="s">
        <v>6529</v>
      </c>
      <c r="BF181" s="136" t="s">
        <v>6530</v>
      </c>
      <c r="BG181" s="136" t="s">
        <v>6531</v>
      </c>
      <c r="BH181" s="134" t="s">
        <v>6532</v>
      </c>
      <c r="BI181" s="136" t="s">
        <v>6533</v>
      </c>
      <c r="BJ181" s="136" t="s">
        <v>6534</v>
      </c>
      <c r="BK181" s="136" t="s">
        <v>6535</v>
      </c>
      <c r="BL181" s="136" t="s">
        <v>6536</v>
      </c>
      <c r="BM181" s="134" t="s">
        <v>6537</v>
      </c>
      <c r="BN181" s="136" t="s">
        <v>6538</v>
      </c>
      <c r="BO181" s="136" t="s">
        <v>6539</v>
      </c>
      <c r="BP181" s="136" t="s">
        <v>6540</v>
      </c>
      <c r="BQ181" s="136" t="s">
        <v>6541</v>
      </c>
      <c r="BR181" s="134" t="s">
        <v>6542</v>
      </c>
      <c r="BS181" s="136" t="s">
        <v>6543</v>
      </c>
      <c r="BT181" s="136" t="s">
        <v>6544</v>
      </c>
      <c r="BU181" s="136" t="s">
        <v>6545</v>
      </c>
      <c r="BV181" s="136" t="s">
        <v>6546</v>
      </c>
      <c r="BW181" s="134" t="s">
        <v>6547</v>
      </c>
      <c r="BX181" s="134" t="s">
        <v>6548</v>
      </c>
      <c r="BY181" s="136" t="s">
        <v>6549</v>
      </c>
      <c r="BZ181" s="136" t="s">
        <v>6550</v>
      </c>
      <c r="CA181" s="136" t="s">
        <v>6551</v>
      </c>
      <c r="CB181" s="136" t="s">
        <v>6552</v>
      </c>
      <c r="CC181" s="134" t="s">
        <v>6553</v>
      </c>
      <c r="CI181" s="136" t="s">
        <v>6554</v>
      </c>
      <c r="CJ181" s="136" t="s">
        <v>6555</v>
      </c>
      <c r="CK181" s="134" t="s">
        <v>6556</v>
      </c>
      <c r="CL181" s="136" t="s">
        <v>6557</v>
      </c>
      <c r="CM181" s="136" t="s">
        <v>6558</v>
      </c>
      <c r="CN181" s="136" t="s">
        <v>6559</v>
      </c>
      <c r="CO181" s="136" t="s">
        <v>6560</v>
      </c>
      <c r="CP181" s="134" t="s">
        <v>6561</v>
      </c>
      <c r="CQ181" s="136" t="s">
        <v>6562</v>
      </c>
      <c r="CR181" s="136" t="s">
        <v>6563</v>
      </c>
      <c r="CS181" s="136" t="s">
        <v>6564</v>
      </c>
      <c r="CT181" s="136" t="s">
        <v>6565</v>
      </c>
      <c r="CU181" s="134" t="s">
        <v>6566</v>
      </c>
      <c r="CV181" s="136" t="s">
        <v>6567</v>
      </c>
      <c r="CW181" s="136" t="s">
        <v>6568</v>
      </c>
      <c r="CX181" s="136" t="s">
        <v>6569</v>
      </c>
      <c r="CY181" s="136" t="s">
        <v>6570</v>
      </c>
      <c r="CZ181" s="134" t="s">
        <v>6571</v>
      </c>
      <c r="DA181" s="136" t="s">
        <v>6572</v>
      </c>
      <c r="DB181" s="136" t="s">
        <v>6573</v>
      </c>
      <c r="DC181" s="136" t="s">
        <v>6574</v>
      </c>
      <c r="DD181" s="136" t="s">
        <v>6575</v>
      </c>
      <c r="DE181" s="134" t="s">
        <v>6576</v>
      </c>
      <c r="DF181" s="136" t="s">
        <v>6577</v>
      </c>
      <c r="DG181" s="136" t="s">
        <v>6578</v>
      </c>
      <c r="DH181" s="136" t="s">
        <v>6579</v>
      </c>
      <c r="DI181" s="136" t="s">
        <v>6580</v>
      </c>
      <c r="DJ181" s="134" t="s">
        <v>6581</v>
      </c>
      <c r="DK181" s="134" t="s">
        <v>6582</v>
      </c>
      <c r="DL181" s="136" t="s">
        <v>6583</v>
      </c>
      <c r="DM181" s="136" t="s">
        <v>6584</v>
      </c>
      <c r="DN181" s="136" t="s">
        <v>6585</v>
      </c>
      <c r="DO181" s="136" t="s">
        <v>6586</v>
      </c>
      <c r="LC181" s="134" t="s">
        <v>6587</v>
      </c>
      <c r="LI181" s="136" t="s">
        <v>6588</v>
      </c>
      <c r="LJ181" s="136" t="s">
        <v>6589</v>
      </c>
      <c r="LK181" s="126" t="s">
        <v>6590</v>
      </c>
      <c r="LL181" s="136" t="s">
        <v>6591</v>
      </c>
      <c r="LM181" s="136" t="s">
        <v>6592</v>
      </c>
      <c r="LN181" s="136" t="s">
        <v>6593</v>
      </c>
      <c r="LO181" s="136" t="s">
        <v>6594</v>
      </c>
      <c r="LP181" s="126" t="s">
        <v>6595</v>
      </c>
      <c r="LQ181" s="136" t="s">
        <v>6596</v>
      </c>
      <c r="LR181" s="136" t="s">
        <v>6597</v>
      </c>
      <c r="LS181" s="136" t="s">
        <v>6598</v>
      </c>
      <c r="LT181" s="136" t="s">
        <v>6599</v>
      </c>
      <c r="LU181" s="126" t="s">
        <v>6600</v>
      </c>
      <c r="LV181" s="136" t="s">
        <v>6601</v>
      </c>
      <c r="LW181" s="136" t="s">
        <v>6602</v>
      </c>
      <c r="LX181" s="136" t="s">
        <v>6603</v>
      </c>
      <c r="LY181" s="136" t="s">
        <v>6604</v>
      </c>
      <c r="LZ181" s="126" t="s">
        <v>6605</v>
      </c>
      <c r="MA181" s="136" t="s">
        <v>6606</v>
      </c>
      <c r="MB181" s="136" t="s">
        <v>6607</v>
      </c>
      <c r="MC181" s="136" t="s">
        <v>6608</v>
      </c>
      <c r="MD181" s="136" t="s">
        <v>6609</v>
      </c>
      <c r="ME181" s="126" t="s">
        <v>6610</v>
      </c>
      <c r="MF181" s="136" t="s">
        <v>6611</v>
      </c>
      <c r="MG181" s="136" t="s">
        <v>6612</v>
      </c>
      <c r="MH181" s="136" t="s">
        <v>6613</v>
      </c>
      <c r="MI181" s="136" t="s">
        <v>6614</v>
      </c>
      <c r="MJ181" s="126" t="s">
        <v>6615</v>
      </c>
      <c r="MK181" s="134" t="s">
        <v>6616</v>
      </c>
      <c r="ML181" s="136" t="s">
        <v>6617</v>
      </c>
      <c r="MM181" s="136" t="s">
        <v>6618</v>
      </c>
      <c r="MN181" s="136" t="s">
        <v>6619</v>
      </c>
      <c r="MO181" s="126" t="s">
        <v>6620</v>
      </c>
      <c r="MP181" s="134" t="s">
        <v>6621</v>
      </c>
      <c r="MV181" s="136" t="s">
        <v>6622</v>
      </c>
      <c r="MW181" s="136" t="s">
        <v>6623</v>
      </c>
      <c r="MX181" s="143" t="s">
        <v>6624</v>
      </c>
      <c r="MY181" s="136" t="s">
        <v>6625</v>
      </c>
      <c r="MZ181" s="136" t="s">
        <v>6626</v>
      </c>
      <c r="NA181" s="136" t="s">
        <v>6627</v>
      </c>
      <c r="NB181" s="136" t="s">
        <v>6628</v>
      </c>
      <c r="NC181" s="143" t="s">
        <v>6629</v>
      </c>
      <c r="ND181" s="136" t="s">
        <v>6630</v>
      </c>
      <c r="NE181" s="136" t="s">
        <v>6631</v>
      </c>
      <c r="NF181" s="136" t="s">
        <v>6632</v>
      </c>
      <c r="NG181" s="136" t="s">
        <v>6633</v>
      </c>
      <c r="NH181" s="143" t="s">
        <v>6634</v>
      </c>
      <c r="NI181" s="136" t="s">
        <v>6635</v>
      </c>
      <c r="NJ181" s="136" t="s">
        <v>6636</v>
      </c>
      <c r="NK181" s="136" t="s">
        <v>6637</v>
      </c>
      <c r="NL181" s="136" t="s">
        <v>6638</v>
      </c>
      <c r="NM181" s="143" t="s">
        <v>6639</v>
      </c>
      <c r="NN181" s="136" t="s">
        <v>6640</v>
      </c>
      <c r="NO181" s="136" t="s">
        <v>6641</v>
      </c>
      <c r="NP181" s="136" t="s">
        <v>6642</v>
      </c>
      <c r="NQ181" s="136" t="s">
        <v>6643</v>
      </c>
      <c r="NR181" s="143" t="s">
        <v>6644</v>
      </c>
      <c r="NS181" s="136" t="s">
        <v>6645</v>
      </c>
      <c r="NT181" s="136" t="s">
        <v>6646</v>
      </c>
      <c r="NU181" s="136" t="s">
        <v>6647</v>
      </c>
      <c r="NV181" s="136" t="s">
        <v>6648</v>
      </c>
      <c r="NW181" s="143" t="s">
        <v>6649</v>
      </c>
      <c r="NX181" s="134" t="s">
        <v>6650</v>
      </c>
      <c r="NY181" s="136" t="s">
        <v>6651</v>
      </c>
      <c r="NZ181" s="136" t="s">
        <v>6652</v>
      </c>
      <c r="OA181" s="136" t="s">
        <v>6653</v>
      </c>
      <c r="OB181" s="136" t="s">
        <v>6654</v>
      </c>
      <c r="OC181" s="143" t="s">
        <v>6655</v>
      </c>
      <c r="OI181" s="136" t="s">
        <v>6656</v>
      </c>
      <c r="OJ181" s="136" t="s">
        <v>6657</v>
      </c>
      <c r="OK181" s="134" t="s">
        <v>6658</v>
      </c>
      <c r="OL181" s="136" t="s">
        <v>6659</v>
      </c>
      <c r="OM181" s="136" t="s">
        <v>6660</v>
      </c>
      <c r="ON181" s="136" t="s">
        <v>6661</v>
      </c>
      <c r="OO181" s="136" t="s">
        <v>6662</v>
      </c>
      <c r="OP181" s="134" t="s">
        <v>6663</v>
      </c>
      <c r="OQ181" s="136" t="s">
        <v>6664</v>
      </c>
      <c r="OR181" s="136" t="s">
        <v>6665</v>
      </c>
      <c r="OS181" s="136" t="s">
        <v>6666</v>
      </c>
      <c r="OT181" s="136" t="s">
        <v>6667</v>
      </c>
      <c r="OU181" s="134" t="s">
        <v>6668</v>
      </c>
      <c r="OV181" s="136" t="s">
        <v>6669</v>
      </c>
      <c r="OW181" s="136" t="s">
        <v>6670</v>
      </c>
      <c r="OX181" s="136" t="s">
        <v>6671</v>
      </c>
      <c r="OY181" s="136" t="s">
        <v>6672</v>
      </c>
      <c r="OZ181" s="134" t="s">
        <v>6673</v>
      </c>
      <c r="PA181" s="136" t="s">
        <v>6674</v>
      </c>
      <c r="PB181" s="136" t="s">
        <v>6675</v>
      </c>
      <c r="PC181" s="136" t="s">
        <v>6676</v>
      </c>
      <c r="PD181" s="136" t="s">
        <v>6677</v>
      </c>
      <c r="PE181" s="134" t="s">
        <v>6678</v>
      </c>
      <c r="PF181" s="136" t="s">
        <v>6679</v>
      </c>
      <c r="PG181" s="136" t="s">
        <v>6680</v>
      </c>
      <c r="PH181" s="136" t="s">
        <v>6681</v>
      </c>
      <c r="PI181" s="136" t="s">
        <v>6682</v>
      </c>
      <c r="PJ181" s="134" t="s">
        <v>6683</v>
      </c>
      <c r="PK181" s="134" t="s">
        <v>6684</v>
      </c>
      <c r="PL181" s="136" t="s">
        <v>6685</v>
      </c>
      <c r="PM181" s="136" t="s">
        <v>6686</v>
      </c>
      <c r="PN181" s="136" t="s">
        <v>6687</v>
      </c>
      <c r="PO181" s="136" t="s">
        <v>6688</v>
      </c>
    </row>
    <row r="182" spans="1:431" outlineLevel="1" x14ac:dyDescent="0.3">
      <c r="A182" s="30" t="s">
        <v>6689</v>
      </c>
      <c r="B182" s="37" t="s">
        <v>6690</v>
      </c>
      <c r="C182" s="134">
        <f>C184</f>
        <v>2.3307477124379999E-2</v>
      </c>
      <c r="I182" s="136">
        <v>2.5244234251726973E-2</v>
      </c>
      <c r="J182" s="136">
        <v>2.7180991379081983E-2</v>
      </c>
      <c r="K182" s="136">
        <v>2.9117748506436992E-2</v>
      </c>
      <c r="L182" s="136">
        <v>2.9117748506436992E-2</v>
      </c>
      <c r="M182" s="136">
        <v>2.9117748506436992E-2</v>
      </c>
      <c r="N182" s="136">
        <v>2.9117748506436992E-2</v>
      </c>
      <c r="O182" s="136">
        <v>2.9117748506436992E-2</v>
      </c>
      <c r="P182" s="134">
        <v>2.9117748506436992E-2</v>
      </c>
      <c r="Q182" s="136">
        <v>2.9117748506436992E-2</v>
      </c>
      <c r="R182" s="136">
        <v>2.9117748506436992E-2</v>
      </c>
      <c r="S182" s="136">
        <v>2.9117748506436992E-2</v>
      </c>
      <c r="T182" s="136">
        <v>2.9117748506436992E-2</v>
      </c>
      <c r="U182" s="134">
        <v>2.9117748506436992E-2</v>
      </c>
      <c r="V182" s="136">
        <v>2.9117748506436992E-2</v>
      </c>
      <c r="W182" s="136">
        <v>2.9117748506436992E-2</v>
      </c>
      <c r="X182" s="136">
        <v>2.9117748506436992E-2</v>
      </c>
      <c r="Y182" s="136">
        <v>2.9117748506436992E-2</v>
      </c>
      <c r="Z182" s="134">
        <v>2.9117748506436992E-2</v>
      </c>
      <c r="AA182" s="136">
        <v>2.9117748506436992E-2</v>
      </c>
      <c r="AB182" s="136">
        <v>2.9117748506436992E-2</v>
      </c>
      <c r="AC182" s="136">
        <v>2.9117748506436992E-2</v>
      </c>
      <c r="AD182" s="136">
        <v>2.9117748506436992E-2</v>
      </c>
      <c r="AE182" s="134">
        <v>2.9117748506436992E-2</v>
      </c>
      <c r="AF182" s="136">
        <v>2.9117748506436992E-2</v>
      </c>
      <c r="AG182" s="136">
        <v>2.9117748506436992E-2</v>
      </c>
      <c r="AH182" s="136">
        <v>2.9117748506436992E-2</v>
      </c>
      <c r="AI182" s="136">
        <v>2.9117748506436992E-2</v>
      </c>
      <c r="AJ182" s="134">
        <v>2.9117748506436992E-2</v>
      </c>
      <c r="AK182" s="134">
        <v>2.9117748506436999E-2</v>
      </c>
      <c r="AL182" s="136">
        <v>2.9117748506436999E-2</v>
      </c>
      <c r="AM182" s="136">
        <v>2.9117748506436999E-2</v>
      </c>
      <c r="AN182" s="136">
        <v>2.9117748506436999E-2</v>
      </c>
      <c r="AO182" s="136">
        <v>2.9117748506436999E-2</v>
      </c>
      <c r="AP182" s="134">
        <v>0.61384552339196996</v>
      </c>
      <c r="AV182" s="136">
        <v>0.6648536048836059</v>
      </c>
      <c r="AW182" s="136">
        <v>0.71586168637524017</v>
      </c>
      <c r="AX182" s="134">
        <v>0.76686976786687455</v>
      </c>
      <c r="AY182" s="136">
        <v>0.76686976786687455</v>
      </c>
      <c r="AZ182" s="136">
        <v>0.76686976786687455</v>
      </c>
      <c r="BA182" s="136">
        <v>0.76686976786687455</v>
      </c>
      <c r="BB182" s="136">
        <v>0.76686976786687455</v>
      </c>
      <c r="BC182" s="134">
        <v>0.76686976786687455</v>
      </c>
      <c r="BD182" s="136">
        <v>0.76686976786687455</v>
      </c>
      <c r="BE182" s="136">
        <v>0.76686976786687455</v>
      </c>
      <c r="BF182" s="136">
        <v>0.76686976786687455</v>
      </c>
      <c r="BG182" s="136">
        <v>0.76686976786687455</v>
      </c>
      <c r="BH182" s="134">
        <v>0.76686976786687455</v>
      </c>
      <c r="BI182" s="136">
        <v>0.76686976786687455</v>
      </c>
      <c r="BJ182" s="136">
        <v>0.76686976786687455</v>
      </c>
      <c r="BK182" s="136">
        <v>0.76686976786687455</v>
      </c>
      <c r="BL182" s="136">
        <v>0.76686976786687455</v>
      </c>
      <c r="BM182" s="134">
        <v>0.76686976786687455</v>
      </c>
      <c r="BN182" s="136">
        <v>0.76686976786687455</v>
      </c>
      <c r="BO182" s="136">
        <v>0.76686976786687455</v>
      </c>
      <c r="BP182" s="136">
        <v>0.76686976786687455</v>
      </c>
      <c r="BQ182" s="136">
        <v>0.76686976786687455</v>
      </c>
      <c r="BR182" s="134">
        <v>0.76686976786687455</v>
      </c>
      <c r="BS182" s="136">
        <v>0.76686976786687455</v>
      </c>
      <c r="BT182" s="136">
        <v>0.76686976786687455</v>
      </c>
      <c r="BU182" s="136">
        <v>0.76686976786687455</v>
      </c>
      <c r="BV182" s="136">
        <v>0.76686976786687455</v>
      </c>
      <c r="BW182" s="134">
        <v>0.76686976786687455</v>
      </c>
      <c r="BX182" s="134">
        <v>0.766869767866875</v>
      </c>
      <c r="BY182" s="136">
        <v>0.766869767866875</v>
      </c>
      <c r="BZ182" s="136">
        <v>0.766869767866875</v>
      </c>
      <c r="CA182" s="136">
        <v>0.766869767866875</v>
      </c>
      <c r="CB182" s="136">
        <v>0.766869767866875</v>
      </c>
      <c r="CC182" s="134" t="s">
        <v>6691</v>
      </c>
      <c r="CI182" s="136" t="s">
        <v>6692</v>
      </c>
      <c r="CJ182" s="136" t="s">
        <v>6693</v>
      </c>
      <c r="CK182" s="134" t="s">
        <v>6694</v>
      </c>
      <c r="CL182" s="136" t="s">
        <v>6695</v>
      </c>
      <c r="CM182" s="136" t="s">
        <v>6696</v>
      </c>
      <c r="CN182" s="136" t="s">
        <v>6697</v>
      </c>
      <c r="CO182" s="136" t="s">
        <v>6698</v>
      </c>
      <c r="CP182" s="134" t="s">
        <v>6699</v>
      </c>
      <c r="CQ182" s="136" t="s">
        <v>6700</v>
      </c>
      <c r="CR182" s="136" t="s">
        <v>6701</v>
      </c>
      <c r="CS182" s="136" t="s">
        <v>6702</v>
      </c>
      <c r="CT182" s="136" t="s">
        <v>6703</v>
      </c>
      <c r="CU182" s="134" t="s">
        <v>6704</v>
      </c>
      <c r="CV182" s="136" t="s">
        <v>6705</v>
      </c>
      <c r="CW182" s="136" t="s">
        <v>6706</v>
      </c>
      <c r="CX182" s="136" t="s">
        <v>6707</v>
      </c>
      <c r="CY182" s="136" t="s">
        <v>6708</v>
      </c>
      <c r="CZ182" s="134" t="s">
        <v>6709</v>
      </c>
      <c r="DA182" s="136" t="s">
        <v>6710</v>
      </c>
      <c r="DB182" s="136" t="s">
        <v>6711</v>
      </c>
      <c r="DC182" s="136" t="s">
        <v>6712</v>
      </c>
      <c r="DD182" s="136" t="s">
        <v>6713</v>
      </c>
      <c r="DE182" s="134" t="s">
        <v>6714</v>
      </c>
      <c r="DF182" s="136" t="s">
        <v>6715</v>
      </c>
      <c r="DG182" s="136" t="s">
        <v>6716</v>
      </c>
      <c r="DH182" s="136" t="s">
        <v>6717</v>
      </c>
      <c r="DI182" s="136" t="s">
        <v>6718</v>
      </c>
      <c r="DJ182" s="134" t="s">
        <v>6719</v>
      </c>
      <c r="DK182" s="134" t="s">
        <v>6720</v>
      </c>
      <c r="DL182" s="136" t="s">
        <v>6721</v>
      </c>
      <c r="DM182" s="136" t="s">
        <v>6722</v>
      </c>
      <c r="DN182" s="136" t="s">
        <v>6723</v>
      </c>
      <c r="DO182" s="136" t="s">
        <v>6724</v>
      </c>
      <c r="LC182" s="134">
        <v>17.210982132099538</v>
      </c>
      <c r="LI182" s="136">
        <v>18.64114517099269</v>
      </c>
      <c r="LJ182" s="136">
        <v>20.071308209885807</v>
      </c>
      <c r="LK182" s="126">
        <v>21.501471248778923</v>
      </c>
      <c r="LL182" s="136">
        <v>21.501471248778923</v>
      </c>
      <c r="LM182" s="136">
        <v>21.501471248778923</v>
      </c>
      <c r="LN182" s="136">
        <v>21.501471248778923</v>
      </c>
      <c r="LO182" s="136">
        <v>21.501471248778923</v>
      </c>
      <c r="LP182" s="126">
        <v>21.501471248778923</v>
      </c>
      <c r="LQ182" s="136">
        <v>21.501471248778923</v>
      </c>
      <c r="LR182" s="136">
        <v>21.501471248778923</v>
      </c>
      <c r="LS182" s="136">
        <v>21.501471248778923</v>
      </c>
      <c r="LT182" s="136">
        <v>21.501471248778923</v>
      </c>
      <c r="LU182" s="126">
        <v>21.501471248778923</v>
      </c>
      <c r="LV182" s="136">
        <v>21.501471248778923</v>
      </c>
      <c r="LW182" s="136">
        <v>21.501471248778923</v>
      </c>
      <c r="LX182" s="136">
        <v>21.501471248778923</v>
      </c>
      <c r="LY182" s="136">
        <v>21.501471248778923</v>
      </c>
      <c r="LZ182" s="126">
        <v>21.501471248778923</v>
      </c>
      <c r="MA182" s="136">
        <v>21.501471248778923</v>
      </c>
      <c r="MB182" s="136">
        <v>21.501471248778923</v>
      </c>
      <c r="MC182" s="136">
        <v>21.501471248778923</v>
      </c>
      <c r="MD182" s="136">
        <v>21.501471248778923</v>
      </c>
      <c r="ME182" s="126">
        <v>21.501471248778923</v>
      </c>
      <c r="MF182" s="136">
        <v>21.501471248778923</v>
      </c>
      <c r="MG182" s="136">
        <v>21.501471248778923</v>
      </c>
      <c r="MH182" s="136">
        <v>21.501471248778923</v>
      </c>
      <c r="MI182" s="136">
        <v>21.501471248778923</v>
      </c>
      <c r="MJ182" s="126">
        <v>21.501471248778923</v>
      </c>
      <c r="MK182" s="134">
        <v>21.501471248778898</v>
      </c>
      <c r="ML182" s="136">
        <v>21.501471248778898</v>
      </c>
      <c r="MM182" s="136">
        <v>21.501471248778898</v>
      </c>
      <c r="MN182" s="136">
        <v>21.501471248778898</v>
      </c>
      <c r="MO182" s="126">
        <v>21.501471248778898</v>
      </c>
      <c r="MP182" s="134" t="s">
        <v>6725</v>
      </c>
      <c r="MV182" s="136" t="s">
        <v>6726</v>
      </c>
      <c r="MW182" s="136" t="s">
        <v>6727</v>
      </c>
      <c r="MX182" s="143" t="s">
        <v>6728</v>
      </c>
      <c r="MY182" s="136" t="s">
        <v>6729</v>
      </c>
      <c r="MZ182" s="136" t="s">
        <v>6730</v>
      </c>
      <c r="NA182" s="136" t="s">
        <v>6731</v>
      </c>
      <c r="NB182" s="136" t="s">
        <v>6732</v>
      </c>
      <c r="NC182" s="143" t="s">
        <v>6733</v>
      </c>
      <c r="ND182" s="136" t="s">
        <v>6734</v>
      </c>
      <c r="NE182" s="136" t="s">
        <v>6735</v>
      </c>
      <c r="NF182" s="136" t="s">
        <v>6736</v>
      </c>
      <c r="NG182" s="136" t="s">
        <v>6737</v>
      </c>
      <c r="NH182" s="143" t="s">
        <v>6738</v>
      </c>
      <c r="NI182" s="136" t="s">
        <v>6739</v>
      </c>
      <c r="NJ182" s="136" t="s">
        <v>6740</v>
      </c>
      <c r="NK182" s="136" t="s">
        <v>6741</v>
      </c>
      <c r="NL182" s="136" t="s">
        <v>6742</v>
      </c>
      <c r="NM182" s="143" t="s">
        <v>6743</v>
      </c>
      <c r="NN182" s="136" t="s">
        <v>6744</v>
      </c>
      <c r="NO182" s="136" t="s">
        <v>6745</v>
      </c>
      <c r="NP182" s="136" t="s">
        <v>6746</v>
      </c>
      <c r="NQ182" s="136" t="s">
        <v>6747</v>
      </c>
      <c r="NR182" s="143" t="s">
        <v>6748</v>
      </c>
      <c r="NS182" s="136" t="s">
        <v>6749</v>
      </c>
      <c r="NT182" s="136" t="s">
        <v>6750</v>
      </c>
      <c r="NU182" s="136" t="s">
        <v>6751</v>
      </c>
      <c r="NV182" s="136" t="s">
        <v>6752</v>
      </c>
      <c r="NW182" s="143" t="s">
        <v>6753</v>
      </c>
      <c r="NX182" s="134" t="s">
        <v>6754</v>
      </c>
      <c r="NY182" s="136" t="s">
        <v>6755</v>
      </c>
      <c r="NZ182" s="136" t="s">
        <v>6756</v>
      </c>
      <c r="OA182" s="136" t="s">
        <v>6757</v>
      </c>
      <c r="OB182" s="136" t="s">
        <v>6758</v>
      </c>
      <c r="OC182" s="143">
        <v>17.210982132099538</v>
      </c>
      <c r="OI182" s="136">
        <v>18.64114517099269</v>
      </c>
      <c r="OJ182" s="136">
        <v>20.071308209885807</v>
      </c>
      <c r="OK182" s="134">
        <v>21.501471248778923</v>
      </c>
      <c r="OL182" s="136">
        <v>21.501471248778923</v>
      </c>
      <c r="OM182" s="136">
        <v>21.501471248778923</v>
      </c>
      <c r="ON182" s="136">
        <v>21.501471248778923</v>
      </c>
      <c r="OO182" s="136">
        <v>21.501471248778923</v>
      </c>
      <c r="OP182" s="134">
        <v>21.501471248778923</v>
      </c>
      <c r="OQ182" s="136">
        <v>21.501471248778923</v>
      </c>
      <c r="OR182" s="136">
        <v>21.501471248778923</v>
      </c>
      <c r="OS182" s="136">
        <v>21.501471248778923</v>
      </c>
      <c r="OT182" s="136">
        <v>21.501471248778923</v>
      </c>
      <c r="OU182" s="134">
        <v>21.501471248778923</v>
      </c>
      <c r="OV182" s="136">
        <v>21.501471248778923</v>
      </c>
      <c r="OW182" s="136">
        <v>21.501471248778923</v>
      </c>
      <c r="OX182" s="136">
        <v>21.501471248778923</v>
      </c>
      <c r="OY182" s="136">
        <v>21.501471248778923</v>
      </c>
      <c r="OZ182" s="134">
        <v>21.501471248778923</v>
      </c>
      <c r="PA182" s="136">
        <v>21.501471248778923</v>
      </c>
      <c r="PB182" s="136">
        <v>21.501471248778923</v>
      </c>
      <c r="PC182" s="136">
        <v>21.501471248778923</v>
      </c>
      <c r="PD182" s="136">
        <v>21.501471248778923</v>
      </c>
      <c r="PE182" s="134">
        <v>21.501471248778923</v>
      </c>
      <c r="PF182" s="136">
        <v>21.501471248778923</v>
      </c>
      <c r="PG182" s="136">
        <v>21.501471248778923</v>
      </c>
      <c r="PH182" s="136">
        <v>21.501471248778923</v>
      </c>
      <c r="PI182" s="136">
        <v>21.501471248778923</v>
      </c>
      <c r="PJ182" s="134">
        <v>21.501471248778923</v>
      </c>
      <c r="PK182" s="134">
        <v>21.501471248778898</v>
      </c>
      <c r="PL182" s="136">
        <v>21.501471248778898</v>
      </c>
      <c r="PM182" s="136">
        <v>21.501471248778898</v>
      </c>
      <c r="PN182" s="136">
        <v>21.501471248778898</v>
      </c>
      <c r="PO182" s="136">
        <v>21.501471248778898</v>
      </c>
    </row>
    <row r="183" spans="1:431" outlineLevel="1" x14ac:dyDescent="0.3">
      <c r="A183" s="30" t="s">
        <v>6759</v>
      </c>
      <c r="B183" s="37" t="s">
        <v>6760</v>
      </c>
      <c r="C183" s="134" t="s">
        <v>6761</v>
      </c>
      <c r="I183" s="136" t="s">
        <v>6762</v>
      </c>
      <c r="J183" s="136" t="s">
        <v>6763</v>
      </c>
      <c r="K183" s="136" t="s">
        <v>6764</v>
      </c>
      <c r="L183" s="136" t="s">
        <v>6765</v>
      </c>
      <c r="M183" s="136" t="s">
        <v>6766</v>
      </c>
      <c r="N183" s="136" t="s">
        <v>6767</v>
      </c>
      <c r="O183" s="136" t="s">
        <v>6768</v>
      </c>
      <c r="P183" s="134" t="s">
        <v>6769</v>
      </c>
      <c r="Q183" s="136" t="s">
        <v>6770</v>
      </c>
      <c r="R183" s="136" t="s">
        <v>6771</v>
      </c>
      <c r="S183" s="136" t="s">
        <v>6772</v>
      </c>
      <c r="T183" s="136" t="s">
        <v>6773</v>
      </c>
      <c r="U183" s="134" t="s">
        <v>6774</v>
      </c>
      <c r="V183" s="136" t="s">
        <v>6775</v>
      </c>
      <c r="W183" s="136" t="s">
        <v>6776</v>
      </c>
      <c r="X183" s="136" t="s">
        <v>6777</v>
      </c>
      <c r="Y183" s="136" t="s">
        <v>6778</v>
      </c>
      <c r="Z183" s="134" t="s">
        <v>6779</v>
      </c>
      <c r="AA183" s="136" t="s">
        <v>6780</v>
      </c>
      <c r="AB183" s="136" t="s">
        <v>6781</v>
      </c>
      <c r="AC183" s="136" t="s">
        <v>6782</v>
      </c>
      <c r="AD183" s="136" t="s">
        <v>6783</v>
      </c>
      <c r="AE183" s="134" t="s">
        <v>6784</v>
      </c>
      <c r="AF183" s="136" t="s">
        <v>6785</v>
      </c>
      <c r="AG183" s="136" t="s">
        <v>6786</v>
      </c>
      <c r="AH183" s="136" t="s">
        <v>6787</v>
      </c>
      <c r="AI183" s="136" t="s">
        <v>6788</v>
      </c>
      <c r="AJ183" s="134" t="s">
        <v>6789</v>
      </c>
      <c r="AK183" s="134" t="s">
        <v>6790</v>
      </c>
      <c r="AL183" s="136" t="s">
        <v>6791</v>
      </c>
      <c r="AM183" s="136" t="s">
        <v>6792</v>
      </c>
      <c r="AN183" s="136" t="s">
        <v>6793</v>
      </c>
      <c r="AO183" s="136" t="s">
        <v>6794</v>
      </c>
      <c r="AP183" s="134" t="s">
        <v>6795</v>
      </c>
      <c r="AV183" s="136" t="s">
        <v>6796</v>
      </c>
      <c r="AW183" s="136" t="s">
        <v>6797</v>
      </c>
      <c r="AX183" s="134" t="s">
        <v>6798</v>
      </c>
      <c r="AY183" s="136" t="s">
        <v>6799</v>
      </c>
      <c r="AZ183" s="136" t="s">
        <v>6800</v>
      </c>
      <c r="BA183" s="136" t="s">
        <v>6801</v>
      </c>
      <c r="BB183" s="136" t="s">
        <v>6802</v>
      </c>
      <c r="BC183" s="134" t="s">
        <v>6803</v>
      </c>
      <c r="BD183" s="136" t="s">
        <v>6804</v>
      </c>
      <c r="BE183" s="136" t="s">
        <v>6805</v>
      </c>
      <c r="BF183" s="136" t="s">
        <v>6806</v>
      </c>
      <c r="BG183" s="136" t="s">
        <v>6807</v>
      </c>
      <c r="BH183" s="134" t="s">
        <v>6808</v>
      </c>
      <c r="BI183" s="136" t="s">
        <v>6809</v>
      </c>
      <c r="BJ183" s="136" t="s">
        <v>6810</v>
      </c>
      <c r="BK183" s="136" t="s">
        <v>6811</v>
      </c>
      <c r="BL183" s="136" t="s">
        <v>6812</v>
      </c>
      <c r="BM183" s="134" t="s">
        <v>6813</v>
      </c>
      <c r="BN183" s="136" t="s">
        <v>6814</v>
      </c>
      <c r="BO183" s="136" t="s">
        <v>6815</v>
      </c>
      <c r="BP183" s="136" t="s">
        <v>6816</v>
      </c>
      <c r="BQ183" s="136" t="s">
        <v>6817</v>
      </c>
      <c r="BR183" s="134" t="s">
        <v>6818</v>
      </c>
      <c r="BS183" s="136" t="s">
        <v>6819</v>
      </c>
      <c r="BT183" s="136" t="s">
        <v>6820</v>
      </c>
      <c r="BU183" s="136" t="s">
        <v>6821</v>
      </c>
      <c r="BV183" s="136" t="s">
        <v>6822</v>
      </c>
      <c r="BW183" s="134" t="s">
        <v>6823</v>
      </c>
      <c r="BX183" s="134" t="s">
        <v>6824</v>
      </c>
      <c r="BY183" s="136" t="s">
        <v>6825</v>
      </c>
      <c r="BZ183" s="136" t="s">
        <v>6826</v>
      </c>
      <c r="CA183" s="136" t="s">
        <v>6827</v>
      </c>
      <c r="CB183" s="136" t="s">
        <v>6828</v>
      </c>
      <c r="CC183" s="134" t="s">
        <v>6829</v>
      </c>
      <c r="CI183" s="136" t="s">
        <v>6830</v>
      </c>
      <c r="CJ183" s="136" t="s">
        <v>6831</v>
      </c>
      <c r="CK183" s="134" t="s">
        <v>6832</v>
      </c>
      <c r="CL183" s="136" t="s">
        <v>6833</v>
      </c>
      <c r="CM183" s="136" t="s">
        <v>6834</v>
      </c>
      <c r="CN183" s="136" t="s">
        <v>6835</v>
      </c>
      <c r="CO183" s="136" t="s">
        <v>6836</v>
      </c>
      <c r="CP183" s="134" t="s">
        <v>6837</v>
      </c>
      <c r="CQ183" s="136" t="s">
        <v>6838</v>
      </c>
      <c r="CR183" s="136" t="s">
        <v>6839</v>
      </c>
      <c r="CS183" s="136" t="s">
        <v>6840</v>
      </c>
      <c r="CT183" s="136" t="s">
        <v>6841</v>
      </c>
      <c r="CU183" s="134" t="s">
        <v>6842</v>
      </c>
      <c r="CV183" s="136" t="s">
        <v>6843</v>
      </c>
      <c r="CW183" s="136" t="s">
        <v>6844</v>
      </c>
      <c r="CX183" s="136" t="s">
        <v>6845</v>
      </c>
      <c r="CY183" s="136" t="s">
        <v>6846</v>
      </c>
      <c r="CZ183" s="134" t="s">
        <v>6847</v>
      </c>
      <c r="DA183" s="136" t="s">
        <v>6848</v>
      </c>
      <c r="DB183" s="136" t="s">
        <v>6849</v>
      </c>
      <c r="DC183" s="136" t="s">
        <v>6850</v>
      </c>
      <c r="DD183" s="136" t="s">
        <v>6851</v>
      </c>
      <c r="DE183" s="134" t="s">
        <v>6852</v>
      </c>
      <c r="DF183" s="136" t="s">
        <v>6853</v>
      </c>
      <c r="DG183" s="136" t="s">
        <v>6854</v>
      </c>
      <c r="DH183" s="136" t="s">
        <v>6855</v>
      </c>
      <c r="DI183" s="136" t="s">
        <v>6856</v>
      </c>
      <c r="DJ183" s="134" t="s">
        <v>6857</v>
      </c>
      <c r="DK183" s="134" t="s">
        <v>6858</v>
      </c>
      <c r="DL183" s="136" t="s">
        <v>6859</v>
      </c>
      <c r="DM183" s="136" t="s">
        <v>6860</v>
      </c>
      <c r="DN183" s="136" t="s">
        <v>6861</v>
      </c>
      <c r="DO183" s="136" t="s">
        <v>6862</v>
      </c>
      <c r="LC183" s="134" t="s">
        <v>6863</v>
      </c>
      <c r="LI183" s="136" t="s">
        <v>6864</v>
      </c>
      <c r="LJ183" s="136" t="s">
        <v>6865</v>
      </c>
      <c r="LK183" s="126" t="s">
        <v>6866</v>
      </c>
      <c r="LL183" s="136" t="s">
        <v>6867</v>
      </c>
      <c r="LM183" s="136" t="s">
        <v>6868</v>
      </c>
      <c r="LN183" s="136" t="s">
        <v>6869</v>
      </c>
      <c r="LO183" s="136" t="s">
        <v>6870</v>
      </c>
      <c r="LP183" s="126" t="s">
        <v>6871</v>
      </c>
      <c r="LQ183" s="136" t="s">
        <v>6872</v>
      </c>
      <c r="LR183" s="136" t="s">
        <v>6873</v>
      </c>
      <c r="LS183" s="136" t="s">
        <v>6874</v>
      </c>
      <c r="LT183" s="136" t="s">
        <v>6875</v>
      </c>
      <c r="LU183" s="126" t="s">
        <v>6876</v>
      </c>
      <c r="LV183" s="136" t="s">
        <v>6877</v>
      </c>
      <c r="LW183" s="136" t="s">
        <v>6878</v>
      </c>
      <c r="LX183" s="136" t="s">
        <v>6879</v>
      </c>
      <c r="LY183" s="136" t="s">
        <v>6880</v>
      </c>
      <c r="LZ183" s="126" t="s">
        <v>6881</v>
      </c>
      <c r="MA183" s="136" t="s">
        <v>6882</v>
      </c>
      <c r="MB183" s="136" t="s">
        <v>6883</v>
      </c>
      <c r="MC183" s="136" t="s">
        <v>6884</v>
      </c>
      <c r="MD183" s="136" t="s">
        <v>6885</v>
      </c>
      <c r="ME183" s="126" t="s">
        <v>6886</v>
      </c>
      <c r="MF183" s="136" t="s">
        <v>6887</v>
      </c>
      <c r="MG183" s="136" t="s">
        <v>6888</v>
      </c>
      <c r="MH183" s="136" t="s">
        <v>6889</v>
      </c>
      <c r="MI183" s="136" t="s">
        <v>6890</v>
      </c>
      <c r="MJ183" s="126" t="s">
        <v>6891</v>
      </c>
      <c r="MK183" s="134" t="s">
        <v>6892</v>
      </c>
      <c r="ML183" s="136" t="s">
        <v>6893</v>
      </c>
      <c r="MM183" s="136" t="s">
        <v>6894</v>
      </c>
      <c r="MN183" s="136" t="s">
        <v>6895</v>
      </c>
      <c r="MO183" s="126" t="s">
        <v>6896</v>
      </c>
      <c r="MP183" s="134" t="s">
        <v>6897</v>
      </c>
      <c r="MV183" s="136" t="s">
        <v>6898</v>
      </c>
      <c r="MW183" s="136" t="s">
        <v>6899</v>
      </c>
      <c r="MX183" s="143" t="s">
        <v>6900</v>
      </c>
      <c r="MY183" s="136" t="s">
        <v>6901</v>
      </c>
      <c r="MZ183" s="136" t="s">
        <v>6902</v>
      </c>
      <c r="NA183" s="136" t="s">
        <v>6903</v>
      </c>
      <c r="NB183" s="136" t="s">
        <v>6904</v>
      </c>
      <c r="NC183" s="143" t="s">
        <v>6905</v>
      </c>
      <c r="ND183" s="136" t="s">
        <v>6906</v>
      </c>
      <c r="NE183" s="136" t="s">
        <v>6907</v>
      </c>
      <c r="NF183" s="136" t="s">
        <v>6908</v>
      </c>
      <c r="NG183" s="136" t="s">
        <v>6909</v>
      </c>
      <c r="NH183" s="143" t="s">
        <v>6910</v>
      </c>
      <c r="NI183" s="136" t="s">
        <v>6911</v>
      </c>
      <c r="NJ183" s="136" t="s">
        <v>6912</v>
      </c>
      <c r="NK183" s="136" t="s">
        <v>6913</v>
      </c>
      <c r="NL183" s="136" t="s">
        <v>6914</v>
      </c>
      <c r="NM183" s="143" t="s">
        <v>6915</v>
      </c>
      <c r="NN183" s="136" t="s">
        <v>6916</v>
      </c>
      <c r="NO183" s="136" t="s">
        <v>6917</v>
      </c>
      <c r="NP183" s="136" t="s">
        <v>6918</v>
      </c>
      <c r="NQ183" s="136" t="s">
        <v>6919</v>
      </c>
      <c r="NR183" s="143" t="s">
        <v>6920</v>
      </c>
      <c r="NS183" s="136" t="s">
        <v>6921</v>
      </c>
      <c r="NT183" s="136" t="s">
        <v>6922</v>
      </c>
      <c r="NU183" s="136" t="s">
        <v>6923</v>
      </c>
      <c r="NV183" s="136" t="s">
        <v>6924</v>
      </c>
      <c r="NW183" s="143" t="s">
        <v>6925</v>
      </c>
      <c r="NX183" s="134" t="s">
        <v>6926</v>
      </c>
      <c r="NY183" s="136" t="s">
        <v>6927</v>
      </c>
      <c r="NZ183" s="136" t="s">
        <v>6928</v>
      </c>
      <c r="OA183" s="136" t="s">
        <v>6929</v>
      </c>
      <c r="OB183" s="136" t="s">
        <v>6930</v>
      </c>
      <c r="OC183" s="143" t="s">
        <v>6931</v>
      </c>
      <c r="OI183" s="136" t="s">
        <v>6932</v>
      </c>
      <c r="OJ183" s="136" t="s">
        <v>6933</v>
      </c>
      <c r="OK183" s="134" t="s">
        <v>6934</v>
      </c>
      <c r="OL183" s="136" t="s">
        <v>6935</v>
      </c>
      <c r="OM183" s="136" t="s">
        <v>6936</v>
      </c>
      <c r="ON183" s="136" t="s">
        <v>6937</v>
      </c>
      <c r="OO183" s="136" t="s">
        <v>6938</v>
      </c>
      <c r="OP183" s="134" t="s">
        <v>6939</v>
      </c>
      <c r="OQ183" s="136" t="s">
        <v>6940</v>
      </c>
      <c r="OR183" s="136" t="s">
        <v>6941</v>
      </c>
      <c r="OS183" s="136" t="s">
        <v>6942</v>
      </c>
      <c r="OT183" s="136" t="s">
        <v>6943</v>
      </c>
      <c r="OU183" s="134" t="s">
        <v>6944</v>
      </c>
      <c r="OV183" s="136" t="s">
        <v>6945</v>
      </c>
      <c r="OW183" s="136" t="s">
        <v>6946</v>
      </c>
      <c r="OX183" s="136" t="s">
        <v>6947</v>
      </c>
      <c r="OY183" s="136" t="s">
        <v>6948</v>
      </c>
      <c r="OZ183" s="134" t="s">
        <v>6949</v>
      </c>
      <c r="PA183" s="136" t="s">
        <v>6950</v>
      </c>
      <c r="PB183" s="136" t="s">
        <v>6951</v>
      </c>
      <c r="PC183" s="136" t="s">
        <v>6952</v>
      </c>
      <c r="PD183" s="136" t="s">
        <v>6953</v>
      </c>
      <c r="PE183" s="134" t="s">
        <v>6954</v>
      </c>
      <c r="PF183" s="136" t="s">
        <v>6955</v>
      </c>
      <c r="PG183" s="136" t="s">
        <v>6956</v>
      </c>
      <c r="PH183" s="136" t="s">
        <v>6957</v>
      </c>
      <c r="PI183" s="136" t="s">
        <v>6958</v>
      </c>
      <c r="PJ183" s="134" t="s">
        <v>6959</v>
      </c>
      <c r="PK183" s="134" t="s">
        <v>6960</v>
      </c>
      <c r="PL183" s="136" t="s">
        <v>6961</v>
      </c>
      <c r="PM183" s="136" t="s">
        <v>6962</v>
      </c>
      <c r="PN183" s="136" t="s">
        <v>6963</v>
      </c>
      <c r="PO183" s="136" t="s">
        <v>6964</v>
      </c>
    </row>
    <row r="184" spans="1:431" ht="26.7" customHeight="1" outlineLevel="1" x14ac:dyDescent="0.3">
      <c r="A184" s="30" t="s">
        <v>6965</v>
      </c>
      <c r="B184" s="37" t="s">
        <v>6966</v>
      </c>
      <c r="C184" s="134">
        <v>2.3307477124379999E-2</v>
      </c>
      <c r="I184" s="136">
        <v>2.5244234251726973E-2</v>
      </c>
      <c r="J184" s="136">
        <v>2.7180991379081983E-2</v>
      </c>
      <c r="K184" s="136">
        <v>2.9117748506436992E-2</v>
      </c>
      <c r="L184" s="136">
        <v>2.9117748506436992E-2</v>
      </c>
      <c r="M184" s="136">
        <v>2.9117748506436992E-2</v>
      </c>
      <c r="N184" s="136">
        <v>2.9117748506436992E-2</v>
      </c>
      <c r="O184" s="136">
        <v>2.9117748506436992E-2</v>
      </c>
      <c r="P184" s="134">
        <v>2.9117748506436992E-2</v>
      </c>
      <c r="Q184" s="136">
        <v>2.9117748506436992E-2</v>
      </c>
      <c r="R184" s="136">
        <v>2.9117748506436992E-2</v>
      </c>
      <c r="S184" s="136">
        <v>2.9117748506436992E-2</v>
      </c>
      <c r="T184" s="136">
        <v>2.9117748506436992E-2</v>
      </c>
      <c r="U184" s="134">
        <v>2.9117748506436992E-2</v>
      </c>
      <c r="V184" s="136">
        <v>2.9117748506436992E-2</v>
      </c>
      <c r="W184" s="136">
        <v>2.9117748506436992E-2</v>
      </c>
      <c r="X184" s="136">
        <v>2.9117748506436992E-2</v>
      </c>
      <c r="Y184" s="136">
        <v>2.9117748506436992E-2</v>
      </c>
      <c r="Z184" s="134">
        <v>2.9117748506436992E-2</v>
      </c>
      <c r="AA184" s="136">
        <v>2.9117748506436992E-2</v>
      </c>
      <c r="AB184" s="136">
        <v>2.9117748506436992E-2</v>
      </c>
      <c r="AC184" s="136">
        <v>2.9117748506436992E-2</v>
      </c>
      <c r="AD184" s="136">
        <v>2.9117748506436992E-2</v>
      </c>
      <c r="AE184" s="134">
        <v>2.9117748506436992E-2</v>
      </c>
      <c r="AF184" s="136">
        <v>2.9117748506436992E-2</v>
      </c>
      <c r="AG184" s="136">
        <v>2.9117748506436992E-2</v>
      </c>
      <c r="AH184" s="136">
        <v>2.9117748506436992E-2</v>
      </c>
      <c r="AI184" s="136">
        <v>2.9117748506436992E-2</v>
      </c>
      <c r="AJ184" s="134">
        <v>2.9117748506436992E-2</v>
      </c>
      <c r="AK184" s="134">
        <v>2.9117748506436999E-2</v>
      </c>
      <c r="AL184" s="136">
        <v>2.9117748506436999E-2</v>
      </c>
      <c r="AM184" s="136">
        <v>2.9117748506436999E-2</v>
      </c>
      <c r="AN184" s="136">
        <v>2.9117748506436999E-2</v>
      </c>
      <c r="AO184" s="136">
        <v>2.9117748506436999E-2</v>
      </c>
      <c r="AP184" s="134">
        <v>0.61384552339196996</v>
      </c>
      <c r="AV184" s="136">
        <v>0.6648536048836059</v>
      </c>
      <c r="AW184" s="136">
        <v>0.71586168637524017</v>
      </c>
      <c r="AX184" s="134">
        <v>0.76686976786687455</v>
      </c>
      <c r="AY184" s="136">
        <v>0.76686976786687455</v>
      </c>
      <c r="AZ184" s="136">
        <v>0.76686976786687455</v>
      </c>
      <c r="BA184" s="136">
        <v>0.76686976786687455</v>
      </c>
      <c r="BB184" s="136">
        <v>0.76686976786687455</v>
      </c>
      <c r="BC184" s="134">
        <v>0.76686976786687455</v>
      </c>
      <c r="BD184" s="136">
        <v>0.76686976786687455</v>
      </c>
      <c r="BE184" s="136">
        <v>0.76686976786687455</v>
      </c>
      <c r="BF184" s="136">
        <v>0.76686976786687455</v>
      </c>
      <c r="BG184" s="136">
        <v>0.76686976786687455</v>
      </c>
      <c r="BH184" s="134">
        <v>0.76686976786687455</v>
      </c>
      <c r="BI184" s="136">
        <v>0.76686976786687455</v>
      </c>
      <c r="BJ184" s="136">
        <v>0.76686976786687455</v>
      </c>
      <c r="BK184" s="136">
        <v>0.76686976786687455</v>
      </c>
      <c r="BL184" s="136">
        <v>0.76686976786687455</v>
      </c>
      <c r="BM184" s="134">
        <v>0.76686976786687455</v>
      </c>
      <c r="BN184" s="136">
        <v>0.76686976786687455</v>
      </c>
      <c r="BO184" s="136">
        <v>0.76686976786687455</v>
      </c>
      <c r="BP184" s="136">
        <v>0.76686976786687455</v>
      </c>
      <c r="BQ184" s="136">
        <v>0.76686976786687455</v>
      </c>
      <c r="BR184" s="134">
        <v>0.76686976786687455</v>
      </c>
      <c r="BS184" s="136">
        <v>0.76686976786687455</v>
      </c>
      <c r="BT184" s="136">
        <v>0.76686976786687455</v>
      </c>
      <c r="BU184" s="136">
        <v>0.76686976786687455</v>
      </c>
      <c r="BV184" s="136">
        <v>0.76686976786687455</v>
      </c>
      <c r="BW184" s="134">
        <v>0.76686976786687455</v>
      </c>
      <c r="BX184" s="134">
        <v>0.766869767866875</v>
      </c>
      <c r="BY184" s="136">
        <v>0.766869767866875</v>
      </c>
      <c r="BZ184" s="136">
        <v>0.766869767866875</v>
      </c>
      <c r="CA184" s="136">
        <v>0.766869767866875</v>
      </c>
      <c r="CB184" s="136">
        <v>0.766869767866875</v>
      </c>
      <c r="CC184" s="134" t="s">
        <v>6967</v>
      </c>
      <c r="CI184" s="136" t="s">
        <v>6968</v>
      </c>
      <c r="CJ184" s="136" t="s">
        <v>6969</v>
      </c>
      <c r="CK184" s="134" t="s">
        <v>6970</v>
      </c>
      <c r="CL184" s="136" t="s">
        <v>6971</v>
      </c>
      <c r="CM184" s="136" t="s">
        <v>6972</v>
      </c>
      <c r="CN184" s="136" t="s">
        <v>6973</v>
      </c>
      <c r="CO184" s="136" t="s">
        <v>6974</v>
      </c>
      <c r="CP184" s="134" t="s">
        <v>6975</v>
      </c>
      <c r="CQ184" s="136" t="s">
        <v>6976</v>
      </c>
      <c r="CR184" s="136" t="s">
        <v>6977</v>
      </c>
      <c r="CS184" s="136" t="s">
        <v>6978</v>
      </c>
      <c r="CT184" s="136" t="s">
        <v>6979</v>
      </c>
      <c r="CU184" s="134" t="s">
        <v>6980</v>
      </c>
      <c r="CV184" s="136" t="s">
        <v>6981</v>
      </c>
      <c r="CW184" s="136" t="s">
        <v>6982</v>
      </c>
      <c r="CX184" s="136" t="s">
        <v>6983</v>
      </c>
      <c r="CY184" s="136" t="s">
        <v>6984</v>
      </c>
      <c r="CZ184" s="134" t="s">
        <v>6985</v>
      </c>
      <c r="DA184" s="136" t="s">
        <v>6986</v>
      </c>
      <c r="DB184" s="136" t="s">
        <v>6987</v>
      </c>
      <c r="DC184" s="136" t="s">
        <v>6988</v>
      </c>
      <c r="DD184" s="136" t="s">
        <v>6989</v>
      </c>
      <c r="DE184" s="134" t="s">
        <v>6990</v>
      </c>
      <c r="DF184" s="136" t="s">
        <v>6991</v>
      </c>
      <c r="DG184" s="136" t="s">
        <v>6992</v>
      </c>
      <c r="DH184" s="136" t="s">
        <v>6993</v>
      </c>
      <c r="DI184" s="136" t="s">
        <v>6994</v>
      </c>
      <c r="DJ184" s="134" t="s">
        <v>6995</v>
      </c>
      <c r="DK184" s="134" t="s">
        <v>6996</v>
      </c>
      <c r="DL184" s="136" t="s">
        <v>6997</v>
      </c>
      <c r="DM184" s="136" t="s">
        <v>6998</v>
      </c>
      <c r="DN184" s="136" t="s">
        <v>6999</v>
      </c>
      <c r="DO184" s="136" t="s">
        <v>7000</v>
      </c>
      <c r="LC184" s="134">
        <v>17.210982132099538</v>
      </c>
      <c r="LI184" s="136">
        <v>18.64114517099269</v>
      </c>
      <c r="LJ184" s="136">
        <v>20.071308209885807</v>
      </c>
      <c r="LK184" s="126">
        <v>21.501471248778923</v>
      </c>
      <c r="LL184" s="136">
        <v>21.501471248778923</v>
      </c>
      <c r="LM184" s="136">
        <v>21.501471248778923</v>
      </c>
      <c r="LN184" s="136">
        <v>21.501471248778923</v>
      </c>
      <c r="LO184" s="136">
        <v>21.501471248778923</v>
      </c>
      <c r="LP184" s="126">
        <v>21.501471248778923</v>
      </c>
      <c r="LQ184" s="136">
        <v>21.501471248778923</v>
      </c>
      <c r="LR184" s="136">
        <v>21.501471248778923</v>
      </c>
      <c r="LS184" s="136">
        <v>21.501471248778923</v>
      </c>
      <c r="LT184" s="136">
        <v>21.501471248778923</v>
      </c>
      <c r="LU184" s="126">
        <v>21.501471248778923</v>
      </c>
      <c r="LV184" s="136">
        <v>21.501471248778923</v>
      </c>
      <c r="LW184" s="136">
        <v>21.501471248778923</v>
      </c>
      <c r="LX184" s="136">
        <v>21.501471248778923</v>
      </c>
      <c r="LY184" s="136">
        <v>21.501471248778923</v>
      </c>
      <c r="LZ184" s="126">
        <v>21.501471248778923</v>
      </c>
      <c r="MA184" s="136">
        <v>21.501471248778923</v>
      </c>
      <c r="MB184" s="136">
        <v>21.501471248778923</v>
      </c>
      <c r="MC184" s="136">
        <v>21.501471248778923</v>
      </c>
      <c r="MD184" s="136">
        <v>21.501471248778923</v>
      </c>
      <c r="ME184" s="126">
        <v>21.501471248778923</v>
      </c>
      <c r="MF184" s="136">
        <v>21.501471248778923</v>
      </c>
      <c r="MG184" s="136">
        <v>21.501471248778923</v>
      </c>
      <c r="MH184" s="136">
        <v>21.501471248778923</v>
      </c>
      <c r="MI184" s="136">
        <v>21.501471248778923</v>
      </c>
      <c r="MJ184" s="126">
        <v>21.501471248778923</v>
      </c>
      <c r="MK184" s="134">
        <v>21.501471248778898</v>
      </c>
      <c r="ML184" s="136">
        <v>21.501471248778898</v>
      </c>
      <c r="MM184" s="136">
        <v>21.501471248778898</v>
      </c>
      <c r="MN184" s="136">
        <v>21.501471248778898</v>
      </c>
      <c r="MO184" s="126">
        <v>21.501471248778898</v>
      </c>
      <c r="MP184" s="134" t="s">
        <v>7001</v>
      </c>
      <c r="MV184" s="136" t="s">
        <v>7002</v>
      </c>
      <c r="MW184" s="136" t="s">
        <v>7003</v>
      </c>
      <c r="MX184" s="143" t="s">
        <v>7004</v>
      </c>
      <c r="MY184" s="136" t="s">
        <v>7005</v>
      </c>
      <c r="MZ184" s="136" t="s">
        <v>7006</v>
      </c>
      <c r="NA184" s="136" t="s">
        <v>7007</v>
      </c>
      <c r="NB184" s="136" t="s">
        <v>7008</v>
      </c>
      <c r="NC184" s="143" t="s">
        <v>7009</v>
      </c>
      <c r="ND184" s="136" t="s">
        <v>7010</v>
      </c>
      <c r="NE184" s="136" t="s">
        <v>7011</v>
      </c>
      <c r="NF184" s="136" t="s">
        <v>7012</v>
      </c>
      <c r="NG184" s="136" t="s">
        <v>7013</v>
      </c>
      <c r="NH184" s="143" t="s">
        <v>7014</v>
      </c>
      <c r="NI184" s="136" t="s">
        <v>7015</v>
      </c>
      <c r="NJ184" s="136" t="s">
        <v>7016</v>
      </c>
      <c r="NK184" s="136" t="s">
        <v>7017</v>
      </c>
      <c r="NL184" s="136" t="s">
        <v>7018</v>
      </c>
      <c r="NM184" s="143" t="s">
        <v>7019</v>
      </c>
      <c r="NN184" s="136" t="s">
        <v>7020</v>
      </c>
      <c r="NO184" s="136" t="s">
        <v>7021</v>
      </c>
      <c r="NP184" s="136" t="s">
        <v>7022</v>
      </c>
      <c r="NQ184" s="136" t="s">
        <v>7023</v>
      </c>
      <c r="NR184" s="143" t="s">
        <v>7024</v>
      </c>
      <c r="NS184" s="136" t="s">
        <v>7025</v>
      </c>
      <c r="NT184" s="136" t="s">
        <v>7026</v>
      </c>
      <c r="NU184" s="136" t="s">
        <v>7027</v>
      </c>
      <c r="NV184" s="136" t="s">
        <v>7028</v>
      </c>
      <c r="NW184" s="143" t="s">
        <v>7029</v>
      </c>
      <c r="NX184" s="134" t="s">
        <v>7030</v>
      </c>
      <c r="NY184" s="136" t="s">
        <v>7031</v>
      </c>
      <c r="NZ184" s="136" t="s">
        <v>7032</v>
      </c>
      <c r="OA184" s="136" t="s">
        <v>7033</v>
      </c>
      <c r="OB184" s="136" t="s">
        <v>7034</v>
      </c>
      <c r="OC184" s="143">
        <v>17.210982132099538</v>
      </c>
      <c r="OI184" s="136">
        <v>18.64114517099269</v>
      </c>
      <c r="OJ184" s="136">
        <v>20.071308209885807</v>
      </c>
      <c r="OK184" s="134">
        <v>21.501471248778923</v>
      </c>
      <c r="OL184" s="136">
        <v>21.501471248778923</v>
      </c>
      <c r="OM184" s="136">
        <v>21.501471248778923</v>
      </c>
      <c r="ON184" s="136">
        <v>21.501471248778923</v>
      </c>
      <c r="OO184" s="136">
        <v>21.501471248778923</v>
      </c>
      <c r="OP184" s="134">
        <v>21.501471248778923</v>
      </c>
      <c r="OQ184" s="136">
        <v>21.501471248778923</v>
      </c>
      <c r="OR184" s="136">
        <v>21.501471248778923</v>
      </c>
      <c r="OS184" s="136">
        <v>21.501471248778923</v>
      </c>
      <c r="OT184" s="136">
        <v>21.501471248778923</v>
      </c>
      <c r="OU184" s="134">
        <v>21.501471248778923</v>
      </c>
      <c r="OV184" s="136">
        <v>21.501471248778923</v>
      </c>
      <c r="OW184" s="136">
        <v>21.501471248778923</v>
      </c>
      <c r="OX184" s="136">
        <v>21.501471248778923</v>
      </c>
      <c r="OY184" s="136">
        <v>21.501471248778923</v>
      </c>
      <c r="OZ184" s="134">
        <v>21.501471248778923</v>
      </c>
      <c r="PA184" s="136">
        <v>21.501471248778923</v>
      </c>
      <c r="PB184" s="136">
        <v>21.501471248778923</v>
      </c>
      <c r="PC184" s="136">
        <v>21.501471248778923</v>
      </c>
      <c r="PD184" s="136">
        <v>21.501471248778923</v>
      </c>
      <c r="PE184" s="134">
        <v>21.501471248778923</v>
      </c>
      <c r="PF184" s="136">
        <v>21.501471248778923</v>
      </c>
      <c r="PG184" s="136">
        <v>21.501471248778923</v>
      </c>
      <c r="PH184" s="136">
        <v>21.501471248778923</v>
      </c>
      <c r="PI184" s="136">
        <v>21.501471248778923</v>
      </c>
      <c r="PJ184" s="134">
        <v>21.501471248778923</v>
      </c>
      <c r="PK184" s="134">
        <v>21.501471248778898</v>
      </c>
      <c r="PL184" s="136">
        <v>21.501471248778898</v>
      </c>
      <c r="PM184" s="136">
        <v>21.501471248778898</v>
      </c>
      <c r="PN184" s="136">
        <v>21.501471248778898</v>
      </c>
      <c r="PO184" s="136">
        <v>21.501471248778898</v>
      </c>
    </row>
    <row r="185" spans="1:431" outlineLevel="1" x14ac:dyDescent="0.3">
      <c r="A185" s="30" t="s">
        <v>7035</v>
      </c>
      <c r="B185" s="37" t="s">
        <v>7036</v>
      </c>
      <c r="C185" s="134" t="s">
        <v>7037</v>
      </c>
      <c r="I185" s="136" t="s">
        <v>7038</v>
      </c>
      <c r="J185" s="136" t="s">
        <v>7039</v>
      </c>
      <c r="K185" s="134" t="s">
        <v>7040</v>
      </c>
      <c r="L185" s="136" t="s">
        <v>7041</v>
      </c>
      <c r="M185" s="136" t="s">
        <v>7042</v>
      </c>
      <c r="N185" s="136" t="s">
        <v>7043</v>
      </c>
      <c r="O185" s="136" t="s">
        <v>7044</v>
      </c>
      <c r="P185" s="134" t="s">
        <v>7045</v>
      </c>
      <c r="Q185" s="136" t="s">
        <v>7046</v>
      </c>
      <c r="R185" s="136" t="s">
        <v>7047</v>
      </c>
      <c r="S185" s="136" t="s">
        <v>7048</v>
      </c>
      <c r="T185" s="136" t="s">
        <v>7049</v>
      </c>
      <c r="U185" s="134" t="s">
        <v>7050</v>
      </c>
      <c r="V185" s="136" t="s">
        <v>7051</v>
      </c>
      <c r="W185" s="136" t="s">
        <v>7052</v>
      </c>
      <c r="X185" s="136" t="s">
        <v>7053</v>
      </c>
      <c r="Y185" s="136" t="s">
        <v>7054</v>
      </c>
      <c r="Z185" s="134" t="s">
        <v>7055</v>
      </c>
      <c r="AA185" s="136" t="s">
        <v>7056</v>
      </c>
      <c r="AB185" s="136" t="s">
        <v>7057</v>
      </c>
      <c r="AC185" s="136" t="s">
        <v>7058</v>
      </c>
      <c r="AD185" s="136" t="s">
        <v>7059</v>
      </c>
      <c r="AE185" s="134" t="s">
        <v>7060</v>
      </c>
      <c r="AF185" s="136" t="s">
        <v>7061</v>
      </c>
      <c r="AG185" s="136" t="s">
        <v>7062</v>
      </c>
      <c r="AH185" s="136" t="s">
        <v>7063</v>
      </c>
      <c r="AI185" s="136" t="s">
        <v>7064</v>
      </c>
      <c r="AJ185" s="134" t="s">
        <v>7065</v>
      </c>
      <c r="AK185" s="134" t="s">
        <v>7066</v>
      </c>
      <c r="AL185" s="136" t="s">
        <v>7067</v>
      </c>
      <c r="AM185" s="136" t="s">
        <v>7068</v>
      </c>
      <c r="AN185" s="136" t="s">
        <v>7069</v>
      </c>
      <c r="AO185" s="136" t="s">
        <v>7070</v>
      </c>
      <c r="LC185" s="134" t="s">
        <v>7071</v>
      </c>
      <c r="LI185" s="136" t="s">
        <v>7072</v>
      </c>
      <c r="LJ185" s="136" t="s">
        <v>7073</v>
      </c>
      <c r="LK185" s="126" t="s">
        <v>7074</v>
      </c>
      <c r="LL185" s="136" t="s">
        <v>7075</v>
      </c>
      <c r="LM185" s="136" t="s">
        <v>7076</v>
      </c>
      <c r="LN185" s="136" t="s">
        <v>7077</v>
      </c>
      <c r="LO185" s="136" t="s">
        <v>7078</v>
      </c>
      <c r="LP185" s="126" t="s">
        <v>7079</v>
      </c>
      <c r="LQ185" s="136" t="s">
        <v>7080</v>
      </c>
      <c r="LR185" s="136" t="s">
        <v>7081</v>
      </c>
      <c r="LS185" s="136" t="s">
        <v>7082</v>
      </c>
      <c r="LT185" s="136" t="s">
        <v>7083</v>
      </c>
      <c r="LU185" s="126" t="s">
        <v>7084</v>
      </c>
      <c r="LV185" s="136" t="s">
        <v>7085</v>
      </c>
      <c r="LW185" s="136" t="s">
        <v>7086</v>
      </c>
      <c r="LX185" s="136" t="s">
        <v>7087</v>
      </c>
      <c r="LY185" s="136" t="s">
        <v>7088</v>
      </c>
      <c r="LZ185" s="126" t="s">
        <v>7089</v>
      </c>
      <c r="MA185" s="136" t="s">
        <v>7090</v>
      </c>
      <c r="MB185" s="136" t="s">
        <v>7091</v>
      </c>
      <c r="MC185" s="136" t="s">
        <v>7092</v>
      </c>
      <c r="MD185" s="136" t="s">
        <v>7093</v>
      </c>
      <c r="ME185" s="126" t="s">
        <v>7094</v>
      </c>
      <c r="MF185" s="136" t="s">
        <v>7095</v>
      </c>
      <c r="MG185" s="136" t="s">
        <v>7096</v>
      </c>
      <c r="MH185" s="136" t="s">
        <v>7097</v>
      </c>
      <c r="MI185" s="136" t="s">
        <v>7098</v>
      </c>
      <c r="MJ185" s="126" t="s">
        <v>7099</v>
      </c>
      <c r="MK185" s="134" t="s">
        <v>7100</v>
      </c>
      <c r="ML185" s="136" t="s">
        <v>7101</v>
      </c>
      <c r="MM185" s="136" t="s">
        <v>7102</v>
      </c>
      <c r="MN185" s="136" t="s">
        <v>7103</v>
      </c>
      <c r="MO185" s="126" t="s">
        <v>7104</v>
      </c>
      <c r="MP185" s="134" t="s">
        <v>7105</v>
      </c>
      <c r="MV185" s="136" t="s">
        <v>7106</v>
      </c>
      <c r="MW185" s="136" t="s">
        <v>7107</v>
      </c>
      <c r="MX185" s="143" t="s">
        <v>7108</v>
      </c>
      <c r="MY185" s="136" t="s">
        <v>7109</v>
      </c>
      <c r="MZ185" s="136" t="s">
        <v>7110</v>
      </c>
      <c r="NA185" s="136" t="s">
        <v>7111</v>
      </c>
      <c r="NB185" s="136" t="s">
        <v>7112</v>
      </c>
      <c r="NC185" s="143" t="s">
        <v>7113</v>
      </c>
      <c r="ND185" s="136" t="s">
        <v>7114</v>
      </c>
      <c r="NE185" s="136" t="s">
        <v>7115</v>
      </c>
      <c r="NF185" s="136" t="s">
        <v>7116</v>
      </c>
      <c r="NG185" s="136" t="s">
        <v>7117</v>
      </c>
      <c r="NH185" s="143" t="s">
        <v>7118</v>
      </c>
      <c r="NI185" s="136" t="s">
        <v>7119</v>
      </c>
      <c r="NJ185" s="136" t="s">
        <v>7120</v>
      </c>
      <c r="NK185" s="136" t="s">
        <v>7121</v>
      </c>
      <c r="NL185" s="136" t="s">
        <v>7122</v>
      </c>
      <c r="NM185" s="143" t="s">
        <v>7123</v>
      </c>
      <c r="NN185" s="136" t="s">
        <v>7124</v>
      </c>
      <c r="NO185" s="136" t="s">
        <v>7125</v>
      </c>
      <c r="NP185" s="136" t="s">
        <v>7126</v>
      </c>
      <c r="NQ185" s="136" t="s">
        <v>7127</v>
      </c>
      <c r="NR185" s="143" t="s">
        <v>7128</v>
      </c>
      <c r="NS185" s="136" t="s">
        <v>7129</v>
      </c>
      <c r="NT185" s="136" t="s">
        <v>7130</v>
      </c>
      <c r="NU185" s="136" t="s">
        <v>7131</v>
      </c>
      <c r="NV185" s="136" t="s">
        <v>7132</v>
      </c>
      <c r="NW185" s="143" t="s">
        <v>7133</v>
      </c>
      <c r="NX185" s="134" t="s">
        <v>7134</v>
      </c>
      <c r="NY185" s="136" t="s">
        <v>7135</v>
      </c>
      <c r="NZ185" s="136" t="s">
        <v>7136</v>
      </c>
      <c r="OA185" s="136" t="s">
        <v>7137</v>
      </c>
      <c r="OB185" s="136" t="s">
        <v>7138</v>
      </c>
      <c r="OC185" s="143" t="s">
        <v>7139</v>
      </c>
      <c r="OI185" s="136" t="s">
        <v>7140</v>
      </c>
      <c r="OJ185" s="136" t="s">
        <v>7141</v>
      </c>
      <c r="OK185" s="134" t="s">
        <v>7142</v>
      </c>
      <c r="OL185" s="136" t="s">
        <v>7143</v>
      </c>
      <c r="OM185" s="136" t="s">
        <v>7144</v>
      </c>
      <c r="ON185" s="136" t="s">
        <v>7145</v>
      </c>
      <c r="OO185" s="136" t="s">
        <v>7146</v>
      </c>
      <c r="OP185" s="134" t="s">
        <v>7147</v>
      </c>
      <c r="OQ185" s="136" t="s">
        <v>7148</v>
      </c>
      <c r="OR185" s="136" t="s">
        <v>7149</v>
      </c>
      <c r="OS185" s="136" t="s">
        <v>7150</v>
      </c>
      <c r="OT185" s="136" t="s">
        <v>7151</v>
      </c>
      <c r="OU185" s="134" t="s">
        <v>7152</v>
      </c>
      <c r="OV185" s="136" t="s">
        <v>7153</v>
      </c>
      <c r="OW185" s="136" t="s">
        <v>7154</v>
      </c>
      <c r="OX185" s="136" t="s">
        <v>7155</v>
      </c>
      <c r="OY185" s="136" t="s">
        <v>7156</v>
      </c>
      <c r="OZ185" s="134" t="s">
        <v>7157</v>
      </c>
      <c r="PA185" s="136" t="s">
        <v>7158</v>
      </c>
      <c r="PB185" s="136" t="s">
        <v>7159</v>
      </c>
      <c r="PC185" s="136" t="s">
        <v>7160</v>
      </c>
      <c r="PD185" s="136" t="s">
        <v>7161</v>
      </c>
      <c r="PE185" s="134" t="s">
        <v>7162</v>
      </c>
      <c r="PF185" s="136" t="s">
        <v>7163</v>
      </c>
      <c r="PG185" s="136" t="s">
        <v>7164</v>
      </c>
      <c r="PH185" s="136" t="s">
        <v>7165</v>
      </c>
      <c r="PI185" s="136" t="s">
        <v>7166</v>
      </c>
      <c r="PJ185" s="134" t="s">
        <v>7167</v>
      </c>
      <c r="PK185" s="134" t="s">
        <v>7168</v>
      </c>
      <c r="PL185" s="136" t="s">
        <v>7169</v>
      </c>
      <c r="PM185" s="136" t="s">
        <v>7170</v>
      </c>
      <c r="PN185" s="136" t="s">
        <v>7171</v>
      </c>
      <c r="PO185" s="136" t="s">
        <v>7172</v>
      </c>
    </row>
    <row r="186" spans="1:431" outlineLevel="1" x14ac:dyDescent="0.3">
      <c r="A186" s="28" t="s">
        <v>7173</v>
      </c>
      <c r="B186" s="37" t="s">
        <v>7174</v>
      </c>
      <c r="C186" s="126">
        <f>C187+C190+C192</f>
        <v>71.689163725722722</v>
      </c>
      <c r="I186" s="134">
        <f>I187+I190+I192</f>
        <v>68.503023490690836</v>
      </c>
      <c r="J186" s="134">
        <f t="shared" ref="J186:AI186" si="561">J187+J190+J192</f>
        <v>69.569366438301387</v>
      </c>
      <c r="K186" s="126">
        <f t="shared" si="561"/>
        <v>69.863922700113434</v>
      </c>
      <c r="L186" s="134">
        <f t="shared" si="561"/>
        <v>70.379487884857056</v>
      </c>
      <c r="M186" s="134">
        <f t="shared" si="561"/>
        <v>69.879870985133735</v>
      </c>
      <c r="N186" s="134">
        <f t="shared" si="561"/>
        <v>69.656050475775956</v>
      </c>
      <c r="O186" s="134">
        <f t="shared" si="561"/>
        <v>69.730220131563954</v>
      </c>
      <c r="P186" s="126">
        <f t="shared" si="561"/>
        <v>69.785019590842779</v>
      </c>
      <c r="Q186" s="134">
        <f t="shared" si="561"/>
        <v>69.782734563436094</v>
      </c>
      <c r="R186" s="134">
        <f t="shared" si="561"/>
        <v>69.635485399395407</v>
      </c>
      <c r="S186" s="134">
        <f t="shared" si="561"/>
        <v>69.587812981353977</v>
      </c>
      <c r="T186" s="134">
        <f t="shared" si="561"/>
        <v>69.583905527311515</v>
      </c>
      <c r="U186" s="126">
        <f t="shared" si="561"/>
        <v>69.559233817519413</v>
      </c>
      <c r="V186" s="134">
        <f t="shared" si="561"/>
        <v>69.495538777282476</v>
      </c>
      <c r="W186" s="134">
        <f t="shared" si="561"/>
        <v>69.461186957678422</v>
      </c>
      <c r="X186" s="134">
        <f t="shared" si="561"/>
        <v>69.447221334274644</v>
      </c>
      <c r="Y186" s="134">
        <f t="shared" si="561"/>
        <v>69.436800037489007</v>
      </c>
      <c r="Z186" s="126">
        <f t="shared" si="561"/>
        <v>69.410006638944424</v>
      </c>
      <c r="AA186" s="134">
        <f t="shared" si="561"/>
        <v>69.392468421449038</v>
      </c>
      <c r="AB186" s="134">
        <f t="shared" si="561"/>
        <v>69.375729984836141</v>
      </c>
      <c r="AC186" s="134">
        <f t="shared" si="561"/>
        <v>69.361902865971501</v>
      </c>
      <c r="AD186" s="134">
        <f t="shared" si="561"/>
        <v>69.347676617144103</v>
      </c>
      <c r="AE186" s="126">
        <f t="shared" si="561"/>
        <v>69.332461043010198</v>
      </c>
      <c r="AF186" s="134">
        <f t="shared" si="561"/>
        <v>69.31509310758679</v>
      </c>
      <c r="AG186" s="134">
        <f t="shared" si="561"/>
        <v>69.297987615394106</v>
      </c>
      <c r="AH186" s="134">
        <f t="shared" si="561"/>
        <v>69.281089329304208</v>
      </c>
      <c r="AI186" s="134">
        <f t="shared" si="561"/>
        <v>69.263865477527702</v>
      </c>
      <c r="AJ186" s="126">
        <f>AJ187+AJ190+AJ192</f>
        <v>69.246354537585916</v>
      </c>
      <c r="AK186" s="134">
        <f t="shared" ref="AK186" si="562">AK187+AK190+AK192</f>
        <v>69.20790000117691</v>
      </c>
      <c r="AL186" s="134">
        <f t="shared" ref="AL186" si="563">AL187+AL190+AL192</f>
        <v>69.190357400811507</v>
      </c>
      <c r="AM186" s="134">
        <f t="shared" ref="AM186" si="564">AM187+AM190+AM192</f>
        <v>69.17257685073784</v>
      </c>
      <c r="AN186" s="134">
        <f t="shared" ref="AN186" si="565">AN187+AN190+AN192</f>
        <v>69.154550925141123</v>
      </c>
      <c r="AO186" s="126">
        <f t="shared" ref="AO186" si="566">AO187+AO190+AO192</f>
        <v>69.139762101506562</v>
      </c>
      <c r="AP186" s="126" t="s">
        <v>7175</v>
      </c>
      <c r="AV186" s="125" t="s">
        <v>7176</v>
      </c>
      <c r="AW186" s="125" t="s">
        <v>7177</v>
      </c>
      <c r="AX186" s="126" t="s">
        <v>7178</v>
      </c>
      <c r="AY186" s="125" t="s">
        <v>7179</v>
      </c>
      <c r="AZ186" s="125" t="s">
        <v>7180</v>
      </c>
      <c r="BA186" s="125" t="s">
        <v>7181</v>
      </c>
      <c r="BB186" s="125" t="s">
        <v>7182</v>
      </c>
      <c r="BC186" s="126" t="s">
        <v>7183</v>
      </c>
      <c r="BD186" s="125" t="s">
        <v>7184</v>
      </c>
      <c r="BE186" s="125" t="s">
        <v>7185</v>
      </c>
      <c r="BF186" s="125" t="s">
        <v>7186</v>
      </c>
      <c r="BG186" s="125" t="s">
        <v>7187</v>
      </c>
      <c r="BH186" s="126" t="s">
        <v>7188</v>
      </c>
      <c r="BI186" s="125" t="s">
        <v>7189</v>
      </c>
      <c r="BJ186" s="125" t="s">
        <v>7190</v>
      </c>
      <c r="BK186" s="125" t="s">
        <v>7191</v>
      </c>
      <c r="BL186" s="125" t="s">
        <v>7192</v>
      </c>
      <c r="BM186" s="126" t="s">
        <v>7193</v>
      </c>
      <c r="BN186" s="125" t="s">
        <v>7194</v>
      </c>
      <c r="BO186" s="125" t="s">
        <v>7195</v>
      </c>
      <c r="BP186" s="125" t="s">
        <v>7196</v>
      </c>
      <c r="BQ186" s="125" t="s">
        <v>7197</v>
      </c>
      <c r="BR186" s="126" t="s">
        <v>7198</v>
      </c>
      <c r="BS186" s="125" t="s">
        <v>7199</v>
      </c>
      <c r="BT186" s="125" t="s">
        <v>7200</v>
      </c>
      <c r="BU186" s="125" t="s">
        <v>7201</v>
      </c>
      <c r="BV186" s="125" t="s">
        <v>7202</v>
      </c>
      <c r="BW186" s="126" t="s">
        <v>7203</v>
      </c>
      <c r="BX186" s="36" t="s">
        <v>7204</v>
      </c>
      <c r="BY186" s="36" t="s">
        <v>7205</v>
      </c>
      <c r="BZ186" s="36" t="s">
        <v>7206</v>
      </c>
      <c r="CA186" s="36" t="s">
        <v>7207</v>
      </c>
      <c r="CB186" s="36" t="s">
        <v>7208</v>
      </c>
      <c r="CC186" s="126">
        <f>CC195</f>
        <v>1.1558501630000001E-2</v>
      </c>
      <c r="CI186" s="125">
        <f>CI195</f>
        <v>1.0648207632916441E-2</v>
      </c>
      <c r="CJ186" s="125">
        <f t="shared" ref="CJ186:DJ186" si="567">CJ195</f>
        <v>1.0705782048448275E-2</v>
      </c>
      <c r="CK186" s="126">
        <f t="shared" si="567"/>
        <v>1.06712538943634E-2</v>
      </c>
      <c r="CL186" s="125">
        <f t="shared" si="567"/>
        <v>1.0636780757976656E-2</v>
      </c>
      <c r="CM186" s="125">
        <f t="shared" si="567"/>
        <v>1.0875568927340639E-2</v>
      </c>
      <c r="CN186" s="125">
        <f t="shared" si="567"/>
        <v>1.0647213822190733E-2</v>
      </c>
      <c r="CO186" s="125">
        <f t="shared" si="567"/>
        <v>1.0621754873886837E-2</v>
      </c>
      <c r="CP186" s="126">
        <f t="shared" si="567"/>
        <v>1.0603495011530626E-2</v>
      </c>
      <c r="CQ186" s="125">
        <f t="shared" si="567"/>
        <v>1.0595287162457698E-2</v>
      </c>
      <c r="CR186" s="125">
        <f t="shared" si="567"/>
        <v>1.0592985517975363E-2</v>
      </c>
      <c r="CS186" s="125">
        <f t="shared" si="567"/>
        <v>1.0543191713504438E-2</v>
      </c>
      <c r="CT186" s="125">
        <f t="shared" si="567"/>
        <v>1.052837356355352E-2</v>
      </c>
      <c r="CU186" s="126">
        <f t="shared" si="567"/>
        <v>1.0515508214232422E-2</v>
      </c>
      <c r="CV186" s="125">
        <f t="shared" si="567"/>
        <v>1.050560954622564E-2</v>
      </c>
      <c r="CW186" s="125">
        <f t="shared" si="567"/>
        <v>1.0493511362024295E-2</v>
      </c>
      <c r="CX186" s="125">
        <f t="shared" si="567"/>
        <v>1.0478040543519746E-2</v>
      </c>
      <c r="CY186" s="125">
        <f t="shared" si="567"/>
        <v>1.046805500592677E-2</v>
      </c>
      <c r="CZ186" s="126">
        <f t="shared" si="567"/>
        <v>1.0457831414049275E-2</v>
      </c>
      <c r="DA186" s="125">
        <f t="shared" si="567"/>
        <v>1.0447186279476727E-2</v>
      </c>
      <c r="DB186" s="125">
        <f t="shared" si="567"/>
        <v>1.0435827966147336E-2</v>
      </c>
      <c r="DC186" s="125">
        <f t="shared" si="567"/>
        <v>1.0424043170482185E-2</v>
      </c>
      <c r="DD186" s="125">
        <f t="shared" si="567"/>
        <v>1.0412359869396733E-2</v>
      </c>
      <c r="DE186" s="126">
        <f t="shared" si="567"/>
        <v>1.0399924606947275E-2</v>
      </c>
      <c r="DF186" s="125">
        <f t="shared" si="567"/>
        <v>1.0386657750048284E-2</v>
      </c>
      <c r="DG186" s="125">
        <f t="shared" si="567"/>
        <v>1.0372550401681849E-2</v>
      </c>
      <c r="DH186" s="125">
        <f t="shared" si="567"/>
        <v>1.0357637565296699E-2</v>
      </c>
      <c r="DI186" s="125">
        <f t="shared" si="567"/>
        <v>1.0341788355368019E-2</v>
      </c>
      <c r="DJ186" s="126">
        <f t="shared" si="567"/>
        <v>1.0324702130108046E-2</v>
      </c>
      <c r="DK186" s="36">
        <f>DK195</f>
        <v>1.0324702130108046E-2</v>
      </c>
      <c r="DL186" s="36">
        <f t="shared" ref="DL186:DO186" si="568">DL195</f>
        <v>1.0324702130108046E-2</v>
      </c>
      <c r="DM186" s="36">
        <f t="shared" si="568"/>
        <v>1.0324702130108046E-2</v>
      </c>
      <c r="DN186" s="36">
        <f t="shared" si="568"/>
        <v>1.0324702130108046E-2</v>
      </c>
      <c r="DO186" s="36">
        <f t="shared" si="568"/>
        <v>1.0324702130108046E-2</v>
      </c>
      <c r="DP186" s="126">
        <f>DP195</f>
        <v>1.3332666755556E-4</v>
      </c>
      <c r="DV186" s="125">
        <f>DV195</f>
        <v>1.7996078777777799E-4</v>
      </c>
      <c r="DW186" s="125">
        <f t="shared" ref="DW186:EV186" si="569">DW195</f>
        <v>1.8421585027777801E-4</v>
      </c>
      <c r="DX186" s="143">
        <f t="shared" si="569"/>
        <v>1.8847096277777804E-4</v>
      </c>
      <c r="DY186" s="125">
        <f t="shared" si="569"/>
        <v>1.9272601277777805E-4</v>
      </c>
      <c r="DZ186" s="125">
        <f t="shared" si="569"/>
        <v>1.9297906277777804E-4</v>
      </c>
      <c r="EA186" s="125">
        <f t="shared" si="569"/>
        <v>2.0189906277777805E-4</v>
      </c>
      <c r="EB186" s="125">
        <f t="shared" si="569"/>
        <v>1.9381912527777806E-4</v>
      </c>
      <c r="EC186" s="143">
        <f t="shared" si="569"/>
        <v>1.9448918777777806E-4</v>
      </c>
      <c r="ED186" s="125">
        <f t="shared" si="569"/>
        <v>1.9549778996031763E-4</v>
      </c>
      <c r="EE186" s="125">
        <f t="shared" si="569"/>
        <v>1.9271693817460352E-4</v>
      </c>
      <c r="EF186" s="125">
        <f t="shared" si="569"/>
        <v>1.9452814670634943E-4</v>
      </c>
      <c r="EG186" s="125">
        <f t="shared" si="569"/>
        <v>1.890963361904764E-4</v>
      </c>
      <c r="EH186" s="143">
        <f t="shared" si="569"/>
        <v>1.8756593837301612E-4</v>
      </c>
      <c r="EI186" s="125">
        <f t="shared" si="569"/>
        <v>1.9776106033333356E-4</v>
      </c>
      <c r="EJ186" s="125">
        <f t="shared" si="569"/>
        <v>2.3008899063492106E-4</v>
      </c>
      <c r="EK186" s="125">
        <f t="shared" si="569"/>
        <v>2.0808096674603202E-4</v>
      </c>
      <c r="EL186" s="125">
        <f t="shared" si="569"/>
        <v>1.7723696674603205E-4</v>
      </c>
      <c r="EM186" s="143">
        <f t="shared" si="569"/>
        <v>1.7593956674603203E-4</v>
      </c>
      <c r="EN186" s="125">
        <f t="shared" si="569"/>
        <v>1.4298881674603203E-4</v>
      </c>
      <c r="EO186" s="125">
        <f t="shared" si="569"/>
        <v>1.5385481674603201E-4</v>
      </c>
      <c r="EP186" s="125">
        <f t="shared" si="569"/>
        <v>1.45014816746032E-4</v>
      </c>
      <c r="EQ186" s="125">
        <f t="shared" si="569"/>
        <v>1.3376481674603203E-4</v>
      </c>
      <c r="ER186" s="143">
        <f t="shared" si="569"/>
        <v>1.3710481674603203E-4</v>
      </c>
      <c r="ES186" s="125">
        <f t="shared" si="569"/>
        <v>1.3830981674603201E-4</v>
      </c>
      <c r="ET186" s="125">
        <f t="shared" si="569"/>
        <v>1.1769481674603204E-4</v>
      </c>
      <c r="EU186" s="125">
        <f t="shared" si="569"/>
        <v>1.2079981674603205E-4</v>
      </c>
      <c r="EV186" s="125">
        <f t="shared" si="569"/>
        <v>1.2202481674603205E-4</v>
      </c>
      <c r="EW186" s="143">
        <f>EW195</f>
        <v>1.1280981674603204E-4</v>
      </c>
      <c r="EX186" s="36">
        <f>EX195</f>
        <v>1.0786481674603205E-4</v>
      </c>
      <c r="EY186" s="36">
        <f t="shared" ref="EY186:FB186" si="570">EY195</f>
        <v>1.2328981674603203E-4</v>
      </c>
      <c r="EZ186" s="36">
        <f t="shared" si="570"/>
        <v>1.2103131674603205E-4</v>
      </c>
      <c r="FA186" s="36">
        <f t="shared" si="570"/>
        <v>1.1545531674603203E-4</v>
      </c>
      <c r="FB186" s="36">
        <f t="shared" si="570"/>
        <v>1.0987931674603201E-4</v>
      </c>
      <c r="FC186" s="126" t="s">
        <v>7209</v>
      </c>
      <c r="FI186" s="125" t="s">
        <v>7210</v>
      </c>
      <c r="FJ186" s="125" t="s">
        <v>7211</v>
      </c>
      <c r="FK186" s="126" t="s">
        <v>7212</v>
      </c>
      <c r="FL186" s="125" t="s">
        <v>7213</v>
      </c>
      <c r="FM186" s="125" t="s">
        <v>7214</v>
      </c>
      <c r="FN186" s="125" t="s">
        <v>7215</v>
      </c>
      <c r="FO186" s="125" t="s">
        <v>7216</v>
      </c>
      <c r="FP186" s="126" t="s">
        <v>7217</v>
      </c>
      <c r="FQ186" s="125" t="s">
        <v>7218</v>
      </c>
      <c r="FR186" s="125" t="s">
        <v>7219</v>
      </c>
      <c r="FS186" s="125" t="s">
        <v>7220</v>
      </c>
      <c r="FT186" s="125" t="s">
        <v>7221</v>
      </c>
      <c r="FU186" s="126" t="s">
        <v>7222</v>
      </c>
      <c r="FV186" s="125" t="s">
        <v>7223</v>
      </c>
      <c r="FW186" s="125" t="s">
        <v>7224</v>
      </c>
      <c r="FX186" s="125" t="s">
        <v>7225</v>
      </c>
      <c r="FY186" s="125" t="s">
        <v>7226</v>
      </c>
      <c r="FZ186" s="126" t="s">
        <v>7227</v>
      </c>
      <c r="GA186" s="125" t="s">
        <v>7228</v>
      </c>
      <c r="GB186" s="125" t="s">
        <v>7229</v>
      </c>
      <c r="GC186" s="125" t="s">
        <v>7230</v>
      </c>
      <c r="GD186" s="125" t="s">
        <v>7231</v>
      </c>
      <c r="GE186" s="126" t="s">
        <v>7232</v>
      </c>
      <c r="GF186" s="125" t="s">
        <v>7233</v>
      </c>
      <c r="GG186" s="125" t="s">
        <v>7234</v>
      </c>
      <c r="GH186" s="125" t="s">
        <v>7235</v>
      </c>
      <c r="GI186" s="125" t="s">
        <v>7236</v>
      </c>
      <c r="GJ186" s="126" t="s">
        <v>7237</v>
      </c>
      <c r="GK186" s="125" t="s">
        <v>7238</v>
      </c>
      <c r="GL186" s="125" t="s">
        <v>7239</v>
      </c>
      <c r="GM186" s="125" t="s">
        <v>7240</v>
      </c>
      <c r="GN186" s="125" t="s">
        <v>7241</v>
      </c>
      <c r="GO186" s="126" t="s">
        <v>7242</v>
      </c>
      <c r="GP186" s="27">
        <v>197.10405931629177</v>
      </c>
      <c r="GV186" s="125">
        <f>GV194</f>
        <v>190.19055642528556</v>
      </c>
      <c r="GW186" s="125">
        <f t="shared" ref="GW186:HW186" si="571">GW194</f>
        <v>158.38469593335455</v>
      </c>
      <c r="GX186" s="126">
        <f t="shared" si="571"/>
        <v>152.18006051774918</v>
      </c>
      <c r="GY186" s="125">
        <f t="shared" si="571"/>
        <v>147.9739204803812</v>
      </c>
      <c r="GZ186" s="125">
        <f t="shared" si="571"/>
        <v>129.57366895130596</v>
      </c>
      <c r="HA186" s="125">
        <f t="shared" si="571"/>
        <v>122.97241115197325</v>
      </c>
      <c r="HB186" s="125">
        <f t="shared" si="571"/>
        <v>118.0051132858928</v>
      </c>
      <c r="HC186" s="126">
        <f t="shared" si="571"/>
        <v>98.071959919688496</v>
      </c>
      <c r="HD186" s="125">
        <f t="shared" si="571"/>
        <v>89.694232865689727</v>
      </c>
      <c r="HE186" s="125">
        <f t="shared" si="571"/>
        <v>87.551703017741261</v>
      </c>
      <c r="HF186" s="125">
        <f t="shared" si="571"/>
        <v>81.932598006286455</v>
      </c>
      <c r="HG186" s="125">
        <f t="shared" si="571"/>
        <v>68.938289057150001</v>
      </c>
      <c r="HH186" s="126">
        <f t="shared" si="571"/>
        <v>57.248850102307273</v>
      </c>
      <c r="HI186" s="125">
        <f t="shared" si="571"/>
        <v>48.573863546511895</v>
      </c>
      <c r="HJ186" s="125">
        <f t="shared" si="571"/>
        <v>46.903484616697021</v>
      </c>
      <c r="HK186" s="125">
        <f t="shared" si="571"/>
        <v>45.232717185893179</v>
      </c>
      <c r="HL186" s="125">
        <f t="shared" si="571"/>
        <v>43.619287787182607</v>
      </c>
      <c r="HM186" s="126">
        <f t="shared" si="571"/>
        <v>22.378291577365157</v>
      </c>
      <c r="HN186" s="125">
        <f t="shared" si="571"/>
        <v>21.15106089888128</v>
      </c>
      <c r="HO186" s="125">
        <f t="shared" si="571"/>
        <v>19.974407303067764</v>
      </c>
      <c r="HP186" s="125">
        <f t="shared" si="571"/>
        <v>18.844460999497663</v>
      </c>
      <c r="HQ186" s="125">
        <f t="shared" si="571"/>
        <v>17.809119913040778</v>
      </c>
      <c r="HR186" s="126">
        <f t="shared" si="571"/>
        <v>16.798771213268019</v>
      </c>
      <c r="HS186" s="125">
        <f t="shared" si="571"/>
        <v>15.873603112159273</v>
      </c>
      <c r="HT186" s="125">
        <f t="shared" si="571"/>
        <v>14.99083024775231</v>
      </c>
      <c r="HU186" s="125">
        <f t="shared" si="571"/>
        <v>14.140147418976222</v>
      </c>
      <c r="HV186" s="125">
        <f t="shared" si="571"/>
        <v>13.319165887363276</v>
      </c>
      <c r="HW186" s="126">
        <f t="shared" si="571"/>
        <v>12.525679433030358</v>
      </c>
      <c r="HX186" s="36">
        <f>HX194</f>
        <v>11.806986972991352</v>
      </c>
      <c r="HY186" s="36">
        <f t="shared" ref="HY186:IB186" si="572">HY194</f>
        <v>11.111865699303223</v>
      </c>
      <c r="HZ186" s="36">
        <f t="shared" si="572"/>
        <v>10.438573397143228</v>
      </c>
      <c r="IA186" s="36">
        <f t="shared" si="572"/>
        <v>9.7854991814771406</v>
      </c>
      <c r="IB186" s="36">
        <f t="shared" si="572"/>
        <v>9.3483200797353625</v>
      </c>
      <c r="IC186" s="126" t="s">
        <v>7243</v>
      </c>
      <c r="II186" s="125" t="s">
        <v>7244</v>
      </c>
      <c r="IJ186" s="125" t="s">
        <v>7245</v>
      </c>
      <c r="IK186" s="126" t="s">
        <v>7246</v>
      </c>
      <c r="IL186" s="125" t="s">
        <v>7247</v>
      </c>
      <c r="IM186" s="125" t="s">
        <v>7248</v>
      </c>
      <c r="IN186" s="125" t="s">
        <v>7249</v>
      </c>
      <c r="IO186" s="125" t="s">
        <v>7250</v>
      </c>
      <c r="IP186" s="126" t="s">
        <v>7251</v>
      </c>
      <c r="IQ186" s="125" t="s">
        <v>7252</v>
      </c>
      <c r="IR186" s="125" t="s">
        <v>7253</v>
      </c>
      <c r="IS186" s="125" t="s">
        <v>7254</v>
      </c>
      <c r="IT186" s="125" t="s">
        <v>7255</v>
      </c>
      <c r="IU186" s="126" t="s">
        <v>7256</v>
      </c>
      <c r="IV186" s="125" t="s">
        <v>7257</v>
      </c>
      <c r="IW186" s="125" t="s">
        <v>7258</v>
      </c>
      <c r="IX186" s="125" t="s">
        <v>7259</v>
      </c>
      <c r="IY186" s="125" t="s">
        <v>7260</v>
      </c>
      <c r="IZ186" s="126" t="s">
        <v>7261</v>
      </c>
      <c r="JA186" s="125" t="s">
        <v>7262</v>
      </c>
      <c r="JB186" s="125" t="s">
        <v>7263</v>
      </c>
      <c r="JC186" s="125" t="s">
        <v>7264</v>
      </c>
      <c r="JD186" s="125" t="s">
        <v>7265</v>
      </c>
      <c r="JE186" s="126" t="s">
        <v>7266</v>
      </c>
      <c r="JF186" s="125" t="s">
        <v>7267</v>
      </c>
      <c r="JG186" s="125" t="s">
        <v>7268</v>
      </c>
      <c r="JH186" s="125" t="s">
        <v>7269</v>
      </c>
      <c r="JI186" s="125" t="s">
        <v>7270</v>
      </c>
      <c r="JJ186" s="126" t="s">
        <v>7271</v>
      </c>
      <c r="JK186" s="125" t="s">
        <v>7272</v>
      </c>
      <c r="JL186" s="125" t="s">
        <v>7273</v>
      </c>
      <c r="JM186" s="125" t="s">
        <v>7274</v>
      </c>
      <c r="JN186" s="125" t="s">
        <v>7275</v>
      </c>
      <c r="JO186" s="126" t="s">
        <v>7276</v>
      </c>
      <c r="JP186" s="126" t="s">
        <v>7277</v>
      </c>
      <c r="JV186" s="125" t="s">
        <v>7278</v>
      </c>
      <c r="JW186" s="125" t="s">
        <v>7279</v>
      </c>
      <c r="JX186" s="126" t="s">
        <v>7280</v>
      </c>
      <c r="JY186" s="125" t="s">
        <v>7281</v>
      </c>
      <c r="JZ186" s="125" t="s">
        <v>7282</v>
      </c>
      <c r="KA186" s="125" t="s">
        <v>7283</v>
      </c>
      <c r="KB186" s="125" t="s">
        <v>7284</v>
      </c>
      <c r="KC186" s="126" t="s">
        <v>7285</v>
      </c>
      <c r="KD186" s="125" t="s">
        <v>7286</v>
      </c>
      <c r="KE186" s="125" t="s">
        <v>7287</v>
      </c>
      <c r="KF186" s="125" t="s">
        <v>7288</v>
      </c>
      <c r="KG186" s="125" t="s">
        <v>7289</v>
      </c>
      <c r="KH186" s="126" t="s">
        <v>7290</v>
      </c>
      <c r="KI186" s="125" t="s">
        <v>7291</v>
      </c>
      <c r="KJ186" s="125" t="s">
        <v>7292</v>
      </c>
      <c r="KK186" s="125" t="s">
        <v>7293</v>
      </c>
      <c r="KL186" s="125" t="s">
        <v>7294</v>
      </c>
      <c r="KM186" s="126" t="s">
        <v>7295</v>
      </c>
      <c r="KN186" s="125" t="s">
        <v>7296</v>
      </c>
      <c r="KO186" s="125" t="s">
        <v>7297</v>
      </c>
      <c r="KP186" s="125" t="s">
        <v>7298</v>
      </c>
      <c r="KQ186" s="125" t="s">
        <v>7299</v>
      </c>
      <c r="KR186" s="126" t="s">
        <v>7300</v>
      </c>
      <c r="KS186" s="125" t="s">
        <v>7301</v>
      </c>
      <c r="KT186" s="125" t="s">
        <v>7302</v>
      </c>
      <c r="KU186" s="125" t="s">
        <v>7303</v>
      </c>
      <c r="KV186" s="125" t="s">
        <v>7304</v>
      </c>
      <c r="KW186" s="126" t="s">
        <v>7305</v>
      </c>
      <c r="KX186" s="125" t="s">
        <v>7306</v>
      </c>
      <c r="KY186" s="125" t="s">
        <v>7307</v>
      </c>
      <c r="KZ186" s="125" t="s">
        <v>7308</v>
      </c>
      <c r="LA186" s="125" t="s">
        <v>7309</v>
      </c>
      <c r="LB186" s="126" t="s">
        <v>7310</v>
      </c>
      <c r="LC186" s="126">
        <f>LC187+LC190+LC192+LC194+LC195</f>
        <v>274.98940266162447</v>
      </c>
      <c r="LI186" s="125">
        <f t="shared" ref="LI186:MI186" si="573">LI187+LI190+LI192+LI194+LI195</f>
        <v>265.74443345147705</v>
      </c>
      <c r="LJ186" s="125">
        <f t="shared" si="573"/>
        <v>235.1201670960225</v>
      </c>
      <c r="LK186" s="126">
        <f t="shared" si="573"/>
        <v>229.30093312514668</v>
      </c>
      <c r="LL186" s="125">
        <f t="shared" si="573"/>
        <v>225.70121656637983</v>
      </c>
      <c r="LM186" s="125">
        <f t="shared" si="573"/>
        <v>206.87057367746277</v>
      </c>
      <c r="LN186" s="125">
        <f t="shared" si="573"/>
        <v>200.19460126590752</v>
      </c>
      <c r="LO186" s="125">
        <f t="shared" si="573"/>
        <v>195.10484790306455</v>
      </c>
      <c r="LP186" s="126">
        <f t="shared" si="573"/>
        <v>175.2374016013647</v>
      </c>
      <c r="LQ186" s="125">
        <f t="shared" si="573"/>
        <v>166.87891659124458</v>
      </c>
      <c r="LR186" s="125">
        <f t="shared" si="573"/>
        <v>164.52317762650333</v>
      </c>
      <c r="LS186" s="125">
        <f t="shared" si="573"/>
        <v>158.88576823931834</v>
      </c>
      <c r="LT186" s="125">
        <f t="shared" si="573"/>
        <v>145.75597747927941</v>
      </c>
      <c r="LU186" s="126">
        <f t="shared" si="573"/>
        <v>134.00249314836415</v>
      </c>
      <c r="LV186" s="125">
        <f t="shared" si="573"/>
        <v>125.50077377137751</v>
      </c>
      <c r="LW186" s="125">
        <f t="shared" si="573"/>
        <v>124.55254336523254</v>
      </c>
      <c r="LX186" s="125">
        <f t="shared" si="573"/>
        <v>122.34652198273231</v>
      </c>
      <c r="LY186" s="125">
        <f t="shared" si="573"/>
        <v>119.99519111977395</v>
      </c>
      <c r="LZ186" s="126">
        <f t="shared" si="573"/>
        <v>98.694203359564398</v>
      </c>
      <c r="MA186" s="136">
        <f t="shared" si="573"/>
        <v>96.67227087792341</v>
      </c>
      <c r="MB186" s="136">
        <f t="shared" si="573"/>
        <v>95.731219892464708</v>
      </c>
      <c r="MC186" s="136">
        <f t="shared" si="573"/>
        <v>94.376583499178707</v>
      </c>
      <c r="MD186" s="136">
        <f t="shared" si="573"/>
        <v>93.059545089106763</v>
      </c>
      <c r="ME186" s="126">
        <f t="shared" si="573"/>
        <v>92.10917547065101</v>
      </c>
      <c r="MF186" s="136">
        <f t="shared" si="573"/>
        <v>91.191441217040605</v>
      </c>
      <c r="MG186" s="136">
        <f t="shared" si="573"/>
        <v>89.803371913123868</v>
      </c>
      <c r="MH186" s="136">
        <f t="shared" si="573"/>
        <v>89.00480639661582</v>
      </c>
      <c r="MI186" s="136">
        <f t="shared" si="573"/>
        <v>88.191188472595258</v>
      </c>
      <c r="MJ186" s="126">
        <f>MJ187+MJ190+MJ192+MJ194+MJ195</f>
        <v>87.159110728626658</v>
      </c>
      <c r="MK186" s="36">
        <f>MK187+MK190+MK192+MK194+MK195</f>
        <v>86.285756232178642</v>
      </c>
      <c r="ML186" s="36">
        <f t="shared" ref="ML186" si="574">ML187+ML190+ML192+ML194+ML195</f>
        <v>85.935579858125109</v>
      </c>
      <c r="MM186" s="36">
        <f t="shared" ref="MM186" si="575">MM187+MM190+MM192+MM194+MM195</f>
        <v>85.191432255891456</v>
      </c>
      <c r="MN186" s="36">
        <f t="shared" ref="MN186" si="576">MN187+MN190+MN192+MN194+MN195</f>
        <v>84.38929611462865</v>
      </c>
      <c r="MO186" s="126">
        <f t="shared" ref="MO186" si="577">MO187+MO190+MO192+MO194+MO195</f>
        <v>83.806292189252304</v>
      </c>
      <c r="MP186" s="134">
        <f>MP187</f>
        <v>32.642962160369997</v>
      </c>
      <c r="MV186" s="125">
        <f t="shared" ref="MV186:NW186" si="578">MV187</f>
        <v>32.515995660116261</v>
      </c>
      <c r="MW186" s="125">
        <f t="shared" si="578"/>
        <v>32.607673822249112</v>
      </c>
      <c r="MX186" s="126">
        <f t="shared" si="578"/>
        <v>32.55570895156837</v>
      </c>
      <c r="MY186" s="125">
        <f t="shared" si="578"/>
        <v>32.766926320596845</v>
      </c>
      <c r="MZ186" s="125">
        <f t="shared" si="578"/>
        <v>32.617853382980115</v>
      </c>
      <c r="NA186" s="125">
        <f t="shared" si="578"/>
        <v>32.612831627502139</v>
      </c>
      <c r="NB186" s="125">
        <f t="shared" si="578"/>
        <v>32.632198820979319</v>
      </c>
      <c r="NC186" s="126">
        <f t="shared" si="578"/>
        <v>32.637103820725358</v>
      </c>
      <c r="ND186" s="125">
        <f t="shared" si="578"/>
        <v>32.653382794556755</v>
      </c>
      <c r="NE186" s="125">
        <f t="shared" si="578"/>
        <v>32.630674089348737</v>
      </c>
      <c r="NF186" s="125">
        <f t="shared" si="578"/>
        <v>32.63323823062246</v>
      </c>
      <c r="NG186" s="125">
        <f t="shared" si="578"/>
        <v>32.637319551246527</v>
      </c>
      <c r="NH186" s="126">
        <f t="shared" si="578"/>
        <v>32.638343697299966</v>
      </c>
      <c r="NI186" s="125">
        <f t="shared" si="578"/>
        <v>32.638591672614893</v>
      </c>
      <c r="NJ186" s="125">
        <f t="shared" si="578"/>
        <v>32.635633448226514</v>
      </c>
      <c r="NK186" s="125">
        <f t="shared" si="578"/>
        <v>32.636625320002075</v>
      </c>
      <c r="NL186" s="125">
        <f t="shared" si="578"/>
        <v>32.637302737877995</v>
      </c>
      <c r="NM186" s="126">
        <f t="shared" si="578"/>
        <v>32.637299375204286</v>
      </c>
      <c r="NN186" s="125">
        <f t="shared" si="578"/>
        <v>32.637090510785157</v>
      </c>
      <c r="NO186" s="125">
        <f t="shared" si="578"/>
        <v>32.636790278419205</v>
      </c>
      <c r="NP186" s="125">
        <f t="shared" si="578"/>
        <v>32.637021644457747</v>
      </c>
      <c r="NQ186" s="125">
        <f t="shared" si="578"/>
        <v>32.637100909348874</v>
      </c>
      <c r="NR186" s="126">
        <f t="shared" si="578"/>
        <v>32.637060543643052</v>
      </c>
      <c r="NS186" s="125">
        <f t="shared" si="578"/>
        <v>32.63701277733081</v>
      </c>
      <c r="NT186" s="125">
        <f t="shared" si="578"/>
        <v>32.636997230639935</v>
      </c>
      <c r="NU186" s="125">
        <f t="shared" si="578"/>
        <v>32.637038621084081</v>
      </c>
      <c r="NV186" s="125">
        <f t="shared" si="578"/>
        <v>32.637042016409353</v>
      </c>
      <c r="NW186" s="126">
        <f t="shared" si="578"/>
        <v>32.637030237821449</v>
      </c>
      <c r="NX186" s="36">
        <f>NX187</f>
        <v>32.637024176657128</v>
      </c>
      <c r="NY186" s="36">
        <f t="shared" ref="NY186" si="579">NY187</f>
        <v>32.637026456522392</v>
      </c>
      <c r="NZ186" s="36">
        <f t="shared" ref="NZ186" si="580">NZ187</f>
        <v>32.637032301698881</v>
      </c>
      <c r="OA186" s="36">
        <f t="shared" ref="OA186" si="581">OA187</f>
        <v>32.637031037821835</v>
      </c>
      <c r="OB186" s="36">
        <f t="shared" ref="OB186" si="582">OB187</f>
        <v>32.637028842104336</v>
      </c>
      <c r="OC186" s="126">
        <v>242.34644050115017</v>
      </c>
      <c r="OI186" s="125">
        <v>233.22843779136079</v>
      </c>
      <c r="OJ186" s="125">
        <v>202.51249327377337</v>
      </c>
      <c r="OK186" s="126">
        <v>196.74522417357832</v>
      </c>
      <c r="OL186" s="125">
        <v>192.93429024578299</v>
      </c>
      <c r="OM186" s="125">
        <v>174.25272029448266</v>
      </c>
      <c r="ON186" s="125">
        <v>167.58176963840538</v>
      </c>
      <c r="OO186" s="125">
        <v>162.47264908208524</v>
      </c>
      <c r="OP186" s="126">
        <v>142.60029778063932</v>
      </c>
      <c r="OQ186" s="125">
        <v>134.22553379668784</v>
      </c>
      <c r="OR186" s="125">
        <v>131.89250353715457</v>
      </c>
      <c r="OS186" s="125">
        <v>126.25253000869587</v>
      </c>
      <c r="OT186" s="125">
        <v>113.11865792803286</v>
      </c>
      <c r="OU186" s="126">
        <v>101.36414945106419</v>
      </c>
      <c r="OV186" s="125">
        <v>92.862182098762617</v>
      </c>
      <c r="OW186" s="125">
        <v>91.916909917006024</v>
      </c>
      <c r="OX186" s="125">
        <v>89.709896662730245</v>
      </c>
      <c r="OY186" s="125">
        <v>87.357888381895961</v>
      </c>
      <c r="OZ186" s="126">
        <v>66.056903984360105</v>
      </c>
      <c r="PA186" s="125">
        <v>64.035180367138253</v>
      </c>
      <c r="PB186" s="125">
        <v>63.094429614045495</v>
      </c>
      <c r="PC186" s="125">
        <v>61.739561854720954</v>
      </c>
      <c r="PD186" s="125">
        <v>60.422444179757889</v>
      </c>
      <c r="PE186" s="126">
        <v>59.472114927007951</v>
      </c>
      <c r="PF186" s="125">
        <v>58.554428439709802</v>
      </c>
      <c r="PG186" s="125">
        <v>57.166374682483927</v>
      </c>
      <c r="PH186" s="125">
        <v>56.367767775531725</v>
      </c>
      <c r="PI186" s="125">
        <v>55.554146456185904</v>
      </c>
      <c r="PJ186" s="126">
        <v>54.522080490805202</v>
      </c>
      <c r="PK186" s="36">
        <f>SUM(PK187:PK196)</f>
        <v>53.648732055521521</v>
      </c>
      <c r="PL186" s="36">
        <f t="shared" ref="PL186" si="583">SUM(PL187:PL196)</f>
        <v>53.298553401602717</v>
      </c>
      <c r="PM186" s="36">
        <f t="shared" ref="PM186" si="584">SUM(PM187:PM196)</f>
        <v>52.554399954192583</v>
      </c>
      <c r="PN186" s="36">
        <f t="shared" ref="PN186" si="585">SUM(PN187:PN196)</f>
        <v>51.752265076806815</v>
      </c>
      <c r="PO186" s="25">
        <f t="shared" ref="PO186" si="586">SUM(PO187:PO196)</f>
        <v>51.169263347147975</v>
      </c>
    </row>
    <row r="187" spans="1:431" outlineLevel="1" x14ac:dyDescent="0.3">
      <c r="A187" s="30" t="s">
        <v>7311</v>
      </c>
      <c r="B187" s="37" t="s">
        <v>7312</v>
      </c>
      <c r="C187" s="126">
        <v>32.642962160369997</v>
      </c>
      <c r="I187" s="125">
        <v>32.515995660116261</v>
      </c>
      <c r="J187" s="125">
        <v>32.607673822249112</v>
      </c>
      <c r="K187" s="126">
        <v>32.55570895156837</v>
      </c>
      <c r="L187" s="125">
        <v>32.766926320596845</v>
      </c>
      <c r="M187" s="125">
        <v>32.617853382980115</v>
      </c>
      <c r="N187" s="125">
        <v>32.612831627502139</v>
      </c>
      <c r="O187" s="125">
        <v>32.632198820979319</v>
      </c>
      <c r="P187" s="126">
        <v>32.637103820725358</v>
      </c>
      <c r="Q187" s="125">
        <v>32.653382794556755</v>
      </c>
      <c r="R187" s="125">
        <v>32.630674089348737</v>
      </c>
      <c r="S187" s="125">
        <v>32.63323823062246</v>
      </c>
      <c r="T187" s="125">
        <v>32.637319551246527</v>
      </c>
      <c r="U187" s="126">
        <v>32.638343697299966</v>
      </c>
      <c r="V187" s="125">
        <v>32.638591672614893</v>
      </c>
      <c r="W187" s="125">
        <v>32.635633448226514</v>
      </c>
      <c r="X187" s="125">
        <v>32.636625320002075</v>
      </c>
      <c r="Y187" s="125">
        <v>32.637302737877995</v>
      </c>
      <c r="Z187" s="126">
        <v>32.637299375204286</v>
      </c>
      <c r="AA187" s="125">
        <v>32.637090510785157</v>
      </c>
      <c r="AB187" s="125">
        <v>32.636790278419205</v>
      </c>
      <c r="AC187" s="125">
        <v>32.637021644457747</v>
      </c>
      <c r="AD187" s="125">
        <v>32.637100909348874</v>
      </c>
      <c r="AE187" s="126">
        <v>32.637060543643052</v>
      </c>
      <c r="AF187" s="125">
        <v>32.63701277733081</v>
      </c>
      <c r="AG187" s="125">
        <v>32.636997230639935</v>
      </c>
      <c r="AH187" s="125">
        <v>32.637038621084081</v>
      </c>
      <c r="AI187" s="125">
        <v>32.637042016409353</v>
      </c>
      <c r="AJ187" s="126">
        <v>32.637030237821449</v>
      </c>
      <c r="AK187" s="36">
        <v>32.637024176657128</v>
      </c>
      <c r="AL187" s="36">
        <v>32.637026456522392</v>
      </c>
      <c r="AM187" s="36">
        <v>32.637032301698881</v>
      </c>
      <c r="AN187" s="36">
        <v>32.637031037821835</v>
      </c>
      <c r="AO187" s="25">
        <v>32.637028842104336</v>
      </c>
      <c r="LC187" s="126">
        <v>32.642962160369997</v>
      </c>
      <c r="LI187" s="134">
        <v>32.515995660116261</v>
      </c>
      <c r="LJ187" s="134">
        <v>32.607673822249112</v>
      </c>
      <c r="LK187" s="126">
        <v>32.55570895156837</v>
      </c>
      <c r="LL187" s="134">
        <v>32.766926320596845</v>
      </c>
      <c r="LM187" s="134">
        <v>32.617853382980115</v>
      </c>
      <c r="LN187" s="134">
        <v>32.612831627502139</v>
      </c>
      <c r="LO187" s="134">
        <v>32.632198820979319</v>
      </c>
      <c r="LP187" s="126">
        <v>32.637103820725358</v>
      </c>
      <c r="LQ187" s="134">
        <v>32.653382794556755</v>
      </c>
      <c r="LR187" s="134">
        <v>32.630674089348737</v>
      </c>
      <c r="LS187" s="134">
        <v>32.63323823062246</v>
      </c>
      <c r="LT187" s="134">
        <v>32.637319551246527</v>
      </c>
      <c r="LU187" s="126">
        <v>32.638343697299966</v>
      </c>
      <c r="LV187" s="134">
        <v>32.638591672614893</v>
      </c>
      <c r="LW187" s="134">
        <v>32.635633448226514</v>
      </c>
      <c r="LX187" s="134">
        <v>32.636625320002075</v>
      </c>
      <c r="LY187" s="145">
        <v>32.637302737877995</v>
      </c>
      <c r="LZ187" s="126">
        <v>32.637299375204286</v>
      </c>
      <c r="MA187" s="136">
        <v>32.637090510785157</v>
      </c>
      <c r="MB187" s="136">
        <v>32.636790278419205</v>
      </c>
      <c r="MC187" s="136">
        <v>32.637021644457747</v>
      </c>
      <c r="MD187" s="136">
        <v>32.637100909348874</v>
      </c>
      <c r="ME187" s="126">
        <v>32.637060543643052</v>
      </c>
      <c r="MF187" s="136">
        <v>32.63701277733081</v>
      </c>
      <c r="MG187" s="136">
        <v>32.636997230639935</v>
      </c>
      <c r="MH187" s="136">
        <v>32.637038621084081</v>
      </c>
      <c r="MI187" s="136">
        <v>32.637042016409353</v>
      </c>
      <c r="MJ187" s="126">
        <v>32.637030237821449</v>
      </c>
      <c r="MK187" s="36">
        <v>32.637024176657128</v>
      </c>
      <c r="ML187" s="36">
        <v>32.637026456522392</v>
      </c>
      <c r="MM187" s="36">
        <v>32.637032301698881</v>
      </c>
      <c r="MN187" s="36">
        <v>32.637031037821835</v>
      </c>
      <c r="MO187" s="126">
        <v>32.637028842104336</v>
      </c>
      <c r="MP187" s="134">
        <v>32.642962160369997</v>
      </c>
      <c r="MV187" s="125">
        <v>32.515995660116261</v>
      </c>
      <c r="MW187" s="125">
        <v>32.607673822249112</v>
      </c>
      <c r="MX187" s="143">
        <v>32.55570895156837</v>
      </c>
      <c r="MY187" s="125">
        <v>32.766926320596845</v>
      </c>
      <c r="MZ187" s="125">
        <v>32.617853382980115</v>
      </c>
      <c r="NA187" s="125">
        <v>32.612831627502139</v>
      </c>
      <c r="NB187" s="125">
        <v>32.632198820979319</v>
      </c>
      <c r="NC187" s="143">
        <v>32.637103820725358</v>
      </c>
      <c r="ND187" s="125">
        <v>32.653382794556755</v>
      </c>
      <c r="NE187" s="125">
        <v>32.630674089348737</v>
      </c>
      <c r="NF187" s="125">
        <v>32.63323823062246</v>
      </c>
      <c r="NG187" s="125">
        <v>32.637319551246527</v>
      </c>
      <c r="NH187" s="143">
        <v>32.638343697299966</v>
      </c>
      <c r="NI187" s="125">
        <v>32.638591672614893</v>
      </c>
      <c r="NJ187" s="125">
        <v>32.635633448226514</v>
      </c>
      <c r="NK187" s="125">
        <v>32.636625320002075</v>
      </c>
      <c r="NL187" s="125">
        <v>32.637302737877995</v>
      </c>
      <c r="NM187" s="143">
        <v>32.637299375204286</v>
      </c>
      <c r="NN187" s="125">
        <v>32.637090510785157</v>
      </c>
      <c r="NO187" s="125">
        <v>32.636790278419205</v>
      </c>
      <c r="NP187" s="125">
        <v>32.637021644457747</v>
      </c>
      <c r="NQ187" s="125">
        <v>32.637100909348874</v>
      </c>
      <c r="NR187" s="143">
        <v>32.637060543643052</v>
      </c>
      <c r="NS187" s="125">
        <v>32.63701277733081</v>
      </c>
      <c r="NT187" s="125">
        <v>32.636997230639935</v>
      </c>
      <c r="NU187" s="125">
        <v>32.637038621084081</v>
      </c>
      <c r="NV187" s="125">
        <v>32.637042016409353</v>
      </c>
      <c r="NW187" s="143">
        <v>32.637030237821449</v>
      </c>
      <c r="NX187" s="36">
        <v>32.637024176657128</v>
      </c>
      <c r="NY187" s="36">
        <v>32.637026456522392</v>
      </c>
      <c r="NZ187" s="36">
        <v>32.637032301698881</v>
      </c>
      <c r="OA187" s="36">
        <v>32.637031037821835</v>
      </c>
      <c r="OB187" s="27">
        <v>32.637028842104336</v>
      </c>
      <c r="OC187" s="126" t="s">
        <v>7313</v>
      </c>
      <c r="OI187" s="125" t="s">
        <v>7314</v>
      </c>
      <c r="OJ187" s="125" t="s">
        <v>7315</v>
      </c>
      <c r="OK187" s="126" t="s">
        <v>7316</v>
      </c>
      <c r="OL187" s="125" t="s">
        <v>7317</v>
      </c>
      <c r="OM187" s="125" t="s">
        <v>7318</v>
      </c>
      <c r="ON187" s="125" t="s">
        <v>7319</v>
      </c>
      <c r="OO187" s="125" t="s">
        <v>7320</v>
      </c>
      <c r="OP187" s="126" t="s">
        <v>7321</v>
      </c>
      <c r="OQ187" s="125" t="s">
        <v>7322</v>
      </c>
      <c r="OR187" s="125" t="s">
        <v>7323</v>
      </c>
      <c r="OS187" s="125" t="s">
        <v>7324</v>
      </c>
      <c r="OT187" s="125" t="s">
        <v>7325</v>
      </c>
      <c r="OU187" s="126" t="s">
        <v>7326</v>
      </c>
      <c r="OV187" s="125" t="s">
        <v>7327</v>
      </c>
      <c r="OW187" s="125" t="s">
        <v>7328</v>
      </c>
      <c r="OX187" s="125" t="s">
        <v>7329</v>
      </c>
      <c r="OY187" s="125" t="s">
        <v>7330</v>
      </c>
      <c r="OZ187" s="126" t="s">
        <v>7331</v>
      </c>
      <c r="PA187" s="125" t="s">
        <v>7332</v>
      </c>
      <c r="PB187" s="125" t="s">
        <v>7333</v>
      </c>
      <c r="PC187" s="125" t="s">
        <v>7334</v>
      </c>
      <c r="PD187" s="125" t="s">
        <v>7335</v>
      </c>
      <c r="PE187" s="126" t="s">
        <v>7336</v>
      </c>
      <c r="PF187" s="125" t="s">
        <v>7337</v>
      </c>
      <c r="PG187" s="125" t="s">
        <v>7338</v>
      </c>
      <c r="PH187" s="125" t="s">
        <v>7339</v>
      </c>
      <c r="PI187" s="125" t="s">
        <v>7340</v>
      </c>
      <c r="PJ187" s="126" t="s">
        <v>7341</v>
      </c>
      <c r="PK187" s="36" t="s">
        <v>7342</v>
      </c>
      <c r="PL187" s="36" t="s">
        <v>7343</v>
      </c>
      <c r="PM187" s="36" t="s">
        <v>7344</v>
      </c>
      <c r="PN187" s="36" t="s">
        <v>7345</v>
      </c>
      <c r="PO187" s="53" t="s">
        <v>7346</v>
      </c>
    </row>
    <row r="188" spans="1:431" outlineLevel="1" x14ac:dyDescent="0.3">
      <c r="A188" s="30" t="s">
        <v>7347</v>
      </c>
      <c r="B188" s="37" t="s">
        <v>7348</v>
      </c>
      <c r="C188" s="126" t="s">
        <v>7349</v>
      </c>
      <c r="I188" s="125" t="s">
        <v>7350</v>
      </c>
      <c r="J188" s="125" t="s">
        <v>7351</v>
      </c>
      <c r="K188" s="126" t="s">
        <v>7352</v>
      </c>
      <c r="L188" s="125" t="s">
        <v>7353</v>
      </c>
      <c r="M188" s="125" t="s">
        <v>7354</v>
      </c>
      <c r="N188" s="125" t="s">
        <v>7355</v>
      </c>
      <c r="O188" s="125" t="s">
        <v>7356</v>
      </c>
      <c r="P188" s="126" t="s">
        <v>7357</v>
      </c>
      <c r="Q188" s="125" t="s">
        <v>7358</v>
      </c>
      <c r="R188" s="125" t="s">
        <v>7359</v>
      </c>
      <c r="S188" s="125" t="s">
        <v>7360</v>
      </c>
      <c r="T188" s="125" t="s">
        <v>7361</v>
      </c>
      <c r="U188" s="126" t="s">
        <v>7362</v>
      </c>
      <c r="V188" s="125" t="s">
        <v>7363</v>
      </c>
      <c r="W188" s="125" t="s">
        <v>7364</v>
      </c>
      <c r="X188" s="125" t="s">
        <v>7365</v>
      </c>
      <c r="Y188" s="125" t="s">
        <v>7366</v>
      </c>
      <c r="Z188" s="126" t="s">
        <v>7367</v>
      </c>
      <c r="AA188" s="125" t="s">
        <v>7368</v>
      </c>
      <c r="AB188" s="125" t="s">
        <v>7369</v>
      </c>
      <c r="AC188" s="125" t="s">
        <v>7370</v>
      </c>
      <c r="AD188" s="125" t="s">
        <v>7371</v>
      </c>
      <c r="AE188" s="126" t="s">
        <v>7372</v>
      </c>
      <c r="AF188" s="125" t="s">
        <v>7373</v>
      </c>
      <c r="AG188" s="125" t="s">
        <v>7374</v>
      </c>
      <c r="AH188" s="125" t="s">
        <v>7375</v>
      </c>
      <c r="AI188" s="125" t="s">
        <v>7376</v>
      </c>
      <c r="AJ188" s="126" t="s">
        <v>7377</v>
      </c>
      <c r="AK188" s="36" t="s">
        <v>7378</v>
      </c>
      <c r="AL188" s="36" t="s">
        <v>7379</v>
      </c>
      <c r="AM188" s="36" t="s">
        <v>7380</v>
      </c>
      <c r="AN188" s="36" t="s">
        <v>7381</v>
      </c>
      <c r="AO188" s="53" t="s">
        <v>7382</v>
      </c>
      <c r="LC188" s="126" t="s">
        <v>7383</v>
      </c>
      <c r="LI188" s="134" t="s">
        <v>7384</v>
      </c>
      <c r="LJ188" s="134" t="s">
        <v>7385</v>
      </c>
      <c r="LK188" s="126" t="s">
        <v>7386</v>
      </c>
      <c r="LL188" s="134" t="s">
        <v>7387</v>
      </c>
      <c r="LM188" s="134" t="s">
        <v>7388</v>
      </c>
      <c r="LN188" s="134" t="s">
        <v>7389</v>
      </c>
      <c r="LO188" s="134" t="s">
        <v>7390</v>
      </c>
      <c r="LP188" s="126" t="s">
        <v>7391</v>
      </c>
      <c r="LQ188" s="134" t="s">
        <v>7392</v>
      </c>
      <c r="LR188" s="134" t="s">
        <v>7393</v>
      </c>
      <c r="LS188" s="134" t="s">
        <v>7394</v>
      </c>
      <c r="LT188" s="134" t="s">
        <v>7395</v>
      </c>
      <c r="LU188" s="126" t="s">
        <v>7396</v>
      </c>
      <c r="LV188" s="134" t="s">
        <v>7397</v>
      </c>
      <c r="LW188" s="134" t="s">
        <v>7398</v>
      </c>
      <c r="LX188" s="134" t="s">
        <v>7399</v>
      </c>
      <c r="LY188" s="134" t="s">
        <v>7400</v>
      </c>
      <c r="LZ188" s="126" t="s">
        <v>7401</v>
      </c>
      <c r="MA188" s="136" t="s">
        <v>7402</v>
      </c>
      <c r="MB188" s="136" t="s">
        <v>7403</v>
      </c>
      <c r="MC188" s="136" t="s">
        <v>7404</v>
      </c>
      <c r="MD188" s="136" t="s">
        <v>7405</v>
      </c>
      <c r="ME188" s="126" t="s">
        <v>7406</v>
      </c>
      <c r="MF188" s="136" t="s">
        <v>7407</v>
      </c>
      <c r="MG188" s="136" t="s">
        <v>7408</v>
      </c>
      <c r="MH188" s="136" t="s">
        <v>7409</v>
      </c>
      <c r="MI188" s="136" t="s">
        <v>7410</v>
      </c>
      <c r="MJ188" s="126" t="s">
        <v>7411</v>
      </c>
      <c r="MK188" s="36" t="s">
        <v>7412</v>
      </c>
      <c r="ML188" s="36" t="s">
        <v>7413</v>
      </c>
      <c r="MM188" s="36" t="s">
        <v>7414</v>
      </c>
      <c r="MN188" s="36" t="s">
        <v>7415</v>
      </c>
      <c r="MO188" s="126" t="s">
        <v>7416</v>
      </c>
      <c r="MP188" s="134" t="s">
        <v>7417</v>
      </c>
      <c r="MV188" s="125" t="s">
        <v>7418</v>
      </c>
      <c r="MW188" s="125" t="s">
        <v>7419</v>
      </c>
      <c r="MX188" s="143" t="s">
        <v>7420</v>
      </c>
      <c r="MY188" s="125" t="s">
        <v>7421</v>
      </c>
      <c r="MZ188" s="125" t="s">
        <v>7422</v>
      </c>
      <c r="NA188" s="125" t="s">
        <v>7423</v>
      </c>
      <c r="NB188" s="125" t="s">
        <v>7424</v>
      </c>
      <c r="NC188" s="143" t="s">
        <v>7425</v>
      </c>
      <c r="ND188" s="125" t="s">
        <v>7426</v>
      </c>
      <c r="NE188" s="125" t="s">
        <v>7427</v>
      </c>
      <c r="NF188" s="125" t="s">
        <v>7428</v>
      </c>
      <c r="NG188" s="125" t="s">
        <v>7429</v>
      </c>
      <c r="NH188" s="143" t="s">
        <v>7430</v>
      </c>
      <c r="NI188" s="125" t="s">
        <v>7431</v>
      </c>
      <c r="NJ188" s="125" t="s">
        <v>7432</v>
      </c>
      <c r="NK188" s="125" t="s">
        <v>7433</v>
      </c>
      <c r="NL188" s="125" t="s">
        <v>7434</v>
      </c>
      <c r="NM188" s="143" t="s">
        <v>7435</v>
      </c>
      <c r="NN188" s="125" t="s">
        <v>7436</v>
      </c>
      <c r="NO188" s="125" t="s">
        <v>7437</v>
      </c>
      <c r="NP188" s="125" t="s">
        <v>7438</v>
      </c>
      <c r="NQ188" s="125" t="s">
        <v>7439</v>
      </c>
      <c r="NR188" s="143" t="s">
        <v>7440</v>
      </c>
      <c r="NS188" s="125" t="s">
        <v>7441</v>
      </c>
      <c r="NT188" s="125" t="s">
        <v>7442</v>
      </c>
      <c r="NU188" s="125" t="s">
        <v>7443</v>
      </c>
      <c r="NV188" s="125" t="s">
        <v>7444</v>
      </c>
      <c r="NW188" s="143" t="s">
        <v>7445</v>
      </c>
      <c r="NX188" s="36" t="s">
        <v>7446</v>
      </c>
      <c r="NY188" s="36" t="s">
        <v>7447</v>
      </c>
      <c r="NZ188" s="36" t="s">
        <v>7448</v>
      </c>
      <c r="OA188" s="36" t="s">
        <v>7449</v>
      </c>
      <c r="OB188" s="36" t="s">
        <v>7450</v>
      </c>
      <c r="OC188" s="126" t="s">
        <v>7451</v>
      </c>
      <c r="OI188" s="125" t="s">
        <v>7452</v>
      </c>
      <c r="OJ188" s="125" t="s">
        <v>7453</v>
      </c>
      <c r="OK188" s="126" t="s">
        <v>7454</v>
      </c>
      <c r="OL188" s="125" t="s">
        <v>7455</v>
      </c>
      <c r="OM188" s="125" t="s">
        <v>7456</v>
      </c>
      <c r="ON188" s="125" t="s">
        <v>7457</v>
      </c>
      <c r="OO188" s="125" t="s">
        <v>7458</v>
      </c>
      <c r="OP188" s="126" t="s">
        <v>7459</v>
      </c>
      <c r="OQ188" s="125" t="s">
        <v>7460</v>
      </c>
      <c r="OR188" s="125" t="s">
        <v>7461</v>
      </c>
      <c r="OS188" s="125" t="s">
        <v>7462</v>
      </c>
      <c r="OT188" s="125" t="s">
        <v>7463</v>
      </c>
      <c r="OU188" s="126" t="s">
        <v>7464</v>
      </c>
      <c r="OV188" s="125" t="s">
        <v>7465</v>
      </c>
      <c r="OW188" s="125" t="s">
        <v>7466</v>
      </c>
      <c r="OX188" s="125" t="s">
        <v>7467</v>
      </c>
      <c r="OY188" s="125" t="s">
        <v>7468</v>
      </c>
      <c r="OZ188" s="126" t="s">
        <v>7469</v>
      </c>
      <c r="PA188" s="125" t="s">
        <v>7470</v>
      </c>
      <c r="PB188" s="125" t="s">
        <v>7471</v>
      </c>
      <c r="PC188" s="125" t="s">
        <v>7472</v>
      </c>
      <c r="PD188" s="125" t="s">
        <v>7473</v>
      </c>
      <c r="PE188" s="126" t="s">
        <v>7474</v>
      </c>
      <c r="PF188" s="125" t="s">
        <v>7475</v>
      </c>
      <c r="PG188" s="125" t="s">
        <v>7476</v>
      </c>
      <c r="PH188" s="125" t="s">
        <v>7477</v>
      </c>
      <c r="PI188" s="125" t="s">
        <v>7478</v>
      </c>
      <c r="PJ188" s="126" t="s">
        <v>7479</v>
      </c>
      <c r="PK188" s="36" t="s">
        <v>7480</v>
      </c>
      <c r="PL188" s="36" t="s">
        <v>7481</v>
      </c>
      <c r="PM188" s="36" t="s">
        <v>7482</v>
      </c>
      <c r="PN188" s="36" t="s">
        <v>7483</v>
      </c>
      <c r="PO188" s="53" t="s">
        <v>7484</v>
      </c>
    </row>
    <row r="189" spans="1:431" outlineLevel="1" x14ac:dyDescent="0.3">
      <c r="A189" s="30" t="s">
        <v>7485</v>
      </c>
      <c r="B189" s="37" t="s">
        <v>7486</v>
      </c>
      <c r="C189" s="126" t="s">
        <v>7487</v>
      </c>
      <c r="I189" s="125" t="s">
        <v>7488</v>
      </c>
      <c r="J189" s="125" t="s">
        <v>7489</v>
      </c>
      <c r="K189" s="126" t="s">
        <v>7490</v>
      </c>
      <c r="L189" s="125" t="s">
        <v>7491</v>
      </c>
      <c r="M189" s="125" t="s">
        <v>7492</v>
      </c>
      <c r="N189" s="125" t="s">
        <v>7493</v>
      </c>
      <c r="O189" s="125" t="s">
        <v>7494</v>
      </c>
      <c r="P189" s="126" t="s">
        <v>7495</v>
      </c>
      <c r="Q189" s="125" t="s">
        <v>7496</v>
      </c>
      <c r="R189" s="125" t="s">
        <v>7497</v>
      </c>
      <c r="S189" s="125" t="s">
        <v>7498</v>
      </c>
      <c r="T189" s="125" t="s">
        <v>7499</v>
      </c>
      <c r="U189" s="126" t="s">
        <v>7500</v>
      </c>
      <c r="V189" s="125" t="s">
        <v>7501</v>
      </c>
      <c r="W189" s="125" t="s">
        <v>7502</v>
      </c>
      <c r="X189" s="125" t="s">
        <v>7503</v>
      </c>
      <c r="Y189" s="125" t="s">
        <v>7504</v>
      </c>
      <c r="Z189" s="126" t="s">
        <v>7505</v>
      </c>
      <c r="AA189" s="125" t="s">
        <v>7506</v>
      </c>
      <c r="AB189" s="125" t="s">
        <v>7507</v>
      </c>
      <c r="AC189" s="125" t="s">
        <v>7508</v>
      </c>
      <c r="AD189" s="125" t="s">
        <v>7509</v>
      </c>
      <c r="AE189" s="126" t="s">
        <v>7510</v>
      </c>
      <c r="AF189" s="125" t="s">
        <v>7511</v>
      </c>
      <c r="AG189" s="125" t="s">
        <v>7512</v>
      </c>
      <c r="AH189" s="125" t="s">
        <v>7513</v>
      </c>
      <c r="AI189" s="125" t="s">
        <v>7514</v>
      </c>
      <c r="AJ189" s="126" t="s">
        <v>7515</v>
      </c>
      <c r="AK189" s="36" t="s">
        <v>7516</v>
      </c>
      <c r="AL189" s="36" t="s">
        <v>7517</v>
      </c>
      <c r="AM189" s="36" t="s">
        <v>7518</v>
      </c>
      <c r="AN189" s="36" t="s">
        <v>7519</v>
      </c>
      <c r="AO189" s="53" t="s">
        <v>7520</v>
      </c>
      <c r="AP189" s="126" t="s">
        <v>7521</v>
      </c>
      <c r="AV189" s="125" t="s">
        <v>7522</v>
      </c>
      <c r="AW189" s="125" t="s">
        <v>7523</v>
      </c>
      <c r="AX189" s="126" t="s">
        <v>7524</v>
      </c>
      <c r="AY189" s="125" t="s">
        <v>7525</v>
      </c>
      <c r="AZ189" s="125" t="s">
        <v>7526</v>
      </c>
      <c r="BA189" s="125" t="s">
        <v>7527</v>
      </c>
      <c r="BB189" s="125" t="s">
        <v>7528</v>
      </c>
      <c r="BC189" s="126" t="s">
        <v>7529</v>
      </c>
      <c r="BD189" s="125" t="s">
        <v>7530</v>
      </c>
      <c r="BE189" s="125" t="s">
        <v>7531</v>
      </c>
      <c r="BF189" s="125" t="s">
        <v>7532</v>
      </c>
      <c r="BG189" s="125" t="s">
        <v>7533</v>
      </c>
      <c r="BH189" s="126" t="s">
        <v>7534</v>
      </c>
      <c r="BI189" s="125" t="s">
        <v>7535</v>
      </c>
      <c r="BJ189" s="125" t="s">
        <v>7536</v>
      </c>
      <c r="BK189" s="125" t="s">
        <v>7537</v>
      </c>
      <c r="BL189" s="125" t="s">
        <v>7538</v>
      </c>
      <c r="BM189" s="126" t="s">
        <v>7539</v>
      </c>
      <c r="BN189" s="125" t="s">
        <v>7540</v>
      </c>
      <c r="BO189" s="125" t="s">
        <v>7541</v>
      </c>
      <c r="BP189" s="125" t="s">
        <v>7542</v>
      </c>
      <c r="BQ189" s="125" t="s">
        <v>7543</v>
      </c>
      <c r="BR189" s="126" t="s">
        <v>7544</v>
      </c>
      <c r="BS189" s="125" t="s">
        <v>7545</v>
      </c>
      <c r="BT189" s="125" t="s">
        <v>7546</v>
      </c>
      <c r="BU189" s="125" t="s">
        <v>7547</v>
      </c>
      <c r="BV189" s="125" t="s">
        <v>7548</v>
      </c>
      <c r="BW189" s="126" t="s">
        <v>7549</v>
      </c>
      <c r="BX189" s="36" t="s">
        <v>7550</v>
      </c>
      <c r="BY189" s="36" t="s">
        <v>7551</v>
      </c>
      <c r="BZ189" s="36" t="s">
        <v>7552</v>
      </c>
      <c r="CA189" s="36" t="s">
        <v>7553</v>
      </c>
      <c r="CB189" s="36" t="s">
        <v>7554</v>
      </c>
      <c r="CC189" s="126" t="s">
        <v>7555</v>
      </c>
      <c r="CI189" s="125" t="s">
        <v>7556</v>
      </c>
      <c r="CJ189" s="125" t="s">
        <v>7557</v>
      </c>
      <c r="CK189" s="126" t="s">
        <v>7558</v>
      </c>
      <c r="CL189" s="125" t="s">
        <v>7559</v>
      </c>
      <c r="CM189" s="125" t="s">
        <v>7560</v>
      </c>
      <c r="CN189" s="125" t="s">
        <v>7561</v>
      </c>
      <c r="CO189" s="125" t="s">
        <v>7562</v>
      </c>
      <c r="CP189" s="126" t="s">
        <v>7563</v>
      </c>
      <c r="CQ189" s="125" t="s">
        <v>7564</v>
      </c>
      <c r="CR189" s="125" t="s">
        <v>7565</v>
      </c>
      <c r="CS189" s="125" t="s">
        <v>7566</v>
      </c>
      <c r="CT189" s="125" t="s">
        <v>7567</v>
      </c>
      <c r="CU189" s="126" t="s">
        <v>7568</v>
      </c>
      <c r="CV189" s="125" t="s">
        <v>7569</v>
      </c>
      <c r="CW189" s="125" t="s">
        <v>7570</v>
      </c>
      <c r="CX189" s="125" t="s">
        <v>7571</v>
      </c>
      <c r="CY189" s="125" t="s">
        <v>7572</v>
      </c>
      <c r="CZ189" s="126" t="s">
        <v>7573</v>
      </c>
      <c r="DA189" s="125" t="s">
        <v>7574</v>
      </c>
      <c r="DB189" s="125" t="s">
        <v>7575</v>
      </c>
      <c r="DC189" s="125" t="s">
        <v>7576</v>
      </c>
      <c r="DD189" s="125" t="s">
        <v>7577</v>
      </c>
      <c r="DE189" s="126" t="s">
        <v>7578</v>
      </c>
      <c r="DF189" s="125" t="s">
        <v>7579</v>
      </c>
      <c r="DG189" s="125" t="s">
        <v>7580</v>
      </c>
      <c r="DH189" s="125" t="s">
        <v>7581</v>
      </c>
      <c r="DI189" s="125" t="s">
        <v>7582</v>
      </c>
      <c r="DJ189" s="126" t="s">
        <v>7583</v>
      </c>
      <c r="DK189" s="36" t="s">
        <v>7584</v>
      </c>
      <c r="DL189" s="36" t="s">
        <v>7585</v>
      </c>
      <c r="DM189" s="36" t="s">
        <v>7586</v>
      </c>
      <c r="DN189" s="36" t="s">
        <v>7587</v>
      </c>
      <c r="DO189" s="36" t="s">
        <v>7588</v>
      </c>
      <c r="DP189" s="126" t="s">
        <v>7589</v>
      </c>
      <c r="DV189" s="125" t="s">
        <v>7590</v>
      </c>
      <c r="DW189" s="125" t="s">
        <v>7591</v>
      </c>
      <c r="DX189" s="126" t="s">
        <v>7592</v>
      </c>
      <c r="DY189" s="125" t="s">
        <v>7593</v>
      </c>
      <c r="DZ189" s="125" t="s">
        <v>7594</v>
      </c>
      <c r="EA189" s="125" t="s">
        <v>7595</v>
      </c>
      <c r="EB189" s="125" t="s">
        <v>7596</v>
      </c>
      <c r="EC189" s="126" t="s">
        <v>7597</v>
      </c>
      <c r="ED189" s="125" t="s">
        <v>7598</v>
      </c>
      <c r="EE189" s="125" t="s">
        <v>7599</v>
      </c>
      <c r="EF189" s="125" t="s">
        <v>7600</v>
      </c>
      <c r="EG189" s="125" t="s">
        <v>7601</v>
      </c>
      <c r="EH189" s="126" t="s">
        <v>7602</v>
      </c>
      <c r="EI189" s="125" t="s">
        <v>7603</v>
      </c>
      <c r="EJ189" s="125" t="s">
        <v>7604</v>
      </c>
      <c r="EK189" s="125" t="s">
        <v>7605</v>
      </c>
      <c r="EL189" s="125" t="s">
        <v>7606</v>
      </c>
      <c r="EM189" s="126" t="s">
        <v>7607</v>
      </c>
      <c r="EN189" s="125" t="s">
        <v>7608</v>
      </c>
      <c r="EO189" s="125" t="s">
        <v>7609</v>
      </c>
      <c r="EP189" s="125" t="s">
        <v>7610</v>
      </c>
      <c r="EQ189" s="125" t="s">
        <v>7611</v>
      </c>
      <c r="ER189" s="126" t="s">
        <v>7612</v>
      </c>
      <c r="ES189" s="125" t="s">
        <v>7613</v>
      </c>
      <c r="ET189" s="125" t="s">
        <v>7614</v>
      </c>
      <c r="EU189" s="125" t="s">
        <v>7615</v>
      </c>
      <c r="EV189" s="125" t="s">
        <v>7616</v>
      </c>
      <c r="EW189" s="126" t="s">
        <v>7617</v>
      </c>
      <c r="EX189" s="36" t="s">
        <v>7618</v>
      </c>
      <c r="EY189" s="36" t="s">
        <v>7619</v>
      </c>
      <c r="EZ189" s="36" t="s">
        <v>7620</v>
      </c>
      <c r="FA189" s="36" t="s">
        <v>7621</v>
      </c>
      <c r="FB189" s="36" t="s">
        <v>7622</v>
      </c>
      <c r="FC189" s="126" t="s">
        <v>7623</v>
      </c>
      <c r="FI189" s="125" t="s">
        <v>7624</v>
      </c>
      <c r="FJ189" s="125" t="s">
        <v>7625</v>
      </c>
      <c r="FK189" s="126" t="s">
        <v>7626</v>
      </c>
      <c r="FL189" s="125" t="s">
        <v>7627</v>
      </c>
      <c r="FM189" s="125" t="s">
        <v>7628</v>
      </c>
      <c r="FN189" s="125" t="s">
        <v>7629</v>
      </c>
      <c r="FO189" s="125" t="s">
        <v>7630</v>
      </c>
      <c r="FP189" s="126" t="s">
        <v>7631</v>
      </c>
      <c r="FQ189" s="125" t="s">
        <v>7632</v>
      </c>
      <c r="FR189" s="125" t="s">
        <v>7633</v>
      </c>
      <c r="FS189" s="125" t="s">
        <v>7634</v>
      </c>
      <c r="FT189" s="125" t="s">
        <v>7635</v>
      </c>
      <c r="FU189" s="126" t="s">
        <v>7636</v>
      </c>
      <c r="FV189" s="125" t="s">
        <v>7637</v>
      </c>
      <c r="FW189" s="125" t="s">
        <v>7638</v>
      </c>
      <c r="FX189" s="125" t="s">
        <v>7639</v>
      </c>
      <c r="FY189" s="125" t="s">
        <v>7640</v>
      </c>
      <c r="FZ189" s="126" t="s">
        <v>7641</v>
      </c>
      <c r="GA189" s="125" t="s">
        <v>7642</v>
      </c>
      <c r="GB189" s="125" t="s">
        <v>7643</v>
      </c>
      <c r="GC189" s="125" t="s">
        <v>7644</v>
      </c>
      <c r="GD189" s="125" t="s">
        <v>7645</v>
      </c>
      <c r="GE189" s="126" t="s">
        <v>7646</v>
      </c>
      <c r="GF189" s="125" t="s">
        <v>7647</v>
      </c>
      <c r="GG189" s="125" t="s">
        <v>7648</v>
      </c>
      <c r="GH189" s="125" t="s">
        <v>7649</v>
      </c>
      <c r="GI189" s="125" t="s">
        <v>7650</v>
      </c>
      <c r="GJ189" s="126" t="s">
        <v>7651</v>
      </c>
      <c r="GK189" s="125" t="s">
        <v>7652</v>
      </c>
      <c r="GL189" s="125" t="s">
        <v>7653</v>
      </c>
      <c r="GM189" s="125" t="s">
        <v>7654</v>
      </c>
      <c r="GN189" s="125" t="s">
        <v>7655</v>
      </c>
      <c r="GO189" s="126" t="s">
        <v>7656</v>
      </c>
      <c r="GP189" s="27" t="s">
        <v>7657</v>
      </c>
      <c r="GV189" s="125" t="s">
        <v>7658</v>
      </c>
      <c r="GW189" s="125" t="s">
        <v>7659</v>
      </c>
      <c r="GX189" s="126" t="s">
        <v>7660</v>
      </c>
      <c r="GY189" s="125" t="s">
        <v>7661</v>
      </c>
      <c r="GZ189" s="125" t="s">
        <v>7662</v>
      </c>
      <c r="HA189" s="125" t="s">
        <v>7663</v>
      </c>
      <c r="HB189" s="125" t="s">
        <v>7664</v>
      </c>
      <c r="HC189" s="126" t="s">
        <v>7665</v>
      </c>
      <c r="HD189" s="125" t="s">
        <v>7666</v>
      </c>
      <c r="HE189" s="125" t="s">
        <v>7667</v>
      </c>
      <c r="HF189" s="125" t="s">
        <v>7668</v>
      </c>
      <c r="HG189" s="125" t="s">
        <v>7669</v>
      </c>
      <c r="HH189" s="126" t="s">
        <v>7670</v>
      </c>
      <c r="HI189" s="125" t="s">
        <v>7671</v>
      </c>
      <c r="HJ189" s="125" t="s">
        <v>7672</v>
      </c>
      <c r="HK189" s="125" t="s">
        <v>7673</v>
      </c>
      <c r="HL189" s="125" t="s">
        <v>7674</v>
      </c>
      <c r="HM189" s="126" t="s">
        <v>7675</v>
      </c>
      <c r="HN189" s="125" t="s">
        <v>7676</v>
      </c>
      <c r="HO189" s="125" t="s">
        <v>7677</v>
      </c>
      <c r="HP189" s="125" t="s">
        <v>7678</v>
      </c>
      <c r="HQ189" s="125" t="s">
        <v>7679</v>
      </c>
      <c r="HR189" s="126" t="s">
        <v>7680</v>
      </c>
      <c r="HS189" s="125" t="s">
        <v>7681</v>
      </c>
      <c r="HT189" s="125" t="s">
        <v>7682</v>
      </c>
      <c r="HU189" s="125" t="s">
        <v>7683</v>
      </c>
      <c r="HV189" s="125" t="s">
        <v>7684</v>
      </c>
      <c r="HW189" s="126" t="s">
        <v>7685</v>
      </c>
      <c r="HX189" s="36" t="s">
        <v>7686</v>
      </c>
      <c r="HY189" s="36" t="s">
        <v>7687</v>
      </c>
      <c r="HZ189" s="36" t="s">
        <v>7688</v>
      </c>
      <c r="IA189" s="36" t="s">
        <v>7689</v>
      </c>
      <c r="IB189" s="36" t="s">
        <v>7690</v>
      </c>
      <c r="IC189" s="126" t="s">
        <v>7691</v>
      </c>
      <c r="II189" s="125" t="s">
        <v>7692</v>
      </c>
      <c r="IJ189" s="125" t="s">
        <v>7693</v>
      </c>
      <c r="IK189" s="126" t="s">
        <v>7694</v>
      </c>
      <c r="IL189" s="125" t="s">
        <v>7695</v>
      </c>
      <c r="IM189" s="125" t="s">
        <v>7696</v>
      </c>
      <c r="IN189" s="125" t="s">
        <v>7697</v>
      </c>
      <c r="IO189" s="125" t="s">
        <v>7698</v>
      </c>
      <c r="IP189" s="126" t="s">
        <v>7699</v>
      </c>
      <c r="IQ189" s="125" t="s">
        <v>7700</v>
      </c>
      <c r="IR189" s="125" t="s">
        <v>7701</v>
      </c>
      <c r="IS189" s="125" t="s">
        <v>7702</v>
      </c>
      <c r="IT189" s="125" t="s">
        <v>7703</v>
      </c>
      <c r="IU189" s="126" t="s">
        <v>7704</v>
      </c>
      <c r="IV189" s="125" t="s">
        <v>7705</v>
      </c>
      <c r="IW189" s="125" t="s">
        <v>7706</v>
      </c>
      <c r="IX189" s="125" t="s">
        <v>7707</v>
      </c>
      <c r="IY189" s="125" t="s">
        <v>7708</v>
      </c>
      <c r="IZ189" s="126" t="s">
        <v>7709</v>
      </c>
      <c r="JA189" s="125" t="s">
        <v>7710</v>
      </c>
      <c r="JB189" s="125" t="s">
        <v>7711</v>
      </c>
      <c r="JC189" s="125" t="s">
        <v>7712</v>
      </c>
      <c r="JD189" s="125" t="s">
        <v>7713</v>
      </c>
      <c r="JE189" s="126" t="s">
        <v>7714</v>
      </c>
      <c r="JF189" s="125" t="s">
        <v>7715</v>
      </c>
      <c r="JG189" s="125" t="s">
        <v>7716</v>
      </c>
      <c r="JH189" s="125" t="s">
        <v>7717</v>
      </c>
      <c r="JI189" s="125" t="s">
        <v>7718</v>
      </c>
      <c r="JJ189" s="126" t="s">
        <v>7719</v>
      </c>
      <c r="JK189" s="125" t="s">
        <v>7720</v>
      </c>
      <c r="JL189" s="125" t="s">
        <v>7721</v>
      </c>
      <c r="JM189" s="125" t="s">
        <v>7722</v>
      </c>
      <c r="JN189" s="125" t="s">
        <v>7723</v>
      </c>
      <c r="JO189" s="126" t="s">
        <v>7724</v>
      </c>
      <c r="JP189" s="126" t="s">
        <v>7725</v>
      </c>
      <c r="JV189" s="125" t="s">
        <v>7726</v>
      </c>
      <c r="JW189" s="125" t="s">
        <v>7727</v>
      </c>
      <c r="JX189" s="126" t="s">
        <v>7728</v>
      </c>
      <c r="JY189" s="125" t="s">
        <v>7729</v>
      </c>
      <c r="JZ189" s="125" t="s">
        <v>7730</v>
      </c>
      <c r="KA189" s="125" t="s">
        <v>7731</v>
      </c>
      <c r="KB189" s="125" t="s">
        <v>7732</v>
      </c>
      <c r="KC189" s="126" t="s">
        <v>7733</v>
      </c>
      <c r="KD189" s="125" t="s">
        <v>7734</v>
      </c>
      <c r="KE189" s="125" t="s">
        <v>7735</v>
      </c>
      <c r="KF189" s="125" t="s">
        <v>7736</v>
      </c>
      <c r="KG189" s="125" t="s">
        <v>7737</v>
      </c>
      <c r="KH189" s="126" t="s">
        <v>7738</v>
      </c>
      <c r="KI189" s="125" t="s">
        <v>7739</v>
      </c>
      <c r="KJ189" s="125" t="s">
        <v>7740</v>
      </c>
      <c r="KK189" s="125" t="s">
        <v>7741</v>
      </c>
      <c r="KL189" s="125" t="s">
        <v>7742</v>
      </c>
      <c r="KM189" s="126" t="s">
        <v>7743</v>
      </c>
      <c r="KN189" s="125" t="s">
        <v>7744</v>
      </c>
      <c r="KO189" s="125" t="s">
        <v>7745</v>
      </c>
      <c r="KP189" s="125" t="s">
        <v>7746</v>
      </c>
      <c r="KQ189" s="125" t="s">
        <v>7747</v>
      </c>
      <c r="KR189" s="126" t="s">
        <v>7748</v>
      </c>
      <c r="KS189" s="125" t="s">
        <v>7749</v>
      </c>
      <c r="KT189" s="125" t="s">
        <v>7750</v>
      </c>
      <c r="KU189" s="125" t="s">
        <v>7751</v>
      </c>
      <c r="KV189" s="125" t="s">
        <v>7752</v>
      </c>
      <c r="KW189" s="126" t="s">
        <v>7753</v>
      </c>
      <c r="KX189" s="125" t="s">
        <v>7754</v>
      </c>
      <c r="KY189" s="125" t="s">
        <v>7755</v>
      </c>
      <c r="KZ189" s="125" t="s">
        <v>7756</v>
      </c>
      <c r="LA189" s="125" t="s">
        <v>7757</v>
      </c>
      <c r="LB189" s="126" t="s">
        <v>7758</v>
      </c>
      <c r="LC189" s="126" t="s">
        <v>7759</v>
      </c>
      <c r="LI189" s="134" t="s">
        <v>7760</v>
      </c>
      <c r="LJ189" s="134" t="s">
        <v>7761</v>
      </c>
      <c r="LK189" s="126" t="s">
        <v>7762</v>
      </c>
      <c r="LL189" s="134" t="s">
        <v>7763</v>
      </c>
      <c r="LM189" s="134" t="s">
        <v>7764</v>
      </c>
      <c r="LN189" s="134" t="s">
        <v>7765</v>
      </c>
      <c r="LO189" s="134" t="s">
        <v>7766</v>
      </c>
      <c r="LP189" s="126" t="s">
        <v>7767</v>
      </c>
      <c r="LQ189" s="134" t="s">
        <v>7768</v>
      </c>
      <c r="LR189" s="134" t="s">
        <v>7769</v>
      </c>
      <c r="LS189" s="134" t="s">
        <v>7770</v>
      </c>
      <c r="LT189" s="134" t="s">
        <v>7771</v>
      </c>
      <c r="LU189" s="126" t="s">
        <v>7772</v>
      </c>
      <c r="LV189" s="134" t="s">
        <v>7773</v>
      </c>
      <c r="LW189" s="134" t="s">
        <v>7774</v>
      </c>
      <c r="LX189" s="134" t="s">
        <v>7775</v>
      </c>
      <c r="LY189" s="134" t="s">
        <v>7776</v>
      </c>
      <c r="LZ189" s="126" t="s">
        <v>7777</v>
      </c>
      <c r="MA189" s="136" t="s">
        <v>7778</v>
      </c>
      <c r="MB189" s="136" t="s">
        <v>7779</v>
      </c>
      <c r="MC189" s="136" t="s">
        <v>7780</v>
      </c>
      <c r="MD189" s="136" t="s">
        <v>7781</v>
      </c>
      <c r="ME189" s="126" t="s">
        <v>7782</v>
      </c>
      <c r="MF189" s="136" t="s">
        <v>7783</v>
      </c>
      <c r="MG189" s="136" t="s">
        <v>7784</v>
      </c>
      <c r="MH189" s="136" t="s">
        <v>7785</v>
      </c>
      <c r="MI189" s="136" t="s">
        <v>7786</v>
      </c>
      <c r="MJ189" s="126" t="s">
        <v>7787</v>
      </c>
      <c r="MK189" s="36" t="s">
        <v>7788</v>
      </c>
      <c r="ML189" s="36" t="s">
        <v>7789</v>
      </c>
      <c r="MM189" s="36" t="s">
        <v>7790</v>
      </c>
      <c r="MN189" s="36" t="s">
        <v>7791</v>
      </c>
      <c r="MO189" s="126" t="s">
        <v>7792</v>
      </c>
      <c r="MP189" s="134" t="s">
        <v>7793</v>
      </c>
      <c r="MV189" s="125" t="s">
        <v>7794</v>
      </c>
      <c r="MW189" s="125" t="s">
        <v>7795</v>
      </c>
      <c r="MX189" s="143" t="s">
        <v>7796</v>
      </c>
      <c r="MY189" s="125" t="s">
        <v>7797</v>
      </c>
      <c r="MZ189" s="125" t="s">
        <v>7798</v>
      </c>
      <c r="NA189" s="125" t="s">
        <v>7799</v>
      </c>
      <c r="NB189" s="125" t="s">
        <v>7800</v>
      </c>
      <c r="NC189" s="143" t="s">
        <v>7801</v>
      </c>
      <c r="ND189" s="125" t="s">
        <v>7802</v>
      </c>
      <c r="NE189" s="125" t="s">
        <v>7803</v>
      </c>
      <c r="NF189" s="125" t="s">
        <v>7804</v>
      </c>
      <c r="NG189" s="125" t="s">
        <v>7805</v>
      </c>
      <c r="NH189" s="143" t="s">
        <v>7806</v>
      </c>
      <c r="NI189" s="125" t="s">
        <v>7807</v>
      </c>
      <c r="NJ189" s="125" t="s">
        <v>7808</v>
      </c>
      <c r="NK189" s="125" t="s">
        <v>7809</v>
      </c>
      <c r="NL189" s="125" t="s">
        <v>7810</v>
      </c>
      <c r="NM189" s="143" t="s">
        <v>7811</v>
      </c>
      <c r="NN189" s="125" t="s">
        <v>7812</v>
      </c>
      <c r="NO189" s="125" t="s">
        <v>7813</v>
      </c>
      <c r="NP189" s="125" t="s">
        <v>7814</v>
      </c>
      <c r="NQ189" s="125" t="s">
        <v>7815</v>
      </c>
      <c r="NR189" s="143" t="s">
        <v>7816</v>
      </c>
      <c r="NS189" s="125" t="s">
        <v>7817</v>
      </c>
      <c r="NT189" s="125" t="s">
        <v>7818</v>
      </c>
      <c r="NU189" s="125" t="s">
        <v>7819</v>
      </c>
      <c r="NV189" s="125" t="s">
        <v>7820</v>
      </c>
      <c r="NW189" s="143" t="s">
        <v>7821</v>
      </c>
      <c r="NX189" s="36" t="s">
        <v>7822</v>
      </c>
      <c r="NY189" s="36" t="s">
        <v>7823</v>
      </c>
      <c r="NZ189" s="36" t="s">
        <v>7824</v>
      </c>
      <c r="OA189" s="36" t="s">
        <v>7825</v>
      </c>
      <c r="OB189" s="36" t="s">
        <v>7826</v>
      </c>
      <c r="OC189" s="126" t="s">
        <v>7827</v>
      </c>
      <c r="OI189" s="125" t="s">
        <v>7828</v>
      </c>
      <c r="OJ189" s="125" t="s">
        <v>7829</v>
      </c>
      <c r="OK189" s="126" t="s">
        <v>7830</v>
      </c>
      <c r="OL189" s="125" t="s">
        <v>7831</v>
      </c>
      <c r="OM189" s="125" t="s">
        <v>7832</v>
      </c>
      <c r="ON189" s="125" t="s">
        <v>7833</v>
      </c>
      <c r="OO189" s="125" t="s">
        <v>7834</v>
      </c>
      <c r="OP189" s="126" t="s">
        <v>7835</v>
      </c>
      <c r="OQ189" s="125" t="s">
        <v>7836</v>
      </c>
      <c r="OR189" s="125" t="s">
        <v>7837</v>
      </c>
      <c r="OS189" s="125" t="s">
        <v>7838</v>
      </c>
      <c r="OT189" s="125" t="s">
        <v>7839</v>
      </c>
      <c r="OU189" s="126" t="s">
        <v>7840</v>
      </c>
      <c r="OV189" s="125" t="s">
        <v>7841</v>
      </c>
      <c r="OW189" s="125" t="s">
        <v>7842</v>
      </c>
      <c r="OX189" s="125" t="s">
        <v>7843</v>
      </c>
      <c r="OY189" s="125" t="s">
        <v>7844</v>
      </c>
      <c r="OZ189" s="126" t="s">
        <v>7845</v>
      </c>
      <c r="PA189" s="125" t="s">
        <v>7846</v>
      </c>
      <c r="PB189" s="125" t="s">
        <v>7847</v>
      </c>
      <c r="PC189" s="125" t="s">
        <v>7848</v>
      </c>
      <c r="PD189" s="125" t="s">
        <v>7849</v>
      </c>
      <c r="PE189" s="126" t="s">
        <v>7850</v>
      </c>
      <c r="PF189" s="125" t="s">
        <v>7851</v>
      </c>
      <c r="PG189" s="125" t="s">
        <v>7852</v>
      </c>
      <c r="PH189" s="125" t="s">
        <v>7853</v>
      </c>
      <c r="PI189" s="125" t="s">
        <v>7854</v>
      </c>
      <c r="PJ189" s="126" t="s">
        <v>7855</v>
      </c>
      <c r="PK189" s="36" t="s">
        <v>7856</v>
      </c>
      <c r="PL189" s="36" t="s">
        <v>7857</v>
      </c>
      <c r="PM189" s="36" t="s">
        <v>7858</v>
      </c>
      <c r="PN189" s="36" t="s">
        <v>7859</v>
      </c>
      <c r="PO189" s="53" t="s">
        <v>7860</v>
      </c>
    </row>
    <row r="190" spans="1:431" outlineLevel="1" x14ac:dyDescent="0.3">
      <c r="A190" s="30" t="s">
        <v>7861</v>
      </c>
      <c r="B190" s="37" t="s">
        <v>7862</v>
      </c>
      <c r="C190" s="126">
        <v>2.6724929299831199</v>
      </c>
      <c r="I190" s="125">
        <v>3.0430781162940095</v>
      </c>
      <c r="J190" s="125">
        <v>2.9815316526950904</v>
      </c>
      <c r="K190" s="126">
        <v>2.9193113571716593</v>
      </c>
      <c r="L190" s="125">
        <v>2.9230749719156957</v>
      </c>
      <c r="M190" s="125">
        <v>2.9078978056119151</v>
      </c>
      <c r="N190" s="125">
        <v>2.9549787807376742</v>
      </c>
      <c r="O190" s="125">
        <v>2.9373589136264071</v>
      </c>
      <c r="P190" s="126">
        <v>2.9285243658126703</v>
      </c>
      <c r="Q190" s="125">
        <v>2.9303669675408726</v>
      </c>
      <c r="R190" s="125">
        <v>2.9318253666659082</v>
      </c>
      <c r="S190" s="125">
        <v>2.9366108788767065</v>
      </c>
      <c r="T190" s="125">
        <v>2.932937298504513</v>
      </c>
      <c r="U190" s="126">
        <v>2.9320529754801341</v>
      </c>
      <c r="V190" s="125">
        <v>2.932758697413627</v>
      </c>
      <c r="W190" s="125">
        <v>2.9332370433881776</v>
      </c>
      <c r="X190" s="125">
        <v>2.9335193787326319</v>
      </c>
      <c r="Y190" s="125">
        <v>2.932901078703817</v>
      </c>
      <c r="Z190" s="126">
        <v>2.9328938347436777</v>
      </c>
      <c r="AA190" s="125">
        <v>2.9330620065963862</v>
      </c>
      <c r="AB190" s="125">
        <v>2.9331226684329379</v>
      </c>
      <c r="AC190" s="125">
        <v>2.9330997934418908</v>
      </c>
      <c r="AD190" s="125">
        <v>2.9330158763837422</v>
      </c>
      <c r="AE190" s="126">
        <v>2.933038835919727</v>
      </c>
      <c r="AF190" s="125">
        <v>2.9330678361549367</v>
      </c>
      <c r="AG190" s="125">
        <v>2.9330690020666466</v>
      </c>
      <c r="AH190" s="125">
        <v>2.9330582687933888</v>
      </c>
      <c r="AI190" s="125">
        <v>2.9330499638636884</v>
      </c>
      <c r="AJ190" s="126">
        <v>2.9330567813596771</v>
      </c>
      <c r="AK190" s="36">
        <v>2.9330603704476674</v>
      </c>
      <c r="AL190" s="36">
        <v>2.9330567813596771</v>
      </c>
      <c r="AM190" s="36">
        <v>2.9330567813596771</v>
      </c>
      <c r="AN190" s="36">
        <v>2.9330567813596771</v>
      </c>
      <c r="AO190" s="25">
        <v>2.9330567813596771</v>
      </c>
      <c r="AP190" s="126" t="s">
        <v>7863</v>
      </c>
      <c r="AV190" s="125" t="s">
        <v>7864</v>
      </c>
      <c r="AW190" s="125" t="s">
        <v>7865</v>
      </c>
      <c r="AX190" s="126" t="s">
        <v>7866</v>
      </c>
      <c r="AY190" s="125" t="s">
        <v>7867</v>
      </c>
      <c r="AZ190" s="125" t="s">
        <v>7868</v>
      </c>
      <c r="BA190" s="125" t="s">
        <v>7869</v>
      </c>
      <c r="BB190" s="125" t="s">
        <v>7870</v>
      </c>
      <c r="BC190" s="126" t="s">
        <v>7871</v>
      </c>
      <c r="BD190" s="125" t="s">
        <v>7872</v>
      </c>
      <c r="BE190" s="125" t="s">
        <v>7873</v>
      </c>
      <c r="BF190" s="125" t="s">
        <v>7874</v>
      </c>
      <c r="BG190" s="125" t="s">
        <v>7875</v>
      </c>
      <c r="BH190" s="126" t="s">
        <v>7876</v>
      </c>
      <c r="BI190" s="125" t="s">
        <v>7877</v>
      </c>
      <c r="BJ190" s="125" t="s">
        <v>7878</v>
      </c>
      <c r="BK190" s="125" t="s">
        <v>7879</v>
      </c>
      <c r="BL190" s="125" t="s">
        <v>7880</v>
      </c>
      <c r="BM190" s="126" t="s">
        <v>7881</v>
      </c>
      <c r="BN190" s="125" t="s">
        <v>7882</v>
      </c>
      <c r="BO190" s="125" t="s">
        <v>7883</v>
      </c>
      <c r="BP190" s="125" t="s">
        <v>7884</v>
      </c>
      <c r="BQ190" s="125" t="s">
        <v>7885</v>
      </c>
      <c r="BR190" s="126" t="s">
        <v>7886</v>
      </c>
      <c r="BS190" s="125" t="s">
        <v>7887</v>
      </c>
      <c r="BT190" s="125" t="s">
        <v>7888</v>
      </c>
      <c r="BU190" s="125" t="s">
        <v>7889</v>
      </c>
      <c r="BV190" s="125" t="s">
        <v>7890</v>
      </c>
      <c r="BW190" s="126" t="s">
        <v>7891</v>
      </c>
      <c r="BX190" s="36" t="s">
        <v>7892</v>
      </c>
      <c r="BY190" s="36" t="s">
        <v>7893</v>
      </c>
      <c r="BZ190" s="36" t="s">
        <v>7894</v>
      </c>
      <c r="CA190" s="36" t="s">
        <v>7895</v>
      </c>
      <c r="CB190" s="36" t="s">
        <v>7896</v>
      </c>
      <c r="CC190" s="126" t="s">
        <v>7897</v>
      </c>
      <c r="CI190" s="125" t="s">
        <v>7898</v>
      </c>
      <c r="CJ190" s="125" t="s">
        <v>7899</v>
      </c>
      <c r="CK190" s="126" t="s">
        <v>7900</v>
      </c>
      <c r="CL190" s="125" t="s">
        <v>7901</v>
      </c>
      <c r="CM190" s="125" t="s">
        <v>7902</v>
      </c>
      <c r="CN190" s="125" t="s">
        <v>7903</v>
      </c>
      <c r="CO190" s="125" t="s">
        <v>7904</v>
      </c>
      <c r="CP190" s="126" t="s">
        <v>7905</v>
      </c>
      <c r="CQ190" s="125" t="s">
        <v>7906</v>
      </c>
      <c r="CR190" s="125" t="s">
        <v>7907</v>
      </c>
      <c r="CS190" s="125" t="s">
        <v>7908</v>
      </c>
      <c r="CT190" s="125" t="s">
        <v>7909</v>
      </c>
      <c r="CU190" s="126" t="s">
        <v>7910</v>
      </c>
      <c r="CV190" s="125" t="s">
        <v>7911</v>
      </c>
      <c r="CW190" s="125" t="s">
        <v>7912</v>
      </c>
      <c r="CX190" s="125" t="s">
        <v>7913</v>
      </c>
      <c r="CY190" s="125" t="s">
        <v>7914</v>
      </c>
      <c r="CZ190" s="126" t="s">
        <v>7915</v>
      </c>
      <c r="DA190" s="125" t="s">
        <v>7916</v>
      </c>
      <c r="DB190" s="125" t="s">
        <v>7917</v>
      </c>
      <c r="DC190" s="125" t="s">
        <v>7918</v>
      </c>
      <c r="DD190" s="125" t="s">
        <v>7919</v>
      </c>
      <c r="DE190" s="126" t="s">
        <v>7920</v>
      </c>
      <c r="DF190" s="125" t="s">
        <v>7921</v>
      </c>
      <c r="DG190" s="125" t="s">
        <v>7922</v>
      </c>
      <c r="DH190" s="125" t="s">
        <v>7923</v>
      </c>
      <c r="DI190" s="125" t="s">
        <v>7924</v>
      </c>
      <c r="DJ190" s="126" t="s">
        <v>7925</v>
      </c>
      <c r="DK190" s="36" t="s">
        <v>7926</v>
      </c>
      <c r="DL190" s="36" t="s">
        <v>7927</v>
      </c>
      <c r="DM190" s="36" t="s">
        <v>7928</v>
      </c>
      <c r="DN190" s="36" t="s">
        <v>7929</v>
      </c>
      <c r="DO190" s="36" t="s">
        <v>7930</v>
      </c>
      <c r="DP190" s="126" t="s">
        <v>7931</v>
      </c>
      <c r="DV190" s="125" t="s">
        <v>7932</v>
      </c>
      <c r="DW190" s="125" t="s">
        <v>7933</v>
      </c>
      <c r="DX190" s="126" t="s">
        <v>7934</v>
      </c>
      <c r="DY190" s="125" t="s">
        <v>7935</v>
      </c>
      <c r="DZ190" s="125" t="s">
        <v>7936</v>
      </c>
      <c r="EA190" s="125" t="s">
        <v>7937</v>
      </c>
      <c r="EB190" s="125" t="s">
        <v>7938</v>
      </c>
      <c r="EC190" s="126" t="s">
        <v>7939</v>
      </c>
      <c r="ED190" s="125" t="s">
        <v>7940</v>
      </c>
      <c r="EE190" s="125" t="s">
        <v>7941</v>
      </c>
      <c r="EF190" s="125" t="s">
        <v>7942</v>
      </c>
      <c r="EG190" s="125" t="s">
        <v>7943</v>
      </c>
      <c r="EH190" s="126" t="s">
        <v>7944</v>
      </c>
      <c r="EI190" s="125" t="s">
        <v>7945</v>
      </c>
      <c r="EJ190" s="125" t="s">
        <v>7946</v>
      </c>
      <c r="EK190" s="125" t="s">
        <v>7947</v>
      </c>
      <c r="EL190" s="125" t="s">
        <v>7948</v>
      </c>
      <c r="EM190" s="126" t="s">
        <v>7949</v>
      </c>
      <c r="EN190" s="125" t="s">
        <v>7950</v>
      </c>
      <c r="EO190" s="125" t="s">
        <v>7951</v>
      </c>
      <c r="EP190" s="125" t="s">
        <v>7952</v>
      </c>
      <c r="EQ190" s="125" t="s">
        <v>7953</v>
      </c>
      <c r="ER190" s="126" t="s">
        <v>7954</v>
      </c>
      <c r="ES190" s="125" t="s">
        <v>7955</v>
      </c>
      <c r="ET190" s="125" t="s">
        <v>7956</v>
      </c>
      <c r="EU190" s="125" t="s">
        <v>7957</v>
      </c>
      <c r="EV190" s="125" t="s">
        <v>7958</v>
      </c>
      <c r="EW190" s="126" t="s">
        <v>7959</v>
      </c>
      <c r="EX190" s="36" t="s">
        <v>7960</v>
      </c>
      <c r="EY190" s="36" t="s">
        <v>7961</v>
      </c>
      <c r="EZ190" s="36" t="s">
        <v>7962</v>
      </c>
      <c r="FA190" s="36" t="s">
        <v>7963</v>
      </c>
      <c r="FB190" s="36" t="s">
        <v>7964</v>
      </c>
      <c r="FC190" s="126" t="s">
        <v>7965</v>
      </c>
      <c r="FI190" s="125" t="s">
        <v>7966</v>
      </c>
      <c r="FJ190" s="125" t="s">
        <v>7967</v>
      </c>
      <c r="FK190" s="126" t="s">
        <v>7968</v>
      </c>
      <c r="FL190" s="125" t="s">
        <v>7969</v>
      </c>
      <c r="FM190" s="125" t="s">
        <v>7970</v>
      </c>
      <c r="FN190" s="125" t="s">
        <v>7971</v>
      </c>
      <c r="FO190" s="125" t="s">
        <v>7972</v>
      </c>
      <c r="FP190" s="126" t="s">
        <v>7973</v>
      </c>
      <c r="FQ190" s="125" t="s">
        <v>7974</v>
      </c>
      <c r="FR190" s="125" t="s">
        <v>7975</v>
      </c>
      <c r="FS190" s="125" t="s">
        <v>7976</v>
      </c>
      <c r="FT190" s="125" t="s">
        <v>7977</v>
      </c>
      <c r="FU190" s="126" t="s">
        <v>7978</v>
      </c>
      <c r="FV190" s="125" t="s">
        <v>7979</v>
      </c>
      <c r="FW190" s="125" t="s">
        <v>7980</v>
      </c>
      <c r="FX190" s="125" t="s">
        <v>7981</v>
      </c>
      <c r="FY190" s="125" t="s">
        <v>7982</v>
      </c>
      <c r="FZ190" s="126" t="s">
        <v>7983</v>
      </c>
      <c r="GA190" s="125" t="s">
        <v>7984</v>
      </c>
      <c r="GB190" s="125" t="s">
        <v>7985</v>
      </c>
      <c r="GC190" s="125" t="s">
        <v>7986</v>
      </c>
      <c r="GD190" s="125" t="s">
        <v>7987</v>
      </c>
      <c r="GE190" s="126" t="s">
        <v>7988</v>
      </c>
      <c r="GF190" s="125" t="s">
        <v>7989</v>
      </c>
      <c r="GG190" s="125" t="s">
        <v>7990</v>
      </c>
      <c r="GH190" s="125" t="s">
        <v>7991</v>
      </c>
      <c r="GI190" s="125" t="s">
        <v>7992</v>
      </c>
      <c r="GJ190" s="126" t="s">
        <v>7993</v>
      </c>
      <c r="GK190" s="125" t="s">
        <v>7994</v>
      </c>
      <c r="GL190" s="125" t="s">
        <v>7995</v>
      </c>
      <c r="GM190" s="125" t="s">
        <v>7996</v>
      </c>
      <c r="GN190" s="125" t="s">
        <v>7997</v>
      </c>
      <c r="GO190" s="126" t="s">
        <v>7998</v>
      </c>
      <c r="GP190" s="27" t="s">
        <v>7999</v>
      </c>
      <c r="GV190" s="125" t="s">
        <v>8000</v>
      </c>
      <c r="GW190" s="125" t="s">
        <v>8001</v>
      </c>
      <c r="GX190" s="126" t="s">
        <v>8002</v>
      </c>
      <c r="GY190" s="125" t="s">
        <v>8003</v>
      </c>
      <c r="GZ190" s="125" t="s">
        <v>8004</v>
      </c>
      <c r="HA190" s="125" t="s">
        <v>8005</v>
      </c>
      <c r="HB190" s="125" t="s">
        <v>8006</v>
      </c>
      <c r="HC190" s="126" t="s">
        <v>8007</v>
      </c>
      <c r="HD190" s="125" t="s">
        <v>8008</v>
      </c>
      <c r="HE190" s="125" t="s">
        <v>8009</v>
      </c>
      <c r="HF190" s="125" t="s">
        <v>8010</v>
      </c>
      <c r="HG190" s="125" t="s">
        <v>8011</v>
      </c>
      <c r="HH190" s="126" t="s">
        <v>8012</v>
      </c>
      <c r="HI190" s="125" t="s">
        <v>8013</v>
      </c>
      <c r="HJ190" s="125" t="s">
        <v>8014</v>
      </c>
      <c r="HK190" s="125" t="s">
        <v>8015</v>
      </c>
      <c r="HL190" s="125" t="s">
        <v>8016</v>
      </c>
      <c r="HM190" s="126" t="s">
        <v>8017</v>
      </c>
      <c r="HN190" s="125" t="s">
        <v>8018</v>
      </c>
      <c r="HO190" s="125" t="s">
        <v>8019</v>
      </c>
      <c r="HP190" s="125" t="s">
        <v>8020</v>
      </c>
      <c r="HQ190" s="125" t="s">
        <v>8021</v>
      </c>
      <c r="HR190" s="126" t="s">
        <v>8022</v>
      </c>
      <c r="HS190" s="125" t="s">
        <v>8023</v>
      </c>
      <c r="HT190" s="125" t="s">
        <v>8024</v>
      </c>
      <c r="HU190" s="125" t="s">
        <v>8025</v>
      </c>
      <c r="HV190" s="125" t="s">
        <v>8026</v>
      </c>
      <c r="HW190" s="126" t="s">
        <v>8027</v>
      </c>
      <c r="HX190" s="36" t="s">
        <v>8028</v>
      </c>
      <c r="HY190" s="36" t="s">
        <v>8029</v>
      </c>
      <c r="HZ190" s="36" t="s">
        <v>8030</v>
      </c>
      <c r="IA190" s="36" t="s">
        <v>8031</v>
      </c>
      <c r="IB190" s="36" t="s">
        <v>8032</v>
      </c>
      <c r="IC190" s="126" t="s">
        <v>8033</v>
      </c>
      <c r="II190" s="125" t="s">
        <v>8034</v>
      </c>
      <c r="IJ190" s="125" t="s">
        <v>8035</v>
      </c>
      <c r="IK190" s="126" t="s">
        <v>8036</v>
      </c>
      <c r="IL190" s="125" t="s">
        <v>8037</v>
      </c>
      <c r="IM190" s="125" t="s">
        <v>8038</v>
      </c>
      <c r="IN190" s="125" t="s">
        <v>8039</v>
      </c>
      <c r="IO190" s="125" t="s">
        <v>8040</v>
      </c>
      <c r="IP190" s="126" t="s">
        <v>8041</v>
      </c>
      <c r="IQ190" s="125" t="s">
        <v>8042</v>
      </c>
      <c r="IR190" s="125" t="s">
        <v>8043</v>
      </c>
      <c r="IS190" s="125" t="s">
        <v>8044</v>
      </c>
      <c r="IT190" s="125" t="s">
        <v>8045</v>
      </c>
      <c r="IU190" s="126" t="s">
        <v>8046</v>
      </c>
      <c r="IV190" s="125" t="s">
        <v>8047</v>
      </c>
      <c r="IW190" s="125" t="s">
        <v>8048</v>
      </c>
      <c r="IX190" s="125" t="s">
        <v>8049</v>
      </c>
      <c r="IY190" s="125" t="s">
        <v>8050</v>
      </c>
      <c r="IZ190" s="126" t="s">
        <v>8051</v>
      </c>
      <c r="JA190" s="125" t="s">
        <v>8052</v>
      </c>
      <c r="JB190" s="125" t="s">
        <v>8053</v>
      </c>
      <c r="JC190" s="125" t="s">
        <v>8054</v>
      </c>
      <c r="JD190" s="125" t="s">
        <v>8055</v>
      </c>
      <c r="JE190" s="126" t="s">
        <v>8056</v>
      </c>
      <c r="JF190" s="125" t="s">
        <v>8057</v>
      </c>
      <c r="JG190" s="125" t="s">
        <v>8058</v>
      </c>
      <c r="JH190" s="125" t="s">
        <v>8059</v>
      </c>
      <c r="JI190" s="125" t="s">
        <v>8060</v>
      </c>
      <c r="JJ190" s="126" t="s">
        <v>8061</v>
      </c>
      <c r="JK190" s="125" t="s">
        <v>8062</v>
      </c>
      <c r="JL190" s="125" t="s">
        <v>8063</v>
      </c>
      <c r="JM190" s="125" t="s">
        <v>8064</v>
      </c>
      <c r="JN190" s="125" t="s">
        <v>8065</v>
      </c>
      <c r="JO190" s="126" t="s">
        <v>8066</v>
      </c>
      <c r="JP190" s="126" t="s">
        <v>8067</v>
      </c>
      <c r="JV190" s="125" t="s">
        <v>8068</v>
      </c>
      <c r="JW190" s="125" t="s">
        <v>8069</v>
      </c>
      <c r="JX190" s="126" t="s">
        <v>8070</v>
      </c>
      <c r="JY190" s="125" t="s">
        <v>8071</v>
      </c>
      <c r="JZ190" s="125" t="s">
        <v>8072</v>
      </c>
      <c r="KA190" s="125" t="s">
        <v>8073</v>
      </c>
      <c r="KB190" s="125" t="s">
        <v>8074</v>
      </c>
      <c r="KC190" s="126" t="s">
        <v>8075</v>
      </c>
      <c r="KD190" s="125" t="s">
        <v>8076</v>
      </c>
      <c r="KE190" s="125" t="s">
        <v>8077</v>
      </c>
      <c r="KF190" s="125" t="s">
        <v>8078</v>
      </c>
      <c r="KG190" s="125" t="s">
        <v>8079</v>
      </c>
      <c r="KH190" s="126" t="s">
        <v>8080</v>
      </c>
      <c r="KI190" s="125" t="s">
        <v>8081</v>
      </c>
      <c r="KJ190" s="125" t="s">
        <v>8082</v>
      </c>
      <c r="KK190" s="125" t="s">
        <v>8083</v>
      </c>
      <c r="KL190" s="125" t="s">
        <v>8084</v>
      </c>
      <c r="KM190" s="126" t="s">
        <v>8085</v>
      </c>
      <c r="KN190" s="125" t="s">
        <v>8086</v>
      </c>
      <c r="KO190" s="125" t="s">
        <v>8087</v>
      </c>
      <c r="KP190" s="125" t="s">
        <v>8088</v>
      </c>
      <c r="KQ190" s="125" t="s">
        <v>8089</v>
      </c>
      <c r="KR190" s="126" t="s">
        <v>8090</v>
      </c>
      <c r="KS190" s="125" t="s">
        <v>8091</v>
      </c>
      <c r="KT190" s="125" t="s">
        <v>8092</v>
      </c>
      <c r="KU190" s="125" t="s">
        <v>8093</v>
      </c>
      <c r="KV190" s="125" t="s">
        <v>8094</v>
      </c>
      <c r="KW190" s="126" t="s">
        <v>8095</v>
      </c>
      <c r="KX190" s="125" t="s">
        <v>8096</v>
      </c>
      <c r="KY190" s="125" t="s">
        <v>8097</v>
      </c>
      <c r="KZ190" s="125" t="s">
        <v>8098</v>
      </c>
      <c r="LA190" s="125" t="s">
        <v>8099</v>
      </c>
      <c r="LB190" s="126" t="s">
        <v>8100</v>
      </c>
      <c r="LC190" s="126">
        <v>2.6724929299831199</v>
      </c>
      <c r="LI190" s="134">
        <v>3.0430781162940095</v>
      </c>
      <c r="LJ190" s="134">
        <v>2.9815316526950904</v>
      </c>
      <c r="LK190" s="126">
        <v>2.9193113571716593</v>
      </c>
      <c r="LL190" s="134">
        <v>2.9230749719156957</v>
      </c>
      <c r="LM190" s="134">
        <v>2.9078978056119151</v>
      </c>
      <c r="LN190" s="134">
        <v>2.9549787807376742</v>
      </c>
      <c r="LO190" s="134">
        <v>2.9373589136264071</v>
      </c>
      <c r="LP190" s="126">
        <v>2.9285243658126703</v>
      </c>
      <c r="LQ190" s="134">
        <v>2.9303669675408726</v>
      </c>
      <c r="LR190" s="134">
        <v>2.9318253666659082</v>
      </c>
      <c r="LS190" s="134">
        <v>2.9366108788767065</v>
      </c>
      <c r="LT190" s="134">
        <v>2.932937298504513</v>
      </c>
      <c r="LU190" s="126">
        <v>2.9320529754801341</v>
      </c>
      <c r="LV190" s="134">
        <v>2.932758697413627</v>
      </c>
      <c r="LW190" s="134">
        <v>2.9332370433881776</v>
      </c>
      <c r="LX190" s="134">
        <v>2.9335193787326319</v>
      </c>
      <c r="LY190" s="134">
        <v>2.932901078703817</v>
      </c>
      <c r="LZ190" s="126">
        <v>2.9328938347436777</v>
      </c>
      <c r="MA190" s="136">
        <v>2.9330620065963862</v>
      </c>
      <c r="MB190" s="136">
        <v>2.9331226684329379</v>
      </c>
      <c r="MC190" s="136">
        <v>2.9330997934418908</v>
      </c>
      <c r="MD190" s="136">
        <v>2.9330158763837422</v>
      </c>
      <c r="ME190" s="126">
        <v>2.933038835919727</v>
      </c>
      <c r="MF190" s="136">
        <v>2.9330678361549367</v>
      </c>
      <c r="MG190" s="136">
        <v>2.9330690020666466</v>
      </c>
      <c r="MH190" s="136">
        <v>2.9330582687933888</v>
      </c>
      <c r="MI190" s="136">
        <v>2.9330499638636884</v>
      </c>
      <c r="MJ190" s="126">
        <v>2.9330567813596771</v>
      </c>
      <c r="MK190" s="36">
        <v>2.9330603704476674</v>
      </c>
      <c r="ML190" s="36">
        <v>2.9330567813596771</v>
      </c>
      <c r="MM190" s="36">
        <v>2.9330567813596771</v>
      </c>
      <c r="MN190" s="36">
        <v>2.9330567813596771</v>
      </c>
      <c r="MO190" s="126">
        <v>2.9330567813596771</v>
      </c>
      <c r="MP190" s="134" t="s">
        <v>8101</v>
      </c>
      <c r="MV190" s="125" t="s">
        <v>8102</v>
      </c>
      <c r="MW190" s="125" t="s">
        <v>8103</v>
      </c>
      <c r="MX190" s="143" t="s">
        <v>8104</v>
      </c>
      <c r="MY190" s="125" t="s">
        <v>8105</v>
      </c>
      <c r="MZ190" s="125" t="s">
        <v>8106</v>
      </c>
      <c r="NA190" s="125" t="s">
        <v>8107</v>
      </c>
      <c r="NB190" s="125" t="s">
        <v>8108</v>
      </c>
      <c r="NC190" s="143" t="s">
        <v>8109</v>
      </c>
      <c r="ND190" s="125" t="s">
        <v>8110</v>
      </c>
      <c r="NE190" s="125" t="s">
        <v>8111</v>
      </c>
      <c r="NF190" s="125" t="s">
        <v>8112</v>
      </c>
      <c r="NG190" s="125" t="s">
        <v>8113</v>
      </c>
      <c r="NH190" s="143" t="s">
        <v>8114</v>
      </c>
      <c r="NI190" s="125" t="s">
        <v>8115</v>
      </c>
      <c r="NJ190" s="125" t="s">
        <v>8116</v>
      </c>
      <c r="NK190" s="125" t="s">
        <v>8117</v>
      </c>
      <c r="NL190" s="125" t="s">
        <v>8118</v>
      </c>
      <c r="NM190" s="143" t="s">
        <v>8119</v>
      </c>
      <c r="NN190" s="125" t="s">
        <v>8120</v>
      </c>
      <c r="NO190" s="125" t="s">
        <v>8121</v>
      </c>
      <c r="NP190" s="125" t="s">
        <v>8122</v>
      </c>
      <c r="NQ190" s="125" t="s">
        <v>8123</v>
      </c>
      <c r="NR190" s="143" t="s">
        <v>8124</v>
      </c>
      <c r="NS190" s="125" t="s">
        <v>8125</v>
      </c>
      <c r="NT190" s="125" t="s">
        <v>8126</v>
      </c>
      <c r="NU190" s="125" t="s">
        <v>8127</v>
      </c>
      <c r="NV190" s="125" t="s">
        <v>8128</v>
      </c>
      <c r="NW190" s="143" t="s">
        <v>8129</v>
      </c>
      <c r="NX190" s="36" t="s">
        <v>8130</v>
      </c>
      <c r="NY190" s="36" t="s">
        <v>8131</v>
      </c>
      <c r="NZ190" s="36" t="s">
        <v>8132</v>
      </c>
      <c r="OA190" s="36" t="s">
        <v>8133</v>
      </c>
      <c r="OB190" s="36" t="s">
        <v>8134</v>
      </c>
      <c r="OC190" s="126">
        <v>2.6724929299831199</v>
      </c>
      <c r="OI190" s="125">
        <v>3.0430781162940095</v>
      </c>
      <c r="OJ190" s="125">
        <v>2.9815316526950904</v>
      </c>
      <c r="OK190" s="126">
        <v>2.9193113571716593</v>
      </c>
      <c r="OL190" s="125">
        <v>2.9230749719156957</v>
      </c>
      <c r="OM190" s="125">
        <v>2.9078978056119151</v>
      </c>
      <c r="ON190" s="125">
        <v>2.9549787807376742</v>
      </c>
      <c r="OO190" s="125">
        <v>2.9373589136264071</v>
      </c>
      <c r="OP190" s="126">
        <v>2.9285243658126703</v>
      </c>
      <c r="OQ190" s="125">
        <v>2.9303669675408726</v>
      </c>
      <c r="OR190" s="125">
        <v>2.9318253666659082</v>
      </c>
      <c r="OS190" s="125">
        <v>2.9366108788767065</v>
      </c>
      <c r="OT190" s="125">
        <v>2.932937298504513</v>
      </c>
      <c r="OU190" s="126">
        <v>2.9320529754801341</v>
      </c>
      <c r="OV190" s="125">
        <v>2.932758697413627</v>
      </c>
      <c r="OW190" s="125">
        <v>2.9332370433881776</v>
      </c>
      <c r="OX190" s="125">
        <v>2.9335193787326319</v>
      </c>
      <c r="OY190" s="125">
        <v>2.932901078703817</v>
      </c>
      <c r="OZ190" s="126">
        <v>2.9328938347436777</v>
      </c>
      <c r="PA190" s="125">
        <v>2.9330620065963862</v>
      </c>
      <c r="PB190" s="125">
        <v>2.9331226684329379</v>
      </c>
      <c r="PC190" s="125">
        <v>2.9330997934418908</v>
      </c>
      <c r="PD190" s="125">
        <v>2.9330158763837422</v>
      </c>
      <c r="PE190" s="126">
        <v>2.933038835919727</v>
      </c>
      <c r="PF190" s="125">
        <v>2.9330678361549367</v>
      </c>
      <c r="PG190" s="125">
        <v>2.9330690020666466</v>
      </c>
      <c r="PH190" s="125">
        <v>2.9330582687933888</v>
      </c>
      <c r="PI190" s="125">
        <v>2.9330499638636884</v>
      </c>
      <c r="PJ190" s="126">
        <v>2.9330567813596771</v>
      </c>
      <c r="PK190" s="36">
        <v>2.9330603704476674</v>
      </c>
      <c r="PL190" s="36">
        <v>2.9330567813596771</v>
      </c>
      <c r="PM190" s="36">
        <v>2.9330567813596771</v>
      </c>
      <c r="PN190" s="36">
        <v>2.9330567813596771</v>
      </c>
      <c r="PO190" s="25">
        <v>2.9330567813596771</v>
      </c>
    </row>
    <row r="191" spans="1:431" outlineLevel="1" x14ac:dyDescent="0.3">
      <c r="A191" s="30" t="s">
        <v>8135</v>
      </c>
      <c r="B191" s="37" t="s">
        <v>8136</v>
      </c>
      <c r="C191" s="126" t="s">
        <v>8137</v>
      </c>
      <c r="I191" s="125" t="s">
        <v>8138</v>
      </c>
      <c r="J191" s="125" t="s">
        <v>8139</v>
      </c>
      <c r="K191" s="126" t="s">
        <v>8140</v>
      </c>
      <c r="L191" s="125" t="s">
        <v>8141</v>
      </c>
      <c r="M191" s="125" t="s">
        <v>8142</v>
      </c>
      <c r="N191" s="125" t="s">
        <v>8143</v>
      </c>
      <c r="O191" s="125" t="s">
        <v>8144</v>
      </c>
      <c r="P191" s="126" t="s">
        <v>8145</v>
      </c>
      <c r="Q191" s="125" t="s">
        <v>8146</v>
      </c>
      <c r="R191" s="125" t="s">
        <v>8147</v>
      </c>
      <c r="S191" s="125" t="s">
        <v>8148</v>
      </c>
      <c r="T191" s="125" t="s">
        <v>8149</v>
      </c>
      <c r="U191" s="126" t="s">
        <v>8150</v>
      </c>
      <c r="V191" s="125" t="s">
        <v>8151</v>
      </c>
      <c r="W191" s="125" t="s">
        <v>8152</v>
      </c>
      <c r="X191" s="125" t="s">
        <v>8153</v>
      </c>
      <c r="Y191" s="125" t="s">
        <v>8154</v>
      </c>
      <c r="Z191" s="126" t="s">
        <v>8155</v>
      </c>
      <c r="AA191" s="125" t="s">
        <v>8156</v>
      </c>
      <c r="AB191" s="125" t="s">
        <v>8157</v>
      </c>
      <c r="AC191" s="125" t="s">
        <v>8158</v>
      </c>
      <c r="AD191" s="125" t="s">
        <v>8159</v>
      </c>
      <c r="AE191" s="126" t="s">
        <v>8160</v>
      </c>
      <c r="AF191" s="125" t="s">
        <v>8161</v>
      </c>
      <c r="AG191" s="125" t="s">
        <v>8162</v>
      </c>
      <c r="AH191" s="125" t="s">
        <v>8163</v>
      </c>
      <c r="AI191" s="125" t="s">
        <v>8164</v>
      </c>
      <c r="AJ191" s="126" t="s">
        <v>8165</v>
      </c>
      <c r="AK191" s="36" t="s">
        <v>8166</v>
      </c>
      <c r="AL191" s="36" t="s">
        <v>8167</v>
      </c>
      <c r="AM191" s="36" t="s">
        <v>8168</v>
      </c>
      <c r="AN191" s="36" t="s">
        <v>8169</v>
      </c>
      <c r="AO191" s="53" t="s">
        <v>8170</v>
      </c>
      <c r="AP191" s="126" t="s">
        <v>8171</v>
      </c>
      <c r="AV191" s="125" t="s">
        <v>8172</v>
      </c>
      <c r="AW191" s="125" t="s">
        <v>8173</v>
      </c>
      <c r="AX191" s="126" t="s">
        <v>8174</v>
      </c>
      <c r="AY191" s="125" t="s">
        <v>8175</v>
      </c>
      <c r="AZ191" s="125" t="s">
        <v>8176</v>
      </c>
      <c r="BA191" s="125" t="s">
        <v>8177</v>
      </c>
      <c r="BB191" s="125" t="s">
        <v>8178</v>
      </c>
      <c r="BC191" s="126" t="s">
        <v>8179</v>
      </c>
      <c r="BD191" s="125" t="s">
        <v>8180</v>
      </c>
      <c r="BE191" s="125" t="s">
        <v>8181</v>
      </c>
      <c r="BF191" s="125" t="s">
        <v>8182</v>
      </c>
      <c r="BG191" s="125" t="s">
        <v>8183</v>
      </c>
      <c r="BH191" s="126" t="s">
        <v>8184</v>
      </c>
      <c r="BI191" s="125" t="s">
        <v>8185</v>
      </c>
      <c r="BJ191" s="125" t="s">
        <v>8186</v>
      </c>
      <c r="BK191" s="125" t="s">
        <v>8187</v>
      </c>
      <c r="BL191" s="125" t="s">
        <v>8188</v>
      </c>
      <c r="BM191" s="126" t="s">
        <v>8189</v>
      </c>
      <c r="BN191" s="125" t="s">
        <v>8190</v>
      </c>
      <c r="BO191" s="125" t="s">
        <v>8191</v>
      </c>
      <c r="BP191" s="125" t="s">
        <v>8192</v>
      </c>
      <c r="BQ191" s="125" t="s">
        <v>8193</v>
      </c>
      <c r="BR191" s="126" t="s">
        <v>8194</v>
      </c>
      <c r="BS191" s="125" t="s">
        <v>8195</v>
      </c>
      <c r="BT191" s="125" t="s">
        <v>8196</v>
      </c>
      <c r="BU191" s="125" t="s">
        <v>8197</v>
      </c>
      <c r="BV191" s="125" t="s">
        <v>8198</v>
      </c>
      <c r="BW191" s="126" t="s">
        <v>8199</v>
      </c>
      <c r="BX191" s="36" t="s">
        <v>8200</v>
      </c>
      <c r="BY191" s="36" t="s">
        <v>8201</v>
      </c>
      <c r="BZ191" s="36" t="s">
        <v>8202</v>
      </c>
      <c r="CA191" s="36" t="s">
        <v>8203</v>
      </c>
      <c r="CB191" s="36" t="s">
        <v>8204</v>
      </c>
      <c r="CC191" s="126" t="s">
        <v>8205</v>
      </c>
      <c r="CI191" s="125" t="s">
        <v>8206</v>
      </c>
      <c r="CJ191" s="125" t="s">
        <v>8207</v>
      </c>
      <c r="CK191" s="126" t="s">
        <v>8208</v>
      </c>
      <c r="CL191" s="125" t="s">
        <v>8209</v>
      </c>
      <c r="CM191" s="125" t="s">
        <v>8210</v>
      </c>
      <c r="CN191" s="125" t="s">
        <v>8211</v>
      </c>
      <c r="CO191" s="125" t="s">
        <v>8212</v>
      </c>
      <c r="CP191" s="126" t="s">
        <v>8213</v>
      </c>
      <c r="CQ191" s="125" t="s">
        <v>8214</v>
      </c>
      <c r="CR191" s="125" t="s">
        <v>8215</v>
      </c>
      <c r="CS191" s="125" t="s">
        <v>8216</v>
      </c>
      <c r="CT191" s="125" t="s">
        <v>8217</v>
      </c>
      <c r="CU191" s="126" t="s">
        <v>8218</v>
      </c>
      <c r="CV191" s="125" t="s">
        <v>8219</v>
      </c>
      <c r="CW191" s="125" t="s">
        <v>8220</v>
      </c>
      <c r="CX191" s="125" t="s">
        <v>8221</v>
      </c>
      <c r="CY191" s="125" t="s">
        <v>8222</v>
      </c>
      <c r="CZ191" s="126" t="s">
        <v>8223</v>
      </c>
      <c r="DA191" s="125" t="s">
        <v>8224</v>
      </c>
      <c r="DB191" s="125" t="s">
        <v>8225</v>
      </c>
      <c r="DC191" s="125" t="s">
        <v>8226</v>
      </c>
      <c r="DD191" s="125" t="s">
        <v>8227</v>
      </c>
      <c r="DE191" s="126" t="s">
        <v>8228</v>
      </c>
      <c r="DF191" s="125" t="s">
        <v>8229</v>
      </c>
      <c r="DG191" s="125" t="s">
        <v>8230</v>
      </c>
      <c r="DH191" s="125" t="s">
        <v>8231</v>
      </c>
      <c r="DI191" s="125" t="s">
        <v>8232</v>
      </c>
      <c r="DJ191" s="126" t="s">
        <v>8233</v>
      </c>
      <c r="DK191" s="36" t="s">
        <v>8234</v>
      </c>
      <c r="DL191" s="36" t="s">
        <v>8235</v>
      </c>
      <c r="DM191" s="36" t="s">
        <v>8236</v>
      </c>
      <c r="DN191" s="36" t="s">
        <v>8237</v>
      </c>
      <c r="DO191" s="36" t="s">
        <v>8238</v>
      </c>
      <c r="DP191" s="126" t="s">
        <v>8239</v>
      </c>
      <c r="DV191" s="125" t="s">
        <v>8240</v>
      </c>
      <c r="DW191" s="125" t="s">
        <v>8241</v>
      </c>
      <c r="DX191" s="126" t="s">
        <v>8242</v>
      </c>
      <c r="DY191" s="125" t="s">
        <v>8243</v>
      </c>
      <c r="DZ191" s="125" t="s">
        <v>8244</v>
      </c>
      <c r="EA191" s="125" t="s">
        <v>8245</v>
      </c>
      <c r="EB191" s="125" t="s">
        <v>8246</v>
      </c>
      <c r="EC191" s="126" t="s">
        <v>8247</v>
      </c>
      <c r="ED191" s="125" t="s">
        <v>8248</v>
      </c>
      <c r="EE191" s="125" t="s">
        <v>8249</v>
      </c>
      <c r="EF191" s="125" t="s">
        <v>8250</v>
      </c>
      <c r="EG191" s="125" t="s">
        <v>8251</v>
      </c>
      <c r="EH191" s="126" t="s">
        <v>8252</v>
      </c>
      <c r="EI191" s="125" t="s">
        <v>8253</v>
      </c>
      <c r="EJ191" s="125" t="s">
        <v>8254</v>
      </c>
      <c r="EK191" s="125" t="s">
        <v>8255</v>
      </c>
      <c r="EL191" s="125" t="s">
        <v>8256</v>
      </c>
      <c r="EM191" s="126" t="s">
        <v>8257</v>
      </c>
      <c r="EN191" s="125" t="s">
        <v>8258</v>
      </c>
      <c r="EO191" s="125" t="s">
        <v>8259</v>
      </c>
      <c r="EP191" s="125" t="s">
        <v>8260</v>
      </c>
      <c r="EQ191" s="125" t="s">
        <v>8261</v>
      </c>
      <c r="ER191" s="126" t="s">
        <v>8262</v>
      </c>
      <c r="ES191" s="125" t="s">
        <v>8263</v>
      </c>
      <c r="ET191" s="125" t="s">
        <v>8264</v>
      </c>
      <c r="EU191" s="125" t="s">
        <v>8265</v>
      </c>
      <c r="EV191" s="125" t="s">
        <v>8266</v>
      </c>
      <c r="EW191" s="126" t="s">
        <v>8267</v>
      </c>
      <c r="EX191" s="36" t="s">
        <v>8268</v>
      </c>
      <c r="EY191" s="36" t="s">
        <v>8269</v>
      </c>
      <c r="EZ191" s="36" t="s">
        <v>8270</v>
      </c>
      <c r="FA191" s="36" t="s">
        <v>8271</v>
      </c>
      <c r="FB191" s="36" t="s">
        <v>8272</v>
      </c>
      <c r="FC191" s="126" t="s">
        <v>8273</v>
      </c>
      <c r="FI191" s="125" t="s">
        <v>8274</v>
      </c>
      <c r="FJ191" s="125" t="s">
        <v>8275</v>
      </c>
      <c r="FK191" s="126" t="s">
        <v>8276</v>
      </c>
      <c r="FL191" s="125" t="s">
        <v>8277</v>
      </c>
      <c r="FM191" s="125" t="s">
        <v>8278</v>
      </c>
      <c r="FN191" s="125" t="s">
        <v>8279</v>
      </c>
      <c r="FO191" s="125" t="s">
        <v>8280</v>
      </c>
      <c r="FP191" s="126" t="s">
        <v>8281</v>
      </c>
      <c r="FQ191" s="125" t="s">
        <v>8282</v>
      </c>
      <c r="FR191" s="125" t="s">
        <v>8283</v>
      </c>
      <c r="FS191" s="125" t="s">
        <v>8284</v>
      </c>
      <c r="FT191" s="125" t="s">
        <v>8285</v>
      </c>
      <c r="FU191" s="126" t="s">
        <v>8286</v>
      </c>
      <c r="FV191" s="125" t="s">
        <v>8287</v>
      </c>
      <c r="FW191" s="125" t="s">
        <v>8288</v>
      </c>
      <c r="FX191" s="125" t="s">
        <v>8289</v>
      </c>
      <c r="FY191" s="125" t="s">
        <v>8290</v>
      </c>
      <c r="FZ191" s="126" t="s">
        <v>8291</v>
      </c>
      <c r="GA191" s="125" t="s">
        <v>8292</v>
      </c>
      <c r="GB191" s="125" t="s">
        <v>8293</v>
      </c>
      <c r="GC191" s="125" t="s">
        <v>8294</v>
      </c>
      <c r="GD191" s="125" t="s">
        <v>8295</v>
      </c>
      <c r="GE191" s="126" t="s">
        <v>8296</v>
      </c>
      <c r="GF191" s="125" t="s">
        <v>8297</v>
      </c>
      <c r="GG191" s="125" t="s">
        <v>8298</v>
      </c>
      <c r="GH191" s="125" t="s">
        <v>8299</v>
      </c>
      <c r="GI191" s="125" t="s">
        <v>8300</v>
      </c>
      <c r="GJ191" s="126" t="s">
        <v>8301</v>
      </c>
      <c r="GK191" s="125" t="s">
        <v>8302</v>
      </c>
      <c r="GL191" s="125" t="s">
        <v>8303</v>
      </c>
      <c r="GM191" s="125" t="s">
        <v>8304</v>
      </c>
      <c r="GN191" s="125" t="s">
        <v>8305</v>
      </c>
      <c r="GO191" s="126" t="s">
        <v>8306</v>
      </c>
      <c r="GP191" s="27" t="s">
        <v>8307</v>
      </c>
      <c r="GV191" s="125" t="s">
        <v>8308</v>
      </c>
      <c r="GW191" s="125" t="s">
        <v>8309</v>
      </c>
      <c r="GX191" s="126" t="s">
        <v>8310</v>
      </c>
      <c r="GY191" s="125" t="s">
        <v>8311</v>
      </c>
      <c r="GZ191" s="125" t="s">
        <v>8312</v>
      </c>
      <c r="HA191" s="125" t="s">
        <v>8313</v>
      </c>
      <c r="HB191" s="125" t="s">
        <v>8314</v>
      </c>
      <c r="HC191" s="126" t="s">
        <v>8315</v>
      </c>
      <c r="HD191" s="125" t="s">
        <v>8316</v>
      </c>
      <c r="HE191" s="125" t="s">
        <v>8317</v>
      </c>
      <c r="HF191" s="125" t="s">
        <v>8318</v>
      </c>
      <c r="HG191" s="125" t="s">
        <v>8319</v>
      </c>
      <c r="HH191" s="126" t="s">
        <v>8320</v>
      </c>
      <c r="HI191" s="125" t="s">
        <v>8321</v>
      </c>
      <c r="HJ191" s="125" t="s">
        <v>8322</v>
      </c>
      <c r="HK191" s="125" t="s">
        <v>8323</v>
      </c>
      <c r="HL191" s="125" t="s">
        <v>8324</v>
      </c>
      <c r="HM191" s="126" t="s">
        <v>8325</v>
      </c>
      <c r="HN191" s="125" t="s">
        <v>8326</v>
      </c>
      <c r="HO191" s="125" t="s">
        <v>8327</v>
      </c>
      <c r="HP191" s="125" t="s">
        <v>8328</v>
      </c>
      <c r="HQ191" s="125" t="s">
        <v>8329</v>
      </c>
      <c r="HR191" s="126" t="s">
        <v>8330</v>
      </c>
      <c r="HS191" s="125" t="s">
        <v>8331</v>
      </c>
      <c r="HT191" s="125" t="s">
        <v>8332</v>
      </c>
      <c r="HU191" s="125" t="s">
        <v>8333</v>
      </c>
      <c r="HV191" s="125" t="s">
        <v>8334</v>
      </c>
      <c r="HW191" s="126" t="s">
        <v>8335</v>
      </c>
      <c r="HX191" s="36" t="s">
        <v>8336</v>
      </c>
      <c r="HY191" s="36" t="s">
        <v>8337</v>
      </c>
      <c r="HZ191" s="36" t="s">
        <v>8338</v>
      </c>
      <c r="IA191" s="36" t="s">
        <v>8339</v>
      </c>
      <c r="IB191" s="36" t="s">
        <v>8340</v>
      </c>
      <c r="IC191" s="126" t="s">
        <v>8341</v>
      </c>
      <c r="II191" s="125" t="s">
        <v>8342</v>
      </c>
      <c r="IJ191" s="125" t="s">
        <v>8343</v>
      </c>
      <c r="IK191" s="126" t="s">
        <v>8344</v>
      </c>
      <c r="IL191" s="125" t="s">
        <v>8345</v>
      </c>
      <c r="IM191" s="125" t="s">
        <v>8346</v>
      </c>
      <c r="IN191" s="125" t="s">
        <v>8347</v>
      </c>
      <c r="IO191" s="125" t="s">
        <v>8348</v>
      </c>
      <c r="IP191" s="126" t="s">
        <v>8349</v>
      </c>
      <c r="IQ191" s="125" t="s">
        <v>8350</v>
      </c>
      <c r="IR191" s="125" t="s">
        <v>8351</v>
      </c>
      <c r="IS191" s="125" t="s">
        <v>8352</v>
      </c>
      <c r="IT191" s="125" t="s">
        <v>8353</v>
      </c>
      <c r="IU191" s="126" t="s">
        <v>8354</v>
      </c>
      <c r="IV191" s="125" t="s">
        <v>8355</v>
      </c>
      <c r="IW191" s="125" t="s">
        <v>8356</v>
      </c>
      <c r="IX191" s="125" t="s">
        <v>8357</v>
      </c>
      <c r="IY191" s="125" t="s">
        <v>8358</v>
      </c>
      <c r="IZ191" s="126" t="s">
        <v>8359</v>
      </c>
      <c r="JA191" s="125" t="s">
        <v>8360</v>
      </c>
      <c r="JB191" s="125" t="s">
        <v>8361</v>
      </c>
      <c r="JC191" s="125" t="s">
        <v>8362</v>
      </c>
      <c r="JD191" s="125" t="s">
        <v>8363</v>
      </c>
      <c r="JE191" s="126" t="s">
        <v>8364</v>
      </c>
      <c r="JF191" s="125" t="s">
        <v>8365</v>
      </c>
      <c r="JG191" s="125" t="s">
        <v>8366</v>
      </c>
      <c r="JH191" s="125" t="s">
        <v>8367</v>
      </c>
      <c r="JI191" s="125" t="s">
        <v>8368</v>
      </c>
      <c r="JJ191" s="126" t="s">
        <v>8369</v>
      </c>
      <c r="JK191" s="125" t="s">
        <v>8370</v>
      </c>
      <c r="JL191" s="125" t="s">
        <v>8371</v>
      </c>
      <c r="JM191" s="125" t="s">
        <v>8372</v>
      </c>
      <c r="JN191" s="125" t="s">
        <v>8373</v>
      </c>
      <c r="JO191" s="126" t="s">
        <v>8374</v>
      </c>
      <c r="JP191" s="126" t="s">
        <v>8375</v>
      </c>
      <c r="JV191" s="125" t="s">
        <v>8376</v>
      </c>
      <c r="JW191" s="125" t="s">
        <v>8377</v>
      </c>
      <c r="JX191" s="126" t="s">
        <v>8378</v>
      </c>
      <c r="JY191" s="125" t="s">
        <v>8379</v>
      </c>
      <c r="JZ191" s="125" t="s">
        <v>8380</v>
      </c>
      <c r="KA191" s="125" t="s">
        <v>8381</v>
      </c>
      <c r="KB191" s="125" t="s">
        <v>8382</v>
      </c>
      <c r="KC191" s="126" t="s">
        <v>8383</v>
      </c>
      <c r="KD191" s="125" t="s">
        <v>8384</v>
      </c>
      <c r="KE191" s="125" t="s">
        <v>8385</v>
      </c>
      <c r="KF191" s="125" t="s">
        <v>8386</v>
      </c>
      <c r="KG191" s="125" t="s">
        <v>8387</v>
      </c>
      <c r="KH191" s="126" t="s">
        <v>8388</v>
      </c>
      <c r="KI191" s="125" t="s">
        <v>8389</v>
      </c>
      <c r="KJ191" s="125" t="s">
        <v>8390</v>
      </c>
      <c r="KK191" s="125" t="s">
        <v>8391</v>
      </c>
      <c r="KL191" s="125" t="s">
        <v>8392</v>
      </c>
      <c r="KM191" s="126" t="s">
        <v>8393</v>
      </c>
      <c r="KN191" s="125" t="s">
        <v>8394</v>
      </c>
      <c r="KO191" s="125" t="s">
        <v>8395</v>
      </c>
      <c r="KP191" s="125" t="s">
        <v>8396</v>
      </c>
      <c r="KQ191" s="125" t="s">
        <v>8397</v>
      </c>
      <c r="KR191" s="126" t="s">
        <v>8398</v>
      </c>
      <c r="KS191" s="125" t="s">
        <v>8399</v>
      </c>
      <c r="KT191" s="125" t="s">
        <v>8400</v>
      </c>
      <c r="KU191" s="125" t="s">
        <v>8401</v>
      </c>
      <c r="KV191" s="125" t="s">
        <v>8402</v>
      </c>
      <c r="KW191" s="126" t="s">
        <v>8403</v>
      </c>
      <c r="KX191" s="125" t="s">
        <v>8404</v>
      </c>
      <c r="KY191" s="125" t="s">
        <v>8405</v>
      </c>
      <c r="KZ191" s="125" t="s">
        <v>8406</v>
      </c>
      <c r="LA191" s="125" t="s">
        <v>8407</v>
      </c>
      <c r="LB191" s="126" t="s">
        <v>8408</v>
      </c>
      <c r="LC191" s="126" t="s">
        <v>8409</v>
      </c>
      <c r="LI191" s="134" t="s">
        <v>8410</v>
      </c>
      <c r="LJ191" s="134" t="s">
        <v>8411</v>
      </c>
      <c r="LK191" s="126" t="s">
        <v>8412</v>
      </c>
      <c r="LL191" s="134" t="s">
        <v>8413</v>
      </c>
      <c r="LM191" s="134" t="s">
        <v>8414</v>
      </c>
      <c r="LN191" s="134" t="s">
        <v>8415</v>
      </c>
      <c r="LO191" s="134" t="s">
        <v>8416</v>
      </c>
      <c r="LP191" s="126" t="s">
        <v>8417</v>
      </c>
      <c r="LQ191" s="134" t="s">
        <v>8418</v>
      </c>
      <c r="LR191" s="134" t="s">
        <v>8419</v>
      </c>
      <c r="LS191" s="134" t="s">
        <v>8420</v>
      </c>
      <c r="LT191" s="134" t="s">
        <v>8421</v>
      </c>
      <c r="LU191" s="126" t="s">
        <v>8422</v>
      </c>
      <c r="LV191" s="134" t="s">
        <v>8423</v>
      </c>
      <c r="LW191" s="134" t="s">
        <v>8424</v>
      </c>
      <c r="LX191" s="134" t="s">
        <v>8425</v>
      </c>
      <c r="LY191" s="134" t="s">
        <v>8426</v>
      </c>
      <c r="LZ191" s="126" t="s">
        <v>8427</v>
      </c>
      <c r="MA191" s="136" t="s">
        <v>8428</v>
      </c>
      <c r="MB191" s="136" t="s">
        <v>8429</v>
      </c>
      <c r="MC191" s="136" t="s">
        <v>8430</v>
      </c>
      <c r="MD191" s="136" t="s">
        <v>8431</v>
      </c>
      <c r="ME191" s="126" t="s">
        <v>8432</v>
      </c>
      <c r="MF191" s="136" t="s">
        <v>8433</v>
      </c>
      <c r="MG191" s="136" t="s">
        <v>8434</v>
      </c>
      <c r="MH191" s="136" t="s">
        <v>8435</v>
      </c>
      <c r="MI191" s="136" t="s">
        <v>8436</v>
      </c>
      <c r="MJ191" s="126" t="s">
        <v>8437</v>
      </c>
      <c r="MK191" s="36" t="s">
        <v>8438</v>
      </c>
      <c r="ML191" s="36" t="s">
        <v>8439</v>
      </c>
      <c r="MM191" s="36" t="s">
        <v>8440</v>
      </c>
      <c r="MN191" s="36" t="s">
        <v>8441</v>
      </c>
      <c r="MO191" s="126" t="s">
        <v>8442</v>
      </c>
      <c r="MP191" s="134" t="s">
        <v>8443</v>
      </c>
      <c r="MV191" s="125" t="s">
        <v>8444</v>
      </c>
      <c r="MW191" s="125" t="s">
        <v>8445</v>
      </c>
      <c r="MX191" s="143" t="s">
        <v>8446</v>
      </c>
      <c r="MY191" s="125" t="s">
        <v>8447</v>
      </c>
      <c r="MZ191" s="125" t="s">
        <v>8448</v>
      </c>
      <c r="NA191" s="125" t="s">
        <v>8449</v>
      </c>
      <c r="NB191" s="125" t="s">
        <v>8450</v>
      </c>
      <c r="NC191" s="143" t="s">
        <v>8451</v>
      </c>
      <c r="ND191" s="125" t="s">
        <v>8452</v>
      </c>
      <c r="NE191" s="125" t="s">
        <v>8453</v>
      </c>
      <c r="NF191" s="125" t="s">
        <v>8454</v>
      </c>
      <c r="NG191" s="125" t="s">
        <v>8455</v>
      </c>
      <c r="NH191" s="143" t="s">
        <v>8456</v>
      </c>
      <c r="NI191" s="125" t="s">
        <v>8457</v>
      </c>
      <c r="NJ191" s="125" t="s">
        <v>8458</v>
      </c>
      <c r="NK191" s="125" t="s">
        <v>8459</v>
      </c>
      <c r="NL191" s="125" t="s">
        <v>8460</v>
      </c>
      <c r="NM191" s="143" t="s">
        <v>8461</v>
      </c>
      <c r="NN191" s="125" t="s">
        <v>8462</v>
      </c>
      <c r="NO191" s="125" t="s">
        <v>8463</v>
      </c>
      <c r="NP191" s="125" t="s">
        <v>8464</v>
      </c>
      <c r="NQ191" s="125" t="s">
        <v>8465</v>
      </c>
      <c r="NR191" s="143" t="s">
        <v>8466</v>
      </c>
      <c r="NS191" s="125" t="s">
        <v>8467</v>
      </c>
      <c r="NT191" s="125" t="s">
        <v>8468</v>
      </c>
      <c r="NU191" s="125" t="s">
        <v>8469</v>
      </c>
      <c r="NV191" s="125" t="s">
        <v>8470</v>
      </c>
      <c r="NW191" s="143" t="s">
        <v>8471</v>
      </c>
      <c r="NX191" s="36" t="s">
        <v>8472</v>
      </c>
      <c r="NY191" s="36" t="s">
        <v>8473</v>
      </c>
      <c r="NZ191" s="36" t="s">
        <v>8474</v>
      </c>
      <c r="OA191" s="36" t="s">
        <v>8475</v>
      </c>
      <c r="OB191" s="36" t="s">
        <v>8476</v>
      </c>
      <c r="OC191" s="126" t="s">
        <v>8477</v>
      </c>
      <c r="OI191" s="125" t="s">
        <v>8478</v>
      </c>
      <c r="OJ191" s="125" t="s">
        <v>8479</v>
      </c>
      <c r="OK191" s="126" t="s">
        <v>8480</v>
      </c>
      <c r="OL191" s="125" t="s">
        <v>8481</v>
      </c>
      <c r="OM191" s="125" t="s">
        <v>8482</v>
      </c>
      <c r="ON191" s="125" t="s">
        <v>8483</v>
      </c>
      <c r="OO191" s="125" t="s">
        <v>8484</v>
      </c>
      <c r="OP191" s="126" t="s">
        <v>8485</v>
      </c>
      <c r="OQ191" s="125" t="s">
        <v>8486</v>
      </c>
      <c r="OR191" s="125" t="s">
        <v>8487</v>
      </c>
      <c r="OS191" s="125" t="s">
        <v>8488</v>
      </c>
      <c r="OT191" s="125" t="s">
        <v>8489</v>
      </c>
      <c r="OU191" s="126" t="s">
        <v>8490</v>
      </c>
      <c r="OV191" s="125" t="s">
        <v>8491</v>
      </c>
      <c r="OW191" s="125" t="s">
        <v>8492</v>
      </c>
      <c r="OX191" s="125" t="s">
        <v>8493</v>
      </c>
      <c r="OY191" s="125" t="s">
        <v>8494</v>
      </c>
      <c r="OZ191" s="126" t="s">
        <v>8495</v>
      </c>
      <c r="PA191" s="125" t="s">
        <v>8496</v>
      </c>
      <c r="PB191" s="125" t="s">
        <v>8497</v>
      </c>
      <c r="PC191" s="125" t="s">
        <v>8498</v>
      </c>
      <c r="PD191" s="125" t="s">
        <v>8499</v>
      </c>
      <c r="PE191" s="126" t="s">
        <v>8500</v>
      </c>
      <c r="PF191" s="125" t="s">
        <v>8501</v>
      </c>
      <c r="PG191" s="125" t="s">
        <v>8502</v>
      </c>
      <c r="PH191" s="125" t="s">
        <v>8503</v>
      </c>
      <c r="PI191" s="125" t="s">
        <v>8504</v>
      </c>
      <c r="PJ191" s="126" t="s">
        <v>8505</v>
      </c>
      <c r="PK191" s="36" t="s">
        <v>8506</v>
      </c>
      <c r="PL191" s="36" t="s">
        <v>8507</v>
      </c>
      <c r="PM191" s="36" t="s">
        <v>8508</v>
      </c>
      <c r="PN191" s="36" t="s">
        <v>8509</v>
      </c>
      <c r="PO191" s="53" t="s">
        <v>8510</v>
      </c>
    </row>
    <row r="192" spans="1:431" outlineLevel="1" x14ac:dyDescent="0.3">
      <c r="A192" s="30" t="s">
        <v>8511</v>
      </c>
      <c r="B192" s="37" t="s">
        <v>8512</v>
      </c>
      <c r="C192" s="126">
        <v>36.37370863536961</v>
      </c>
      <c r="I192" s="125">
        <v>32.943949714280564</v>
      </c>
      <c r="J192" s="125">
        <v>33.980160963357186</v>
      </c>
      <c r="K192" s="126">
        <v>34.388902391373406</v>
      </c>
      <c r="L192" s="125">
        <v>34.689486592344515</v>
      </c>
      <c r="M192" s="125">
        <v>34.354119796541703</v>
      </c>
      <c r="N192" s="125">
        <v>34.088240067536141</v>
      </c>
      <c r="O192" s="125">
        <v>34.16066239695823</v>
      </c>
      <c r="P192" s="126">
        <v>34.219391404304744</v>
      </c>
      <c r="Q192" s="125">
        <v>34.198984801338476</v>
      </c>
      <c r="R192" s="125">
        <v>34.072985943380758</v>
      </c>
      <c r="S192" s="125">
        <v>34.017963871854818</v>
      </c>
      <c r="T192" s="125">
        <v>34.013648677560468</v>
      </c>
      <c r="U192" s="126">
        <v>33.988837144739321</v>
      </c>
      <c r="V192" s="125">
        <v>33.924188407253958</v>
      </c>
      <c r="W192" s="125">
        <v>33.89231646606374</v>
      </c>
      <c r="X192" s="125">
        <v>33.877076635539936</v>
      </c>
      <c r="Y192" s="125">
        <v>33.866596220907198</v>
      </c>
      <c r="Z192" s="126">
        <v>33.83981342899645</v>
      </c>
      <c r="AA192" s="125">
        <v>33.822315904067494</v>
      </c>
      <c r="AB192" s="125">
        <v>33.805817037983999</v>
      </c>
      <c r="AC192" s="125">
        <v>33.791781428071872</v>
      </c>
      <c r="AD192" s="125">
        <v>33.777559831411487</v>
      </c>
      <c r="AE192" s="126">
        <v>33.762361663447429</v>
      </c>
      <c r="AF192" s="125">
        <v>33.745012494101047</v>
      </c>
      <c r="AG192" s="125">
        <v>33.727921382687526</v>
      </c>
      <c r="AH192" s="125">
        <v>33.71099243942674</v>
      </c>
      <c r="AI192" s="125">
        <v>33.693773497254661</v>
      </c>
      <c r="AJ192" s="126">
        <v>33.676267518404785</v>
      </c>
      <c r="AK192" s="36">
        <v>33.637815454072111</v>
      </c>
      <c r="AL192" s="36">
        <v>33.620274162929434</v>
      </c>
      <c r="AM192" s="36">
        <v>33.602487767679293</v>
      </c>
      <c r="AN192" s="36">
        <v>33.584463105959614</v>
      </c>
      <c r="AO192" s="25">
        <v>33.56967647804256</v>
      </c>
      <c r="AP192" s="126" t="s">
        <v>8513</v>
      </c>
      <c r="AV192" s="125" t="s">
        <v>8514</v>
      </c>
      <c r="AW192" s="125" t="s">
        <v>8515</v>
      </c>
      <c r="AX192" s="126" t="s">
        <v>8516</v>
      </c>
      <c r="AY192" s="125" t="s">
        <v>8517</v>
      </c>
      <c r="AZ192" s="125" t="s">
        <v>8518</v>
      </c>
      <c r="BA192" s="125" t="s">
        <v>8519</v>
      </c>
      <c r="BB192" s="125" t="s">
        <v>8520</v>
      </c>
      <c r="BC192" s="126" t="s">
        <v>8521</v>
      </c>
      <c r="BD192" s="125" t="s">
        <v>8522</v>
      </c>
      <c r="BE192" s="125" t="s">
        <v>8523</v>
      </c>
      <c r="BF192" s="125" t="s">
        <v>8524</v>
      </c>
      <c r="BG192" s="125" t="s">
        <v>8525</v>
      </c>
      <c r="BH192" s="126" t="s">
        <v>8526</v>
      </c>
      <c r="BI192" s="125" t="s">
        <v>8527</v>
      </c>
      <c r="BJ192" s="125" t="s">
        <v>8528</v>
      </c>
      <c r="BK192" s="125" t="s">
        <v>8529</v>
      </c>
      <c r="BL192" s="125" t="s">
        <v>8530</v>
      </c>
      <c r="BM192" s="126" t="s">
        <v>8531</v>
      </c>
      <c r="BN192" s="125" t="s">
        <v>8532</v>
      </c>
      <c r="BO192" s="125" t="s">
        <v>8533</v>
      </c>
      <c r="BP192" s="125" t="s">
        <v>8534</v>
      </c>
      <c r="BQ192" s="125" t="s">
        <v>8535</v>
      </c>
      <c r="BR192" s="126" t="s">
        <v>8536</v>
      </c>
      <c r="BS192" s="125" t="s">
        <v>8537</v>
      </c>
      <c r="BT192" s="125" t="s">
        <v>8538</v>
      </c>
      <c r="BU192" s="125" t="s">
        <v>8539</v>
      </c>
      <c r="BV192" s="125" t="s">
        <v>8540</v>
      </c>
      <c r="BW192" s="126" t="s">
        <v>8541</v>
      </c>
      <c r="BX192" s="36" t="s">
        <v>8542</v>
      </c>
      <c r="BY192" s="36" t="s">
        <v>8543</v>
      </c>
      <c r="BZ192" s="36" t="s">
        <v>8544</v>
      </c>
      <c r="CA192" s="36" t="s">
        <v>8545</v>
      </c>
      <c r="CB192" s="36" t="s">
        <v>8546</v>
      </c>
      <c r="CC192" s="126" t="s">
        <v>8547</v>
      </c>
      <c r="CI192" s="125" t="s">
        <v>8548</v>
      </c>
      <c r="CJ192" s="125" t="s">
        <v>8549</v>
      </c>
      <c r="CK192" s="126" t="s">
        <v>8550</v>
      </c>
      <c r="CL192" s="125" t="s">
        <v>8551</v>
      </c>
      <c r="CM192" s="125" t="s">
        <v>8552</v>
      </c>
      <c r="CN192" s="125" t="s">
        <v>8553</v>
      </c>
      <c r="CO192" s="125" t="s">
        <v>8554</v>
      </c>
      <c r="CP192" s="126" t="s">
        <v>8555</v>
      </c>
      <c r="CQ192" s="125" t="s">
        <v>8556</v>
      </c>
      <c r="CR192" s="125" t="s">
        <v>8557</v>
      </c>
      <c r="CS192" s="125" t="s">
        <v>8558</v>
      </c>
      <c r="CT192" s="125" t="s">
        <v>8559</v>
      </c>
      <c r="CU192" s="126" t="s">
        <v>8560</v>
      </c>
      <c r="CV192" s="125" t="s">
        <v>8561</v>
      </c>
      <c r="CW192" s="125" t="s">
        <v>8562</v>
      </c>
      <c r="CX192" s="125" t="s">
        <v>8563</v>
      </c>
      <c r="CY192" s="125" t="s">
        <v>8564</v>
      </c>
      <c r="CZ192" s="126" t="s">
        <v>8565</v>
      </c>
      <c r="DA192" s="125" t="s">
        <v>8566</v>
      </c>
      <c r="DB192" s="125" t="s">
        <v>8567</v>
      </c>
      <c r="DC192" s="125" t="s">
        <v>8568</v>
      </c>
      <c r="DD192" s="125" t="s">
        <v>8569</v>
      </c>
      <c r="DE192" s="126" t="s">
        <v>8570</v>
      </c>
      <c r="DF192" s="125" t="s">
        <v>8571</v>
      </c>
      <c r="DG192" s="125" t="s">
        <v>8572</v>
      </c>
      <c r="DH192" s="125" t="s">
        <v>8573</v>
      </c>
      <c r="DI192" s="125" t="s">
        <v>8574</v>
      </c>
      <c r="DJ192" s="126" t="s">
        <v>8575</v>
      </c>
      <c r="DK192" s="36" t="s">
        <v>8576</v>
      </c>
      <c r="DL192" s="36" t="s">
        <v>8577</v>
      </c>
      <c r="DM192" s="36" t="s">
        <v>8578</v>
      </c>
      <c r="DN192" s="36" t="s">
        <v>8579</v>
      </c>
      <c r="DO192" s="36" t="s">
        <v>8580</v>
      </c>
      <c r="LC192" s="126">
        <v>36.37370863536961</v>
      </c>
      <c r="LI192" s="134">
        <v>32.943949714280564</v>
      </c>
      <c r="LJ192" s="134">
        <v>33.980160963357186</v>
      </c>
      <c r="LK192" s="126">
        <v>34.388902391373406</v>
      </c>
      <c r="LL192" s="134">
        <v>34.689486592344515</v>
      </c>
      <c r="LM192" s="134">
        <v>34.354119796541703</v>
      </c>
      <c r="LN192" s="134">
        <v>34.088240067536141</v>
      </c>
      <c r="LO192" s="134">
        <v>34.16066239695823</v>
      </c>
      <c r="LP192" s="126">
        <v>34.219391404304744</v>
      </c>
      <c r="LQ192" s="134">
        <v>34.198984801338476</v>
      </c>
      <c r="LR192" s="134">
        <v>34.072985943380758</v>
      </c>
      <c r="LS192" s="134">
        <v>34.017963871854818</v>
      </c>
      <c r="LT192" s="134">
        <v>34.013648677560468</v>
      </c>
      <c r="LU192" s="126">
        <v>33.988837144739321</v>
      </c>
      <c r="LV192" s="134">
        <v>33.924188407253958</v>
      </c>
      <c r="LW192" s="134">
        <v>33.89231646606374</v>
      </c>
      <c r="LX192" s="134">
        <v>33.877076635539936</v>
      </c>
      <c r="LY192" s="134">
        <v>33.866596220907198</v>
      </c>
      <c r="LZ192" s="126">
        <v>33.83981342899645</v>
      </c>
      <c r="MA192" s="136">
        <v>33.822315904067494</v>
      </c>
      <c r="MB192" s="136">
        <v>33.805817037983999</v>
      </c>
      <c r="MC192" s="136">
        <v>33.791781428071872</v>
      </c>
      <c r="MD192" s="136">
        <v>33.777559831411487</v>
      </c>
      <c r="ME192" s="126">
        <v>33.762361663447429</v>
      </c>
      <c r="MF192" s="136">
        <v>33.745012494101047</v>
      </c>
      <c r="MG192" s="136">
        <v>33.727921382687526</v>
      </c>
      <c r="MH192" s="136">
        <v>33.71099243942674</v>
      </c>
      <c r="MI192" s="136">
        <v>33.693773497254661</v>
      </c>
      <c r="MJ192" s="126">
        <v>33.676267518404785</v>
      </c>
      <c r="MK192" s="36">
        <v>33.637815454072111</v>
      </c>
      <c r="ML192" s="36">
        <v>33.620274162929434</v>
      </c>
      <c r="MM192" s="36">
        <v>33.602487767679293</v>
      </c>
      <c r="MN192" s="36">
        <v>33.584463105959614</v>
      </c>
      <c r="MO192" s="126">
        <v>33.56967647804256</v>
      </c>
      <c r="MP192" s="134" t="s">
        <v>8581</v>
      </c>
      <c r="MV192" s="125" t="s">
        <v>8582</v>
      </c>
      <c r="MW192" s="125" t="s">
        <v>8583</v>
      </c>
      <c r="MX192" s="143" t="s">
        <v>8584</v>
      </c>
      <c r="MY192" s="125" t="s">
        <v>8585</v>
      </c>
      <c r="MZ192" s="125" t="s">
        <v>8586</v>
      </c>
      <c r="NA192" s="125" t="s">
        <v>8587</v>
      </c>
      <c r="NB192" s="125" t="s">
        <v>8588</v>
      </c>
      <c r="NC192" s="143" t="s">
        <v>8589</v>
      </c>
      <c r="ND192" s="125" t="s">
        <v>8590</v>
      </c>
      <c r="NE192" s="125" t="s">
        <v>8591</v>
      </c>
      <c r="NF192" s="125" t="s">
        <v>8592</v>
      </c>
      <c r="NG192" s="125" t="s">
        <v>8593</v>
      </c>
      <c r="NH192" s="143" t="s">
        <v>8594</v>
      </c>
      <c r="NI192" s="125" t="s">
        <v>8595</v>
      </c>
      <c r="NJ192" s="125" t="s">
        <v>8596</v>
      </c>
      <c r="NK192" s="125" t="s">
        <v>8597</v>
      </c>
      <c r="NL192" s="125" t="s">
        <v>8598</v>
      </c>
      <c r="NM192" s="143" t="s">
        <v>8599</v>
      </c>
      <c r="NN192" s="125" t="s">
        <v>8600</v>
      </c>
      <c r="NO192" s="125" t="s">
        <v>8601</v>
      </c>
      <c r="NP192" s="125" t="s">
        <v>8602</v>
      </c>
      <c r="NQ192" s="125" t="s">
        <v>8603</v>
      </c>
      <c r="NR192" s="143" t="s">
        <v>8604</v>
      </c>
      <c r="NS192" s="125" t="s">
        <v>8605</v>
      </c>
      <c r="NT192" s="125" t="s">
        <v>8606</v>
      </c>
      <c r="NU192" s="125" t="s">
        <v>8607</v>
      </c>
      <c r="NV192" s="125" t="s">
        <v>8608</v>
      </c>
      <c r="NW192" s="143" t="s">
        <v>8609</v>
      </c>
      <c r="NX192" s="36" t="s">
        <v>8610</v>
      </c>
      <c r="NY192" s="36" t="s">
        <v>8611</v>
      </c>
      <c r="NZ192" s="36" t="s">
        <v>8612</v>
      </c>
      <c r="OA192" s="36" t="s">
        <v>8613</v>
      </c>
      <c r="OB192" s="36" t="s">
        <v>8614</v>
      </c>
      <c r="OC192" s="126">
        <v>36.37370863536961</v>
      </c>
      <c r="OI192" s="125">
        <v>32.943949714280564</v>
      </c>
      <c r="OJ192" s="125">
        <v>33.980160963357186</v>
      </c>
      <c r="OK192" s="126">
        <v>34.388902391373406</v>
      </c>
      <c r="OL192" s="125">
        <v>34.689486592344515</v>
      </c>
      <c r="OM192" s="125">
        <v>34.354119796541703</v>
      </c>
      <c r="ON192" s="125">
        <v>34.088240067536141</v>
      </c>
      <c r="OO192" s="125">
        <v>34.16066239695823</v>
      </c>
      <c r="OP192" s="126">
        <v>34.219391404304744</v>
      </c>
      <c r="OQ192" s="125">
        <v>34.198984801338476</v>
      </c>
      <c r="OR192" s="125">
        <v>34.072985943380758</v>
      </c>
      <c r="OS192" s="125">
        <v>34.017963871854818</v>
      </c>
      <c r="OT192" s="125">
        <v>34.013648677560468</v>
      </c>
      <c r="OU192" s="126">
        <v>33.988837144739321</v>
      </c>
      <c r="OV192" s="125">
        <v>33.924188407253958</v>
      </c>
      <c r="OW192" s="125">
        <v>33.89231646606374</v>
      </c>
      <c r="OX192" s="125">
        <v>33.877076635539936</v>
      </c>
      <c r="OY192" s="125">
        <v>33.866596220907198</v>
      </c>
      <c r="OZ192" s="126">
        <v>33.83981342899645</v>
      </c>
      <c r="PA192" s="125">
        <v>33.822315904067494</v>
      </c>
      <c r="PB192" s="125">
        <v>33.805817037983999</v>
      </c>
      <c r="PC192" s="125">
        <v>33.791781428071872</v>
      </c>
      <c r="PD192" s="125">
        <v>33.777559831411487</v>
      </c>
      <c r="PE192" s="126">
        <v>33.762361663447429</v>
      </c>
      <c r="PF192" s="125">
        <v>33.745012494101047</v>
      </c>
      <c r="PG192" s="125">
        <v>33.727921382687526</v>
      </c>
      <c r="PH192" s="125">
        <v>33.71099243942674</v>
      </c>
      <c r="PI192" s="125">
        <v>33.693773497254661</v>
      </c>
      <c r="PJ192" s="126">
        <v>33.676267518404785</v>
      </c>
      <c r="PK192" s="36">
        <v>33.637815454072111</v>
      </c>
      <c r="PL192" s="36">
        <v>33.620274162929434</v>
      </c>
      <c r="PM192" s="36">
        <v>33.602487767679293</v>
      </c>
      <c r="PN192" s="36">
        <v>33.584463105959614</v>
      </c>
      <c r="PO192" s="25">
        <v>33.56967647804256</v>
      </c>
    </row>
    <row r="193" spans="1:431" outlineLevel="1" x14ac:dyDescent="0.3">
      <c r="A193" s="30" t="s">
        <v>8615</v>
      </c>
      <c r="B193" s="37" t="s">
        <v>8616</v>
      </c>
      <c r="DP193" s="126" t="s">
        <v>8617</v>
      </c>
      <c r="DV193" s="125" t="s">
        <v>8618</v>
      </c>
      <c r="DW193" s="125" t="s">
        <v>8619</v>
      </c>
      <c r="DX193" s="126" t="s">
        <v>8620</v>
      </c>
      <c r="DY193" s="125" t="s">
        <v>8621</v>
      </c>
      <c r="DZ193" s="125" t="s">
        <v>8622</v>
      </c>
      <c r="EA193" s="125" t="s">
        <v>8623</v>
      </c>
      <c r="EB193" s="125" t="s">
        <v>8624</v>
      </c>
      <c r="EC193" s="126" t="s">
        <v>8625</v>
      </c>
      <c r="ED193" s="125" t="s">
        <v>8626</v>
      </c>
      <c r="EE193" s="125" t="s">
        <v>8627</v>
      </c>
      <c r="EF193" s="125" t="s">
        <v>8628</v>
      </c>
      <c r="EG193" s="125" t="s">
        <v>8629</v>
      </c>
      <c r="EH193" s="126" t="s">
        <v>8630</v>
      </c>
      <c r="EI193" s="125" t="s">
        <v>8631</v>
      </c>
      <c r="EJ193" s="125" t="s">
        <v>8632</v>
      </c>
      <c r="EK193" s="125" t="s">
        <v>8633</v>
      </c>
      <c r="EL193" s="125" t="s">
        <v>8634</v>
      </c>
      <c r="EM193" s="126" t="s">
        <v>8635</v>
      </c>
      <c r="EN193" s="125" t="s">
        <v>8636</v>
      </c>
      <c r="EO193" s="125" t="s">
        <v>8637</v>
      </c>
      <c r="EP193" s="125" t="s">
        <v>8638</v>
      </c>
      <c r="EQ193" s="125" t="s">
        <v>8639</v>
      </c>
      <c r="ER193" s="126" t="s">
        <v>8640</v>
      </c>
      <c r="ES193" s="125" t="s">
        <v>8641</v>
      </c>
      <c r="ET193" s="125" t="s">
        <v>8642</v>
      </c>
      <c r="EU193" s="125" t="s">
        <v>8643</v>
      </c>
      <c r="EV193" s="125" t="s">
        <v>8644</v>
      </c>
      <c r="EW193" s="126" t="s">
        <v>8645</v>
      </c>
      <c r="EX193" s="36" t="s">
        <v>8646</v>
      </c>
      <c r="EY193" s="36" t="s">
        <v>8647</v>
      </c>
      <c r="EZ193" s="36" t="s">
        <v>8648</v>
      </c>
      <c r="FA193" s="36" t="s">
        <v>8649</v>
      </c>
      <c r="FB193" s="36" t="s">
        <v>8650</v>
      </c>
      <c r="FC193" s="126" t="s">
        <v>8651</v>
      </c>
      <c r="FI193" s="125" t="s">
        <v>8652</v>
      </c>
      <c r="FJ193" s="125" t="s">
        <v>8653</v>
      </c>
      <c r="FK193" s="126" t="s">
        <v>8654</v>
      </c>
      <c r="FL193" s="125" t="s">
        <v>8655</v>
      </c>
      <c r="FM193" s="125" t="s">
        <v>8656</v>
      </c>
      <c r="FN193" s="125" t="s">
        <v>8657</v>
      </c>
      <c r="FO193" s="125" t="s">
        <v>8658</v>
      </c>
      <c r="FP193" s="126" t="s">
        <v>8659</v>
      </c>
      <c r="FQ193" s="125" t="s">
        <v>8660</v>
      </c>
      <c r="FR193" s="125" t="s">
        <v>8661</v>
      </c>
      <c r="FS193" s="125" t="s">
        <v>8662</v>
      </c>
      <c r="FT193" s="125" t="s">
        <v>8663</v>
      </c>
      <c r="FU193" s="126" t="s">
        <v>8664</v>
      </c>
      <c r="FV193" s="125" t="s">
        <v>8665</v>
      </c>
      <c r="FW193" s="125" t="s">
        <v>8666</v>
      </c>
      <c r="FX193" s="125" t="s">
        <v>8667</v>
      </c>
      <c r="FY193" s="125" t="s">
        <v>8668</v>
      </c>
      <c r="FZ193" s="126" t="s">
        <v>8669</v>
      </c>
      <c r="GA193" s="125" t="s">
        <v>8670</v>
      </c>
      <c r="GB193" s="125" t="s">
        <v>8671</v>
      </c>
      <c r="GC193" s="125" t="s">
        <v>8672</v>
      </c>
      <c r="GD193" s="125" t="s">
        <v>8673</v>
      </c>
      <c r="GE193" s="126" t="s">
        <v>8674</v>
      </c>
      <c r="GF193" s="125" t="s">
        <v>8675</v>
      </c>
      <c r="GG193" s="125" t="s">
        <v>8676</v>
      </c>
      <c r="GH193" s="125" t="s">
        <v>8677</v>
      </c>
      <c r="GI193" s="125" t="s">
        <v>8678</v>
      </c>
      <c r="GJ193" s="126" t="s">
        <v>8679</v>
      </c>
      <c r="GK193" s="125" t="s">
        <v>8680</v>
      </c>
      <c r="GL193" s="125" t="s">
        <v>8681</v>
      </c>
      <c r="GM193" s="125" t="s">
        <v>8682</v>
      </c>
      <c r="GN193" s="125" t="s">
        <v>8683</v>
      </c>
      <c r="GO193" s="126" t="s">
        <v>8684</v>
      </c>
      <c r="GP193" s="27" t="s">
        <v>8685</v>
      </c>
      <c r="GV193" s="125" t="s">
        <v>8686</v>
      </c>
      <c r="GW193" s="125" t="s">
        <v>8687</v>
      </c>
      <c r="GX193" s="126" t="s">
        <v>8688</v>
      </c>
      <c r="GY193" s="125" t="s">
        <v>8689</v>
      </c>
      <c r="GZ193" s="125" t="s">
        <v>8690</v>
      </c>
      <c r="HA193" s="125" t="s">
        <v>8691</v>
      </c>
      <c r="HB193" s="125" t="s">
        <v>8692</v>
      </c>
      <c r="HC193" s="126" t="s">
        <v>8693</v>
      </c>
      <c r="HD193" s="125" t="s">
        <v>8694</v>
      </c>
      <c r="HE193" s="125" t="s">
        <v>8695</v>
      </c>
      <c r="HF193" s="125" t="s">
        <v>8696</v>
      </c>
      <c r="HG193" s="125" t="s">
        <v>8697</v>
      </c>
      <c r="HH193" s="126" t="s">
        <v>8698</v>
      </c>
      <c r="HI193" s="125" t="s">
        <v>8699</v>
      </c>
      <c r="HJ193" s="125" t="s">
        <v>8700</v>
      </c>
      <c r="HK193" s="125" t="s">
        <v>8701</v>
      </c>
      <c r="HL193" s="125" t="s">
        <v>8702</v>
      </c>
      <c r="HM193" s="126" t="s">
        <v>8703</v>
      </c>
      <c r="HN193" s="125" t="s">
        <v>8704</v>
      </c>
      <c r="HO193" s="125" t="s">
        <v>8705</v>
      </c>
      <c r="HP193" s="125" t="s">
        <v>8706</v>
      </c>
      <c r="HQ193" s="125" t="s">
        <v>8707</v>
      </c>
      <c r="HR193" s="126" t="s">
        <v>8708</v>
      </c>
      <c r="HS193" s="125" t="s">
        <v>8709</v>
      </c>
      <c r="HT193" s="125" t="s">
        <v>8710</v>
      </c>
      <c r="HU193" s="125" t="s">
        <v>8711</v>
      </c>
      <c r="HV193" s="125" t="s">
        <v>8712</v>
      </c>
      <c r="HW193" s="126" t="s">
        <v>8713</v>
      </c>
      <c r="HX193" s="36" t="s">
        <v>8714</v>
      </c>
      <c r="HY193" s="36" t="s">
        <v>8715</v>
      </c>
      <c r="HZ193" s="36" t="s">
        <v>8716</v>
      </c>
      <c r="IA193" s="36" t="s">
        <v>8717</v>
      </c>
      <c r="IB193" s="36" t="s">
        <v>8718</v>
      </c>
      <c r="IC193" s="126" t="s">
        <v>8719</v>
      </c>
      <c r="II193" s="125" t="s">
        <v>8720</v>
      </c>
      <c r="IJ193" s="125" t="s">
        <v>8721</v>
      </c>
      <c r="IK193" s="126" t="s">
        <v>8722</v>
      </c>
      <c r="IL193" s="125" t="s">
        <v>8723</v>
      </c>
      <c r="IM193" s="125" t="s">
        <v>8724</v>
      </c>
      <c r="IN193" s="125" t="s">
        <v>8725</v>
      </c>
      <c r="IO193" s="125" t="s">
        <v>8726</v>
      </c>
      <c r="IP193" s="126" t="s">
        <v>8727</v>
      </c>
      <c r="IQ193" s="125" t="s">
        <v>8728</v>
      </c>
      <c r="IR193" s="125" t="s">
        <v>8729</v>
      </c>
      <c r="IS193" s="125" t="s">
        <v>8730</v>
      </c>
      <c r="IT193" s="125" t="s">
        <v>8731</v>
      </c>
      <c r="IU193" s="126" t="s">
        <v>8732</v>
      </c>
      <c r="IV193" s="125" t="s">
        <v>8733</v>
      </c>
      <c r="IW193" s="125" t="s">
        <v>8734</v>
      </c>
      <c r="IX193" s="125" t="s">
        <v>8735</v>
      </c>
      <c r="IY193" s="125" t="s">
        <v>8736</v>
      </c>
      <c r="IZ193" s="126" t="s">
        <v>8737</v>
      </c>
      <c r="JA193" s="125" t="s">
        <v>8738</v>
      </c>
      <c r="JB193" s="125" t="s">
        <v>8739</v>
      </c>
      <c r="JC193" s="125" t="s">
        <v>8740</v>
      </c>
      <c r="JD193" s="125" t="s">
        <v>8741</v>
      </c>
      <c r="JE193" s="126" t="s">
        <v>8742</v>
      </c>
      <c r="JF193" s="125" t="s">
        <v>8743</v>
      </c>
      <c r="JG193" s="125" t="s">
        <v>8744</v>
      </c>
      <c r="JH193" s="125" t="s">
        <v>8745</v>
      </c>
      <c r="JI193" s="125" t="s">
        <v>8746</v>
      </c>
      <c r="JJ193" s="126" t="s">
        <v>8747</v>
      </c>
      <c r="JK193" s="125" t="s">
        <v>8748</v>
      </c>
      <c r="JL193" s="125" t="s">
        <v>8749</v>
      </c>
      <c r="JM193" s="125" t="s">
        <v>8750</v>
      </c>
      <c r="JN193" s="125" t="s">
        <v>8751</v>
      </c>
      <c r="JO193" s="126" t="s">
        <v>8752</v>
      </c>
      <c r="JP193" s="126" t="s">
        <v>8753</v>
      </c>
      <c r="JV193" s="125" t="s">
        <v>8754</v>
      </c>
      <c r="JW193" s="125" t="s">
        <v>8755</v>
      </c>
      <c r="JX193" s="126" t="s">
        <v>8756</v>
      </c>
      <c r="JY193" s="125" t="s">
        <v>8757</v>
      </c>
      <c r="JZ193" s="125" t="s">
        <v>8758</v>
      </c>
      <c r="KA193" s="125" t="s">
        <v>8759</v>
      </c>
      <c r="KB193" s="125" t="s">
        <v>8760</v>
      </c>
      <c r="KC193" s="126" t="s">
        <v>8761</v>
      </c>
      <c r="KD193" s="125" t="s">
        <v>8762</v>
      </c>
      <c r="KE193" s="125" t="s">
        <v>8763</v>
      </c>
      <c r="KF193" s="125" t="s">
        <v>8764</v>
      </c>
      <c r="KG193" s="125" t="s">
        <v>8765</v>
      </c>
      <c r="KH193" s="126" t="s">
        <v>8766</v>
      </c>
      <c r="KI193" s="125" t="s">
        <v>8767</v>
      </c>
      <c r="KJ193" s="125" t="s">
        <v>8768</v>
      </c>
      <c r="KK193" s="125" t="s">
        <v>8769</v>
      </c>
      <c r="KL193" s="125" t="s">
        <v>8770</v>
      </c>
      <c r="KM193" s="126" t="s">
        <v>8771</v>
      </c>
      <c r="KN193" s="125" t="s">
        <v>8772</v>
      </c>
      <c r="KO193" s="125" t="s">
        <v>8773</v>
      </c>
      <c r="KP193" s="125" t="s">
        <v>8774</v>
      </c>
      <c r="KQ193" s="125" t="s">
        <v>8775</v>
      </c>
      <c r="KR193" s="126" t="s">
        <v>8776</v>
      </c>
      <c r="KS193" s="125" t="s">
        <v>8777</v>
      </c>
      <c r="KT193" s="125" t="s">
        <v>8778</v>
      </c>
      <c r="KU193" s="125" t="s">
        <v>8779</v>
      </c>
      <c r="KV193" s="125" t="s">
        <v>8780</v>
      </c>
      <c r="KW193" s="126" t="s">
        <v>8781</v>
      </c>
      <c r="KX193" s="125" t="s">
        <v>8782</v>
      </c>
      <c r="KY193" s="125" t="s">
        <v>8783</v>
      </c>
      <c r="KZ193" s="125" t="s">
        <v>8784</v>
      </c>
      <c r="LA193" s="125" t="s">
        <v>8785</v>
      </c>
      <c r="LB193" s="126" t="s">
        <v>8786</v>
      </c>
      <c r="LC193" s="126" t="s">
        <v>8787</v>
      </c>
      <c r="LI193" s="134" t="s">
        <v>8788</v>
      </c>
      <c r="LJ193" s="134" t="s">
        <v>8789</v>
      </c>
      <c r="LK193" s="126" t="s">
        <v>8790</v>
      </c>
      <c r="LL193" s="134" t="s">
        <v>8791</v>
      </c>
      <c r="LM193" s="134" t="s">
        <v>8792</v>
      </c>
      <c r="LN193" s="134" t="s">
        <v>8793</v>
      </c>
      <c r="LO193" s="134" t="s">
        <v>8794</v>
      </c>
      <c r="LP193" s="126" t="s">
        <v>8795</v>
      </c>
      <c r="LQ193" s="134" t="s">
        <v>8796</v>
      </c>
      <c r="LR193" s="134" t="s">
        <v>8797</v>
      </c>
      <c r="LS193" s="134" t="s">
        <v>8798</v>
      </c>
      <c r="LT193" s="134" t="s">
        <v>8799</v>
      </c>
      <c r="LU193" s="126" t="s">
        <v>8800</v>
      </c>
      <c r="LV193" s="134" t="s">
        <v>8801</v>
      </c>
      <c r="LW193" s="134" t="s">
        <v>8802</v>
      </c>
      <c r="LX193" s="134" t="s">
        <v>8803</v>
      </c>
      <c r="LY193" s="134" t="s">
        <v>8804</v>
      </c>
      <c r="LZ193" s="126" t="s">
        <v>8805</v>
      </c>
      <c r="MA193" s="136" t="s">
        <v>8806</v>
      </c>
      <c r="MB193" s="136" t="s">
        <v>8807</v>
      </c>
      <c r="MC193" s="136" t="s">
        <v>8808</v>
      </c>
      <c r="MD193" s="136" t="s">
        <v>8809</v>
      </c>
      <c r="ME193" s="126" t="s">
        <v>8810</v>
      </c>
      <c r="MF193" s="136" t="s">
        <v>8811</v>
      </c>
      <c r="MG193" s="136" t="s">
        <v>8812</v>
      </c>
      <c r="MH193" s="136" t="s">
        <v>8813</v>
      </c>
      <c r="MI193" s="136" t="s">
        <v>8814</v>
      </c>
      <c r="MJ193" s="126" t="s">
        <v>8815</v>
      </c>
      <c r="MK193" s="36" t="s">
        <v>8816</v>
      </c>
      <c r="ML193" s="36" t="s">
        <v>8817</v>
      </c>
      <c r="MM193" s="36" t="s">
        <v>8818</v>
      </c>
      <c r="MN193" s="36" t="s">
        <v>8819</v>
      </c>
      <c r="MO193" s="126" t="s">
        <v>8820</v>
      </c>
      <c r="MP193" s="134" t="s">
        <v>8821</v>
      </c>
      <c r="MV193" s="125" t="s">
        <v>8822</v>
      </c>
      <c r="MW193" s="125" t="s">
        <v>8823</v>
      </c>
      <c r="MX193" s="143" t="s">
        <v>8824</v>
      </c>
      <c r="MY193" s="125" t="s">
        <v>8825</v>
      </c>
      <c r="MZ193" s="125" t="s">
        <v>8826</v>
      </c>
      <c r="NA193" s="125" t="s">
        <v>8827</v>
      </c>
      <c r="NB193" s="125" t="s">
        <v>8828</v>
      </c>
      <c r="NC193" s="143" t="s">
        <v>8829</v>
      </c>
      <c r="ND193" s="125" t="s">
        <v>8830</v>
      </c>
      <c r="NE193" s="125" t="s">
        <v>8831</v>
      </c>
      <c r="NF193" s="125" t="s">
        <v>8832</v>
      </c>
      <c r="NG193" s="125" t="s">
        <v>8833</v>
      </c>
      <c r="NH193" s="143" t="s">
        <v>8834</v>
      </c>
      <c r="NI193" s="125" t="s">
        <v>8835</v>
      </c>
      <c r="NJ193" s="125" t="s">
        <v>8836</v>
      </c>
      <c r="NK193" s="125" t="s">
        <v>8837</v>
      </c>
      <c r="NL193" s="125" t="s">
        <v>8838</v>
      </c>
      <c r="NM193" s="143" t="s">
        <v>8839</v>
      </c>
      <c r="NN193" s="125" t="s">
        <v>8840</v>
      </c>
      <c r="NO193" s="125" t="s">
        <v>8841</v>
      </c>
      <c r="NP193" s="125" t="s">
        <v>8842</v>
      </c>
      <c r="NQ193" s="125" t="s">
        <v>8843</v>
      </c>
      <c r="NR193" s="143" t="s">
        <v>8844</v>
      </c>
      <c r="NS193" s="125" t="s">
        <v>8845</v>
      </c>
      <c r="NT193" s="125" t="s">
        <v>8846</v>
      </c>
      <c r="NU193" s="125" t="s">
        <v>8847</v>
      </c>
      <c r="NV193" s="125" t="s">
        <v>8848</v>
      </c>
      <c r="NW193" s="143" t="s">
        <v>8849</v>
      </c>
      <c r="NX193" s="36" t="s">
        <v>8850</v>
      </c>
      <c r="NY193" s="36" t="s">
        <v>8851</v>
      </c>
      <c r="NZ193" s="36" t="s">
        <v>8852</v>
      </c>
      <c r="OA193" s="36" t="s">
        <v>8853</v>
      </c>
      <c r="OB193" s="36" t="s">
        <v>8854</v>
      </c>
      <c r="OC193" s="126" t="s">
        <v>8855</v>
      </c>
      <c r="OI193" s="125" t="s">
        <v>8856</v>
      </c>
      <c r="OJ193" s="125" t="s">
        <v>8857</v>
      </c>
      <c r="OK193" s="126" t="s">
        <v>8858</v>
      </c>
      <c r="OL193" s="125" t="s">
        <v>8859</v>
      </c>
      <c r="OM193" s="125" t="s">
        <v>8860</v>
      </c>
      <c r="ON193" s="125" t="s">
        <v>8861</v>
      </c>
      <c r="OO193" s="125" t="s">
        <v>8862</v>
      </c>
      <c r="OP193" s="126" t="s">
        <v>8863</v>
      </c>
      <c r="OQ193" s="125" t="s">
        <v>8864</v>
      </c>
      <c r="OR193" s="125" t="s">
        <v>8865</v>
      </c>
      <c r="OS193" s="125" t="s">
        <v>8866</v>
      </c>
      <c r="OT193" s="125" t="s">
        <v>8867</v>
      </c>
      <c r="OU193" s="126" t="s">
        <v>8868</v>
      </c>
      <c r="OV193" s="125" t="s">
        <v>8869</v>
      </c>
      <c r="OW193" s="125" t="s">
        <v>8870</v>
      </c>
      <c r="OX193" s="125" t="s">
        <v>8871</v>
      </c>
      <c r="OY193" s="125" t="s">
        <v>8872</v>
      </c>
      <c r="OZ193" s="126" t="s">
        <v>8873</v>
      </c>
      <c r="PA193" s="125" t="s">
        <v>8874</v>
      </c>
      <c r="PB193" s="125" t="s">
        <v>8875</v>
      </c>
      <c r="PC193" s="125" t="s">
        <v>8876</v>
      </c>
      <c r="PD193" s="125" t="s">
        <v>8877</v>
      </c>
      <c r="PE193" s="126" t="s">
        <v>8878</v>
      </c>
      <c r="PF193" s="125" t="s">
        <v>8879</v>
      </c>
      <c r="PG193" s="125" t="s">
        <v>8880</v>
      </c>
      <c r="PH193" s="125" t="s">
        <v>8881</v>
      </c>
      <c r="PI193" s="125" t="s">
        <v>8882</v>
      </c>
      <c r="PJ193" s="126" t="s">
        <v>8883</v>
      </c>
      <c r="PK193" s="36" t="s">
        <v>8884</v>
      </c>
      <c r="PL193" s="36" t="s">
        <v>8885</v>
      </c>
      <c r="PM193" s="36" t="s">
        <v>8886</v>
      </c>
      <c r="PN193" s="36" t="s">
        <v>8887</v>
      </c>
      <c r="PO193" s="53" t="s">
        <v>8888</v>
      </c>
    </row>
    <row r="194" spans="1:431" outlineLevel="1" x14ac:dyDescent="0.3">
      <c r="A194" s="30" t="s">
        <v>8889</v>
      </c>
      <c r="B194" s="37" t="s">
        <v>8890</v>
      </c>
      <c r="DP194" s="126" t="s">
        <v>8891</v>
      </c>
      <c r="DV194" s="125" t="s">
        <v>8892</v>
      </c>
      <c r="DW194" s="125" t="s">
        <v>8893</v>
      </c>
      <c r="DX194" s="126" t="s">
        <v>8894</v>
      </c>
      <c r="DY194" s="125" t="s">
        <v>8895</v>
      </c>
      <c r="DZ194" s="125" t="s">
        <v>8896</v>
      </c>
      <c r="EA194" s="125" t="s">
        <v>8897</v>
      </c>
      <c r="EB194" s="125" t="s">
        <v>8898</v>
      </c>
      <c r="EC194" s="126" t="s">
        <v>8899</v>
      </c>
      <c r="ED194" s="125" t="s">
        <v>8900</v>
      </c>
      <c r="EE194" s="125" t="s">
        <v>8901</v>
      </c>
      <c r="EF194" s="125" t="s">
        <v>8902</v>
      </c>
      <c r="EG194" s="125" t="s">
        <v>8903</v>
      </c>
      <c r="EH194" s="126" t="s">
        <v>8904</v>
      </c>
      <c r="EI194" s="125" t="s">
        <v>8905</v>
      </c>
      <c r="EJ194" s="125" t="s">
        <v>8906</v>
      </c>
      <c r="EK194" s="125" t="s">
        <v>8907</v>
      </c>
      <c r="EL194" s="125" t="s">
        <v>8908</v>
      </c>
      <c r="EM194" s="126" t="s">
        <v>8909</v>
      </c>
      <c r="EN194" s="125" t="s">
        <v>8910</v>
      </c>
      <c r="EO194" s="125" t="s">
        <v>8911</v>
      </c>
      <c r="EP194" s="125" t="s">
        <v>8912</v>
      </c>
      <c r="EQ194" s="125" t="s">
        <v>8913</v>
      </c>
      <c r="ER194" s="126" t="s">
        <v>8914</v>
      </c>
      <c r="ES194" s="125" t="s">
        <v>8915</v>
      </c>
      <c r="ET194" s="125" t="s">
        <v>8916</v>
      </c>
      <c r="EU194" s="125" t="s">
        <v>8917</v>
      </c>
      <c r="EV194" s="125" t="s">
        <v>8918</v>
      </c>
      <c r="EW194" s="126" t="s">
        <v>8919</v>
      </c>
      <c r="EX194" s="36" t="s">
        <v>8920</v>
      </c>
      <c r="EY194" s="36" t="s">
        <v>8921</v>
      </c>
      <c r="EZ194" s="36" t="s">
        <v>8922</v>
      </c>
      <c r="FA194" s="36" t="s">
        <v>8923</v>
      </c>
      <c r="FB194" s="36" t="s">
        <v>8924</v>
      </c>
      <c r="FC194" s="126" t="s">
        <v>8925</v>
      </c>
      <c r="FI194" s="125" t="s">
        <v>8926</v>
      </c>
      <c r="FJ194" s="125" t="s">
        <v>8927</v>
      </c>
      <c r="FK194" s="126" t="s">
        <v>8928</v>
      </c>
      <c r="FL194" s="125" t="s">
        <v>8929</v>
      </c>
      <c r="FM194" s="125" t="s">
        <v>8930</v>
      </c>
      <c r="FN194" s="125" t="s">
        <v>8931</v>
      </c>
      <c r="FO194" s="125" t="s">
        <v>8932</v>
      </c>
      <c r="FP194" s="126" t="s">
        <v>8933</v>
      </c>
      <c r="FQ194" s="125" t="s">
        <v>8934</v>
      </c>
      <c r="FR194" s="125" t="s">
        <v>8935</v>
      </c>
      <c r="FS194" s="125" t="s">
        <v>8936</v>
      </c>
      <c r="FT194" s="125" t="s">
        <v>8937</v>
      </c>
      <c r="FU194" s="126" t="s">
        <v>8938</v>
      </c>
      <c r="FV194" s="125" t="s">
        <v>8939</v>
      </c>
      <c r="FW194" s="125" t="s">
        <v>8940</v>
      </c>
      <c r="FX194" s="125" t="s">
        <v>8941</v>
      </c>
      <c r="FY194" s="125" t="s">
        <v>8942</v>
      </c>
      <c r="FZ194" s="126" t="s">
        <v>8943</v>
      </c>
      <c r="GA194" s="125" t="s">
        <v>8944</v>
      </c>
      <c r="GB194" s="125" t="s">
        <v>8945</v>
      </c>
      <c r="GC194" s="125" t="s">
        <v>8946</v>
      </c>
      <c r="GD194" s="125" t="s">
        <v>8947</v>
      </c>
      <c r="GE194" s="126" t="s">
        <v>8948</v>
      </c>
      <c r="GF194" s="125" t="s">
        <v>8949</v>
      </c>
      <c r="GG194" s="125" t="s">
        <v>8950</v>
      </c>
      <c r="GH194" s="125" t="s">
        <v>8951</v>
      </c>
      <c r="GI194" s="125" t="s">
        <v>8952</v>
      </c>
      <c r="GJ194" s="126" t="s">
        <v>8953</v>
      </c>
      <c r="GK194" s="125" t="s">
        <v>8954</v>
      </c>
      <c r="GL194" s="125" t="s">
        <v>8955</v>
      </c>
      <c r="GM194" s="125" t="s">
        <v>8956</v>
      </c>
      <c r="GN194" s="125" t="s">
        <v>8957</v>
      </c>
      <c r="GO194" s="126" t="s">
        <v>8958</v>
      </c>
      <c r="GP194" s="27">
        <v>197.10405931629177</v>
      </c>
      <c r="GV194" s="125">
        <v>190.19055642528556</v>
      </c>
      <c r="GW194" s="125">
        <v>158.38469593335455</v>
      </c>
      <c r="GX194" s="126">
        <v>152.18006051774918</v>
      </c>
      <c r="GY194" s="125">
        <v>147.9739204803812</v>
      </c>
      <c r="GZ194" s="125">
        <v>129.57366895130596</v>
      </c>
      <c r="HA194" s="125">
        <v>122.97241115197325</v>
      </c>
      <c r="HB194" s="125">
        <v>118.0051132858928</v>
      </c>
      <c r="HC194" s="126">
        <v>98.071959919688496</v>
      </c>
      <c r="HD194" s="125">
        <v>89.694232865689727</v>
      </c>
      <c r="HE194" s="125">
        <v>87.551703017741261</v>
      </c>
      <c r="HF194" s="125">
        <v>81.932598006286455</v>
      </c>
      <c r="HG194" s="125">
        <v>68.938289057150001</v>
      </c>
      <c r="HH194" s="126">
        <v>57.248850102307273</v>
      </c>
      <c r="HI194" s="125">
        <v>48.573863546511895</v>
      </c>
      <c r="HJ194" s="125">
        <v>46.903484616697021</v>
      </c>
      <c r="HK194" s="125">
        <v>45.232717185893179</v>
      </c>
      <c r="HL194" s="125">
        <v>43.619287787182607</v>
      </c>
      <c r="HM194" s="126">
        <v>22.378291577365157</v>
      </c>
      <c r="HN194" s="125">
        <v>21.15106089888128</v>
      </c>
      <c r="HO194" s="125">
        <v>19.974407303067764</v>
      </c>
      <c r="HP194" s="125">
        <v>18.844460999497663</v>
      </c>
      <c r="HQ194" s="125">
        <v>17.809119913040778</v>
      </c>
      <c r="HR194" s="126">
        <v>16.798771213268019</v>
      </c>
      <c r="HS194" s="125">
        <v>15.873603112159273</v>
      </c>
      <c r="HT194" s="125">
        <v>14.99083024775231</v>
      </c>
      <c r="HU194" s="125">
        <v>14.140147418976222</v>
      </c>
      <c r="HV194" s="125">
        <v>13.319165887363276</v>
      </c>
      <c r="HW194" s="126">
        <v>12.525679433030358</v>
      </c>
      <c r="HX194" s="36">
        <v>11.806986972991352</v>
      </c>
      <c r="HY194" s="36">
        <v>11.111865699303223</v>
      </c>
      <c r="HZ194" s="36">
        <v>10.438573397143228</v>
      </c>
      <c r="IA194" s="36">
        <v>9.7854991814771406</v>
      </c>
      <c r="IB194" s="27">
        <v>9.3483200797353625</v>
      </c>
      <c r="IC194" s="126" t="s">
        <v>8959</v>
      </c>
      <c r="II194" s="125" t="s">
        <v>8960</v>
      </c>
      <c r="IJ194" s="125" t="s">
        <v>8961</v>
      </c>
      <c r="IK194" s="126" t="s">
        <v>8962</v>
      </c>
      <c r="IL194" s="125" t="s">
        <v>8963</v>
      </c>
      <c r="IM194" s="125" t="s">
        <v>8964</v>
      </c>
      <c r="IN194" s="125" t="s">
        <v>8965</v>
      </c>
      <c r="IO194" s="125" t="s">
        <v>8966</v>
      </c>
      <c r="IP194" s="126" t="s">
        <v>8967</v>
      </c>
      <c r="IQ194" s="125" t="s">
        <v>8968</v>
      </c>
      <c r="IR194" s="125" t="s">
        <v>8969</v>
      </c>
      <c r="IS194" s="125" t="s">
        <v>8970</v>
      </c>
      <c r="IT194" s="125" t="s">
        <v>8971</v>
      </c>
      <c r="IU194" s="126" t="s">
        <v>8972</v>
      </c>
      <c r="IV194" s="125" t="s">
        <v>8973</v>
      </c>
      <c r="IW194" s="125" t="s">
        <v>8974</v>
      </c>
      <c r="IX194" s="125" t="s">
        <v>8975</v>
      </c>
      <c r="IY194" s="125" t="s">
        <v>8976</v>
      </c>
      <c r="IZ194" s="126" t="s">
        <v>8977</v>
      </c>
      <c r="JA194" s="125" t="s">
        <v>8978</v>
      </c>
      <c r="JB194" s="125" t="s">
        <v>8979</v>
      </c>
      <c r="JC194" s="125" t="s">
        <v>8980</v>
      </c>
      <c r="JD194" s="125" t="s">
        <v>8981</v>
      </c>
      <c r="JE194" s="126" t="s">
        <v>8982</v>
      </c>
      <c r="JF194" s="125" t="s">
        <v>8983</v>
      </c>
      <c r="JG194" s="125" t="s">
        <v>8984</v>
      </c>
      <c r="JH194" s="125" t="s">
        <v>8985</v>
      </c>
      <c r="JI194" s="125" t="s">
        <v>8986</v>
      </c>
      <c r="JJ194" s="126" t="s">
        <v>8987</v>
      </c>
      <c r="JK194" s="125" t="s">
        <v>8988</v>
      </c>
      <c r="JL194" s="125" t="s">
        <v>8989</v>
      </c>
      <c r="JM194" s="125" t="s">
        <v>8990</v>
      </c>
      <c r="JN194" s="125" t="s">
        <v>8991</v>
      </c>
      <c r="JO194" s="126" t="s">
        <v>8992</v>
      </c>
      <c r="JP194" s="126" t="s">
        <v>8993</v>
      </c>
      <c r="JV194" s="125" t="s">
        <v>8994</v>
      </c>
      <c r="JW194" s="125" t="s">
        <v>8995</v>
      </c>
      <c r="JX194" s="126" t="s">
        <v>8996</v>
      </c>
      <c r="JY194" s="125" t="s">
        <v>8997</v>
      </c>
      <c r="JZ194" s="125" t="s">
        <v>8998</v>
      </c>
      <c r="KA194" s="125" t="s">
        <v>8999</v>
      </c>
      <c r="KB194" s="125" t="s">
        <v>9000</v>
      </c>
      <c r="KC194" s="126" t="s">
        <v>9001</v>
      </c>
      <c r="KD194" s="125" t="s">
        <v>9002</v>
      </c>
      <c r="KE194" s="125" t="s">
        <v>9003</v>
      </c>
      <c r="KF194" s="125" t="s">
        <v>9004</v>
      </c>
      <c r="KG194" s="125" t="s">
        <v>9005</v>
      </c>
      <c r="KH194" s="126" t="s">
        <v>9006</v>
      </c>
      <c r="KI194" s="125" t="s">
        <v>9007</v>
      </c>
      <c r="KJ194" s="125" t="s">
        <v>9008</v>
      </c>
      <c r="KK194" s="125" t="s">
        <v>9009</v>
      </c>
      <c r="KL194" s="125" t="s">
        <v>9010</v>
      </c>
      <c r="KM194" s="126" t="s">
        <v>9011</v>
      </c>
      <c r="KN194" s="125" t="s">
        <v>9012</v>
      </c>
      <c r="KO194" s="125" t="s">
        <v>9013</v>
      </c>
      <c r="KP194" s="125" t="s">
        <v>9014</v>
      </c>
      <c r="KQ194" s="125" t="s">
        <v>9015</v>
      </c>
      <c r="KR194" s="126" t="s">
        <v>9016</v>
      </c>
      <c r="KS194" s="125" t="s">
        <v>9017</v>
      </c>
      <c r="KT194" s="125" t="s">
        <v>9018</v>
      </c>
      <c r="KU194" s="125" t="s">
        <v>9019</v>
      </c>
      <c r="KV194" s="125" t="s">
        <v>9020</v>
      </c>
      <c r="KW194" s="126" t="s">
        <v>9021</v>
      </c>
      <c r="KX194" s="125" t="s">
        <v>9022</v>
      </c>
      <c r="KY194" s="125" t="s">
        <v>9023</v>
      </c>
      <c r="KZ194" s="125" t="s">
        <v>9024</v>
      </c>
      <c r="LA194" s="125" t="s">
        <v>9025</v>
      </c>
      <c r="LB194" s="126" t="s">
        <v>9026</v>
      </c>
      <c r="LC194" s="144">
        <v>197.10405931629177</v>
      </c>
      <c r="LI194" s="146">
        <v>190.19055642528556</v>
      </c>
      <c r="LJ194" s="146">
        <v>158.38469593335455</v>
      </c>
      <c r="LK194" s="126">
        <v>152.18006051774918</v>
      </c>
      <c r="LL194" s="134">
        <v>147.9739204803812</v>
      </c>
      <c r="LM194" s="134">
        <v>129.57366895130596</v>
      </c>
      <c r="LN194" s="134">
        <v>122.97241115197325</v>
      </c>
      <c r="LO194" s="134">
        <v>118.0051132858928</v>
      </c>
      <c r="LP194" s="126">
        <v>98.071959919688496</v>
      </c>
      <c r="LQ194" s="134">
        <v>89.694232865689727</v>
      </c>
      <c r="LR194" s="134">
        <v>87.551703017741261</v>
      </c>
      <c r="LS194" s="134">
        <v>81.932598006286455</v>
      </c>
      <c r="LT194" s="134">
        <v>68.938289057150001</v>
      </c>
      <c r="LU194" s="126">
        <v>57.248850102307273</v>
      </c>
      <c r="LV194" s="134">
        <v>48.573863546511895</v>
      </c>
      <c r="LW194" s="134">
        <v>46.903484616697021</v>
      </c>
      <c r="LX194" s="134">
        <v>45.232717185893179</v>
      </c>
      <c r="LY194" s="134">
        <v>43.619287787182607</v>
      </c>
      <c r="LZ194" s="126">
        <v>22.378291577365157</v>
      </c>
      <c r="MA194" s="136">
        <v>21.15106089888128</v>
      </c>
      <c r="MB194" s="136">
        <v>19.974407303067764</v>
      </c>
      <c r="MC194" s="136">
        <v>18.844460999497663</v>
      </c>
      <c r="MD194" s="136">
        <v>17.809119913040778</v>
      </c>
      <c r="ME194" s="126">
        <v>16.798771213268019</v>
      </c>
      <c r="MF194" s="136">
        <v>15.873603112159273</v>
      </c>
      <c r="MG194" s="136">
        <v>14.99083024775231</v>
      </c>
      <c r="MH194" s="136">
        <v>14.140147418976222</v>
      </c>
      <c r="MI194" s="136">
        <v>13.319165887363276</v>
      </c>
      <c r="MJ194" s="126">
        <v>12.525679433030358</v>
      </c>
      <c r="MK194" s="36">
        <v>11.806986972991352</v>
      </c>
      <c r="ML194" s="36">
        <v>11.111865699303223</v>
      </c>
      <c r="MM194" s="36">
        <v>10.438573397143228</v>
      </c>
      <c r="MN194" s="36">
        <v>9.7854991814771406</v>
      </c>
      <c r="MO194" s="126">
        <v>9.3483200797353625</v>
      </c>
      <c r="MP194" s="134" t="s">
        <v>9027</v>
      </c>
      <c r="MV194" s="125" t="s">
        <v>9028</v>
      </c>
      <c r="MW194" s="125" t="s">
        <v>9029</v>
      </c>
      <c r="MX194" s="143" t="s">
        <v>9030</v>
      </c>
      <c r="MY194" s="125" t="s">
        <v>9031</v>
      </c>
      <c r="MZ194" s="125" t="s">
        <v>9032</v>
      </c>
      <c r="NA194" s="125" t="s">
        <v>9033</v>
      </c>
      <c r="NB194" s="125" t="s">
        <v>9034</v>
      </c>
      <c r="NC194" s="143" t="s">
        <v>9035</v>
      </c>
      <c r="ND194" s="125" t="s">
        <v>9036</v>
      </c>
      <c r="NE194" s="125" t="s">
        <v>9037</v>
      </c>
      <c r="NF194" s="125" t="s">
        <v>9038</v>
      </c>
      <c r="NG194" s="125" t="s">
        <v>9039</v>
      </c>
      <c r="NH194" s="143" t="s">
        <v>9040</v>
      </c>
      <c r="NI194" s="125" t="s">
        <v>9041</v>
      </c>
      <c r="NJ194" s="125" t="s">
        <v>9042</v>
      </c>
      <c r="NK194" s="125" t="s">
        <v>9043</v>
      </c>
      <c r="NL194" s="125" t="s">
        <v>9044</v>
      </c>
      <c r="NM194" s="143" t="s">
        <v>9045</v>
      </c>
      <c r="NN194" s="125" t="s">
        <v>9046</v>
      </c>
      <c r="NO194" s="125" t="s">
        <v>9047</v>
      </c>
      <c r="NP194" s="125" t="s">
        <v>9048</v>
      </c>
      <c r="NQ194" s="125" t="s">
        <v>9049</v>
      </c>
      <c r="NR194" s="143" t="s">
        <v>9050</v>
      </c>
      <c r="NS194" s="125" t="s">
        <v>9051</v>
      </c>
      <c r="NT194" s="125" t="s">
        <v>9052</v>
      </c>
      <c r="NU194" s="125" t="s">
        <v>9053</v>
      </c>
      <c r="NV194" s="125" t="s">
        <v>9054</v>
      </c>
      <c r="NW194" s="143" t="s">
        <v>9055</v>
      </c>
      <c r="NX194" s="36" t="s">
        <v>9056</v>
      </c>
      <c r="NY194" s="36" t="s">
        <v>9057</v>
      </c>
      <c r="NZ194" s="36" t="s">
        <v>9058</v>
      </c>
      <c r="OA194" s="36" t="s">
        <v>9059</v>
      </c>
      <c r="OB194" s="36" t="s">
        <v>9060</v>
      </c>
      <c r="OC194" s="126">
        <v>197.10405931629177</v>
      </c>
      <c r="OI194" s="125">
        <v>190.19055642528556</v>
      </c>
      <c r="OJ194" s="125">
        <v>158.38469593335455</v>
      </c>
      <c r="OK194" s="126">
        <v>152.18006051774918</v>
      </c>
      <c r="OL194" s="125">
        <v>147.9739204803812</v>
      </c>
      <c r="OM194" s="125">
        <v>129.57366895130596</v>
      </c>
      <c r="ON194" s="125">
        <v>122.97241115197325</v>
      </c>
      <c r="OO194" s="125">
        <v>118.0051132858928</v>
      </c>
      <c r="OP194" s="126">
        <v>98.071959919688496</v>
      </c>
      <c r="OQ194" s="125">
        <v>89.694232865689727</v>
      </c>
      <c r="OR194" s="125">
        <v>87.551703017741261</v>
      </c>
      <c r="OS194" s="125">
        <v>81.932598006286455</v>
      </c>
      <c r="OT194" s="125">
        <v>68.938289057150001</v>
      </c>
      <c r="OU194" s="126">
        <v>57.248850102307273</v>
      </c>
      <c r="OV194" s="125">
        <v>48.573863546511895</v>
      </c>
      <c r="OW194" s="125">
        <v>46.903484616697021</v>
      </c>
      <c r="OX194" s="125">
        <v>45.232717185893179</v>
      </c>
      <c r="OY194" s="125">
        <v>43.619287787182607</v>
      </c>
      <c r="OZ194" s="126">
        <v>22.378291577365157</v>
      </c>
      <c r="PA194" s="125">
        <v>21.15106089888128</v>
      </c>
      <c r="PB194" s="125">
        <v>19.974407303067764</v>
      </c>
      <c r="PC194" s="125">
        <v>18.844460999497663</v>
      </c>
      <c r="PD194" s="125">
        <v>17.809119913040778</v>
      </c>
      <c r="PE194" s="126">
        <v>16.798771213268019</v>
      </c>
      <c r="PF194" s="125">
        <v>15.873603112159273</v>
      </c>
      <c r="PG194" s="125">
        <v>14.99083024775231</v>
      </c>
      <c r="PH194" s="125">
        <v>14.140147418976222</v>
      </c>
      <c r="PI194" s="125">
        <v>13.319165887363276</v>
      </c>
      <c r="PJ194" s="126">
        <v>12.525679433030358</v>
      </c>
      <c r="PK194" s="36">
        <v>11.806986972991352</v>
      </c>
      <c r="PL194" s="36">
        <v>11.111865699303223</v>
      </c>
      <c r="PM194" s="36">
        <v>10.438573397143228</v>
      </c>
      <c r="PN194" s="36">
        <v>9.7854991814771406</v>
      </c>
      <c r="PO194" s="25">
        <v>9.3483200797353625</v>
      </c>
    </row>
    <row r="195" spans="1:431" outlineLevel="1" x14ac:dyDescent="0.3">
      <c r="A195" s="30" t="s">
        <v>9061</v>
      </c>
      <c r="B195" s="37" t="s">
        <v>9062</v>
      </c>
      <c r="C195" s="126" t="s">
        <v>9063</v>
      </c>
      <c r="I195" s="125" t="s">
        <v>9064</v>
      </c>
      <c r="J195" s="125" t="s">
        <v>9065</v>
      </c>
      <c r="K195" s="126" t="s">
        <v>9066</v>
      </c>
      <c r="L195" s="125" t="s">
        <v>9067</v>
      </c>
      <c r="M195" s="125" t="s">
        <v>9068</v>
      </c>
      <c r="N195" s="125" t="s">
        <v>9069</v>
      </c>
      <c r="O195" s="125" t="s">
        <v>9070</v>
      </c>
      <c r="P195" s="126" t="s">
        <v>9071</v>
      </c>
      <c r="Q195" s="125" t="s">
        <v>9072</v>
      </c>
      <c r="R195" s="125" t="s">
        <v>9073</v>
      </c>
      <c r="S195" s="125" t="s">
        <v>9074</v>
      </c>
      <c r="T195" s="125" t="s">
        <v>9075</v>
      </c>
      <c r="U195" s="126" t="s">
        <v>9076</v>
      </c>
      <c r="V195" s="125" t="s">
        <v>9077</v>
      </c>
      <c r="W195" s="125" t="s">
        <v>9078</v>
      </c>
      <c r="X195" s="125" t="s">
        <v>9079</v>
      </c>
      <c r="Y195" s="125" t="s">
        <v>9080</v>
      </c>
      <c r="Z195" s="126" t="s">
        <v>9081</v>
      </c>
      <c r="AA195" s="125" t="s">
        <v>9082</v>
      </c>
      <c r="AB195" s="125" t="s">
        <v>9083</v>
      </c>
      <c r="AC195" s="125" t="s">
        <v>9084</v>
      </c>
      <c r="AD195" s="125" t="s">
        <v>9085</v>
      </c>
      <c r="AE195" s="126" t="s">
        <v>9086</v>
      </c>
      <c r="AF195" s="125" t="s">
        <v>9087</v>
      </c>
      <c r="AG195" s="125" t="s">
        <v>9088</v>
      </c>
      <c r="AH195" s="125" t="s">
        <v>9089</v>
      </c>
      <c r="AI195" s="125" t="s">
        <v>9090</v>
      </c>
      <c r="AJ195" s="126" t="s">
        <v>9091</v>
      </c>
      <c r="AK195" s="36" t="s">
        <v>9092</v>
      </c>
      <c r="AL195" s="36" t="s">
        <v>9093</v>
      </c>
      <c r="AM195" s="36" t="s">
        <v>9094</v>
      </c>
      <c r="AN195" s="36" t="s">
        <v>9095</v>
      </c>
      <c r="AO195" s="53" t="s">
        <v>9096</v>
      </c>
      <c r="AP195" s="126" t="s">
        <v>9097</v>
      </c>
      <c r="AV195" s="125" t="s">
        <v>9098</v>
      </c>
      <c r="AW195" s="125" t="s">
        <v>9099</v>
      </c>
      <c r="AX195" s="126" t="s">
        <v>9100</v>
      </c>
      <c r="AY195" s="125" t="s">
        <v>9101</v>
      </c>
      <c r="AZ195" s="125" t="s">
        <v>9102</v>
      </c>
      <c r="BA195" s="125" t="s">
        <v>9103</v>
      </c>
      <c r="BB195" s="125" t="s">
        <v>9104</v>
      </c>
      <c r="BC195" s="126" t="s">
        <v>9105</v>
      </c>
      <c r="BD195" s="125" t="s">
        <v>9106</v>
      </c>
      <c r="BE195" s="125" t="s">
        <v>9107</v>
      </c>
      <c r="BF195" s="125" t="s">
        <v>9108</v>
      </c>
      <c r="BG195" s="125" t="s">
        <v>9109</v>
      </c>
      <c r="BH195" s="126" t="s">
        <v>9110</v>
      </c>
      <c r="BI195" s="125" t="s">
        <v>9111</v>
      </c>
      <c r="BJ195" s="125" t="s">
        <v>9112</v>
      </c>
      <c r="BK195" s="125" t="s">
        <v>9113</v>
      </c>
      <c r="BL195" s="125" t="s">
        <v>9114</v>
      </c>
      <c r="BM195" s="126" t="s">
        <v>9115</v>
      </c>
      <c r="BN195" s="125" t="s">
        <v>9116</v>
      </c>
      <c r="BO195" s="125" t="s">
        <v>9117</v>
      </c>
      <c r="BP195" s="125" t="s">
        <v>9118</v>
      </c>
      <c r="BQ195" s="125" t="s">
        <v>9119</v>
      </c>
      <c r="BR195" s="126" t="s">
        <v>9120</v>
      </c>
      <c r="BS195" s="125" t="s">
        <v>9121</v>
      </c>
      <c r="BT195" s="125" t="s">
        <v>9122</v>
      </c>
      <c r="BU195" s="125" t="s">
        <v>9123</v>
      </c>
      <c r="BV195" s="125" t="s">
        <v>9124</v>
      </c>
      <c r="BW195" s="126" t="s">
        <v>9125</v>
      </c>
      <c r="BX195" s="36" t="s">
        <v>9126</v>
      </c>
      <c r="BY195" s="36" t="s">
        <v>9127</v>
      </c>
      <c r="BZ195" s="36" t="s">
        <v>9128</v>
      </c>
      <c r="CA195" s="36" t="s">
        <v>9129</v>
      </c>
      <c r="CB195" s="36" t="s">
        <v>9130</v>
      </c>
      <c r="CC195" s="126">
        <v>1.1558501630000001E-2</v>
      </c>
      <c r="CI195" s="125">
        <v>1.0648207632916441E-2</v>
      </c>
      <c r="CJ195" s="125">
        <v>1.0705782048448275E-2</v>
      </c>
      <c r="CK195" s="126">
        <v>1.06712538943634E-2</v>
      </c>
      <c r="CL195" s="125">
        <v>1.0636780757976656E-2</v>
      </c>
      <c r="CM195" s="125">
        <v>1.0875568927340639E-2</v>
      </c>
      <c r="CN195" s="125">
        <v>1.0647213822190733E-2</v>
      </c>
      <c r="CO195" s="125">
        <v>1.0621754873886837E-2</v>
      </c>
      <c r="CP195" s="126">
        <v>1.0603495011530626E-2</v>
      </c>
      <c r="CQ195" s="125">
        <v>1.0595287162457698E-2</v>
      </c>
      <c r="CR195" s="125">
        <v>1.0592985517975363E-2</v>
      </c>
      <c r="CS195" s="125">
        <v>1.0543191713504438E-2</v>
      </c>
      <c r="CT195" s="125">
        <v>1.052837356355352E-2</v>
      </c>
      <c r="CU195" s="126">
        <v>1.0515508214232422E-2</v>
      </c>
      <c r="CV195" s="125">
        <v>1.050560954622564E-2</v>
      </c>
      <c r="CW195" s="125">
        <v>1.0493511362024295E-2</v>
      </c>
      <c r="CX195" s="125">
        <v>1.0478040543519746E-2</v>
      </c>
      <c r="CY195" s="125">
        <v>1.046805500592677E-2</v>
      </c>
      <c r="CZ195" s="126">
        <v>1.0457831414049275E-2</v>
      </c>
      <c r="DA195" s="125">
        <v>1.0447186279476727E-2</v>
      </c>
      <c r="DB195" s="125">
        <v>1.0435827966147336E-2</v>
      </c>
      <c r="DC195" s="125">
        <v>1.0424043170482185E-2</v>
      </c>
      <c r="DD195" s="125">
        <v>1.0412359869396733E-2</v>
      </c>
      <c r="DE195" s="126">
        <v>1.0399924606947275E-2</v>
      </c>
      <c r="DF195" s="125">
        <v>1.0386657750048284E-2</v>
      </c>
      <c r="DG195" s="125">
        <v>1.0372550401681849E-2</v>
      </c>
      <c r="DH195" s="125">
        <v>1.0357637565296699E-2</v>
      </c>
      <c r="DI195" s="125">
        <v>1.0341788355368019E-2</v>
      </c>
      <c r="DJ195" s="126">
        <v>1.0324702130108046E-2</v>
      </c>
      <c r="DK195" s="36">
        <v>1.0324702130108046E-2</v>
      </c>
      <c r="DL195" s="36">
        <v>1.0324702130108046E-2</v>
      </c>
      <c r="DM195" s="36">
        <v>1.0324702130108046E-2</v>
      </c>
      <c r="DN195" s="36">
        <v>1.0324702130108046E-2</v>
      </c>
      <c r="DO195" s="27">
        <v>1.0324702130108046E-2</v>
      </c>
      <c r="DP195" s="126">
        <v>1.3332666755556E-4</v>
      </c>
      <c r="DV195" s="125">
        <v>1.7996078777777799E-4</v>
      </c>
      <c r="DW195" s="125">
        <v>1.8421585027777801E-4</v>
      </c>
      <c r="DX195" s="126">
        <v>1.8847096277777804E-4</v>
      </c>
      <c r="DY195" s="125">
        <v>1.9272601277777805E-4</v>
      </c>
      <c r="DZ195" s="125">
        <v>1.9297906277777804E-4</v>
      </c>
      <c r="EA195" s="125">
        <v>2.0189906277777805E-4</v>
      </c>
      <c r="EB195" s="125">
        <v>1.9381912527777806E-4</v>
      </c>
      <c r="EC195" s="126">
        <v>1.9448918777777806E-4</v>
      </c>
      <c r="ED195" s="125">
        <v>1.9549778996031763E-4</v>
      </c>
      <c r="EE195" s="125">
        <v>1.9271693817460352E-4</v>
      </c>
      <c r="EF195" s="125">
        <v>1.9452814670634943E-4</v>
      </c>
      <c r="EG195" s="125">
        <v>1.890963361904764E-4</v>
      </c>
      <c r="EH195" s="126">
        <v>1.8756593837301612E-4</v>
      </c>
      <c r="EI195" s="125">
        <v>1.9776106033333356E-4</v>
      </c>
      <c r="EJ195" s="125">
        <v>2.3008899063492106E-4</v>
      </c>
      <c r="EK195" s="125">
        <v>2.0808096674603202E-4</v>
      </c>
      <c r="EL195" s="125">
        <v>1.7723696674603205E-4</v>
      </c>
      <c r="EM195" s="126">
        <v>1.7593956674603203E-4</v>
      </c>
      <c r="EN195" s="125">
        <v>1.4298881674603203E-4</v>
      </c>
      <c r="EO195" s="125">
        <v>1.5385481674603201E-4</v>
      </c>
      <c r="EP195" s="125">
        <v>1.45014816746032E-4</v>
      </c>
      <c r="EQ195" s="125">
        <v>1.3376481674603203E-4</v>
      </c>
      <c r="ER195" s="126">
        <v>1.3710481674603203E-4</v>
      </c>
      <c r="ES195" s="125">
        <v>1.3830981674603201E-4</v>
      </c>
      <c r="ET195" s="125">
        <v>1.1769481674603204E-4</v>
      </c>
      <c r="EU195" s="125">
        <v>1.2079981674603205E-4</v>
      </c>
      <c r="EV195" s="125">
        <v>1.2202481674603205E-4</v>
      </c>
      <c r="EW195" s="126">
        <v>1.1280981674603204E-4</v>
      </c>
      <c r="EX195" s="36">
        <v>1.0786481674603205E-4</v>
      </c>
      <c r="EY195" s="36">
        <v>1.2328981674603203E-4</v>
      </c>
      <c r="EZ195" s="36">
        <v>1.2103131674603205E-4</v>
      </c>
      <c r="FA195" s="36">
        <v>1.1545531674603203E-4</v>
      </c>
      <c r="FB195" s="27">
        <v>1.0987931674603201E-4</v>
      </c>
      <c r="FC195" s="126" t="s">
        <v>9131</v>
      </c>
      <c r="FI195" s="125" t="s">
        <v>9132</v>
      </c>
      <c r="FJ195" s="125" t="s">
        <v>9133</v>
      </c>
      <c r="FK195" s="126" t="s">
        <v>9134</v>
      </c>
      <c r="FL195" s="125" t="s">
        <v>9135</v>
      </c>
      <c r="FM195" s="125" t="s">
        <v>9136</v>
      </c>
      <c r="FN195" s="125" t="s">
        <v>9137</v>
      </c>
      <c r="FO195" s="125" t="s">
        <v>9138</v>
      </c>
      <c r="FP195" s="126" t="s">
        <v>9139</v>
      </c>
      <c r="FQ195" s="125" t="s">
        <v>9140</v>
      </c>
      <c r="FR195" s="125" t="s">
        <v>9141</v>
      </c>
      <c r="FS195" s="125" t="s">
        <v>9142</v>
      </c>
      <c r="FT195" s="125" t="s">
        <v>9143</v>
      </c>
      <c r="FU195" s="126" t="s">
        <v>9144</v>
      </c>
      <c r="FV195" s="125" t="s">
        <v>9145</v>
      </c>
      <c r="FW195" s="125" t="s">
        <v>9146</v>
      </c>
      <c r="FX195" s="125" t="s">
        <v>9147</v>
      </c>
      <c r="FY195" s="125" t="s">
        <v>9148</v>
      </c>
      <c r="FZ195" s="126" t="s">
        <v>9149</v>
      </c>
      <c r="GA195" s="125" t="s">
        <v>9150</v>
      </c>
      <c r="GB195" s="125" t="s">
        <v>9151</v>
      </c>
      <c r="GC195" s="125" t="s">
        <v>9152</v>
      </c>
      <c r="GD195" s="125" t="s">
        <v>9153</v>
      </c>
      <c r="GE195" s="126" t="s">
        <v>9154</v>
      </c>
      <c r="GF195" s="125" t="s">
        <v>9155</v>
      </c>
      <c r="GG195" s="125" t="s">
        <v>9156</v>
      </c>
      <c r="GH195" s="125" t="s">
        <v>9157</v>
      </c>
      <c r="GI195" s="125" t="s">
        <v>9158</v>
      </c>
      <c r="GJ195" s="126" t="s">
        <v>9159</v>
      </c>
      <c r="GK195" s="125" t="s">
        <v>9160</v>
      </c>
      <c r="GL195" s="125" t="s">
        <v>9161</v>
      </c>
      <c r="GM195" s="125" t="s">
        <v>9162</v>
      </c>
      <c r="GN195" s="125" t="s">
        <v>9163</v>
      </c>
      <c r="GO195" s="126" t="s">
        <v>9164</v>
      </c>
      <c r="GP195" s="27" t="s">
        <v>9165</v>
      </c>
      <c r="GV195" s="125" t="s">
        <v>9166</v>
      </c>
      <c r="GW195" s="125" t="s">
        <v>9167</v>
      </c>
      <c r="GX195" s="126" t="s">
        <v>9168</v>
      </c>
      <c r="GY195" s="125" t="s">
        <v>9169</v>
      </c>
      <c r="GZ195" s="125" t="s">
        <v>9170</v>
      </c>
      <c r="HA195" s="125" t="s">
        <v>9171</v>
      </c>
      <c r="HB195" s="125" t="s">
        <v>9172</v>
      </c>
      <c r="HC195" s="126" t="s">
        <v>9173</v>
      </c>
      <c r="HD195" s="125" t="s">
        <v>9174</v>
      </c>
      <c r="HE195" s="125" t="s">
        <v>9175</v>
      </c>
      <c r="HF195" s="125" t="s">
        <v>9176</v>
      </c>
      <c r="HG195" s="125" t="s">
        <v>9177</v>
      </c>
      <c r="HH195" s="126" t="s">
        <v>9178</v>
      </c>
      <c r="HI195" s="125" t="s">
        <v>9179</v>
      </c>
      <c r="HJ195" s="125" t="s">
        <v>9180</v>
      </c>
      <c r="HK195" s="125" t="s">
        <v>9181</v>
      </c>
      <c r="HL195" s="125" t="s">
        <v>9182</v>
      </c>
      <c r="HM195" s="126" t="s">
        <v>9183</v>
      </c>
      <c r="HN195" s="125" t="s">
        <v>9184</v>
      </c>
      <c r="HO195" s="125" t="s">
        <v>9185</v>
      </c>
      <c r="HP195" s="125" t="s">
        <v>9186</v>
      </c>
      <c r="HQ195" s="125" t="s">
        <v>9187</v>
      </c>
      <c r="HR195" s="126" t="s">
        <v>9188</v>
      </c>
      <c r="HS195" s="125" t="s">
        <v>9189</v>
      </c>
      <c r="HT195" s="125" t="s">
        <v>9190</v>
      </c>
      <c r="HU195" s="125" t="s">
        <v>9191</v>
      </c>
      <c r="HV195" s="125" t="s">
        <v>9192</v>
      </c>
      <c r="HW195" s="126" t="s">
        <v>9193</v>
      </c>
      <c r="HX195" s="36" t="s">
        <v>9194</v>
      </c>
      <c r="HY195" s="36" t="s">
        <v>9195</v>
      </c>
      <c r="HZ195" s="36" t="s">
        <v>9196</v>
      </c>
      <c r="IA195" s="36" t="s">
        <v>9197</v>
      </c>
      <c r="IB195" s="36" t="s">
        <v>9198</v>
      </c>
      <c r="IC195" s="126" t="s">
        <v>9199</v>
      </c>
      <c r="II195" s="125" t="s">
        <v>9200</v>
      </c>
      <c r="IJ195" s="125" t="s">
        <v>9201</v>
      </c>
      <c r="IK195" s="126" t="s">
        <v>9202</v>
      </c>
      <c r="IL195" s="125" t="s">
        <v>9203</v>
      </c>
      <c r="IM195" s="125" t="s">
        <v>9204</v>
      </c>
      <c r="IN195" s="125" t="s">
        <v>9205</v>
      </c>
      <c r="IO195" s="125" t="s">
        <v>9206</v>
      </c>
      <c r="IP195" s="126" t="s">
        <v>9207</v>
      </c>
      <c r="IQ195" s="125" t="s">
        <v>9208</v>
      </c>
      <c r="IR195" s="125" t="s">
        <v>9209</v>
      </c>
      <c r="IS195" s="125" t="s">
        <v>9210</v>
      </c>
      <c r="IT195" s="125" t="s">
        <v>9211</v>
      </c>
      <c r="IU195" s="126" t="s">
        <v>9212</v>
      </c>
      <c r="IV195" s="125" t="s">
        <v>9213</v>
      </c>
      <c r="IW195" s="125" t="s">
        <v>9214</v>
      </c>
      <c r="IX195" s="125" t="s">
        <v>9215</v>
      </c>
      <c r="IY195" s="125" t="s">
        <v>9216</v>
      </c>
      <c r="IZ195" s="126" t="s">
        <v>9217</v>
      </c>
      <c r="JA195" s="125" t="s">
        <v>9218</v>
      </c>
      <c r="JB195" s="125" t="s">
        <v>9219</v>
      </c>
      <c r="JC195" s="125" t="s">
        <v>9220</v>
      </c>
      <c r="JD195" s="125" t="s">
        <v>9221</v>
      </c>
      <c r="JE195" s="126" t="s">
        <v>9222</v>
      </c>
      <c r="JF195" s="125" t="s">
        <v>9223</v>
      </c>
      <c r="JG195" s="125" t="s">
        <v>9224</v>
      </c>
      <c r="JH195" s="125" t="s">
        <v>9225</v>
      </c>
      <c r="JI195" s="125" t="s">
        <v>9226</v>
      </c>
      <c r="JJ195" s="126" t="s">
        <v>9227</v>
      </c>
      <c r="JK195" s="125" t="s">
        <v>9228</v>
      </c>
      <c r="JL195" s="125" t="s">
        <v>9229</v>
      </c>
      <c r="JM195" s="125" t="s">
        <v>9230</v>
      </c>
      <c r="JN195" s="125" t="s">
        <v>9231</v>
      </c>
      <c r="JO195" s="126" t="s">
        <v>9232</v>
      </c>
      <c r="JP195" s="126" t="s">
        <v>9233</v>
      </c>
      <c r="JV195" s="125" t="s">
        <v>9234</v>
      </c>
      <c r="JW195" s="125" t="s">
        <v>9235</v>
      </c>
      <c r="JX195" s="126" t="s">
        <v>9236</v>
      </c>
      <c r="JY195" s="125" t="s">
        <v>9237</v>
      </c>
      <c r="JZ195" s="125" t="s">
        <v>9238</v>
      </c>
      <c r="KA195" s="125" t="s">
        <v>9239</v>
      </c>
      <c r="KB195" s="125" t="s">
        <v>9240</v>
      </c>
      <c r="KC195" s="126" t="s">
        <v>9241</v>
      </c>
      <c r="KD195" s="125" t="s">
        <v>9242</v>
      </c>
      <c r="KE195" s="125" t="s">
        <v>9243</v>
      </c>
      <c r="KF195" s="125" t="s">
        <v>9244</v>
      </c>
      <c r="KG195" s="125" t="s">
        <v>9245</v>
      </c>
      <c r="KH195" s="126" t="s">
        <v>9246</v>
      </c>
      <c r="KI195" s="125" t="s">
        <v>9247</v>
      </c>
      <c r="KJ195" s="125" t="s">
        <v>9248</v>
      </c>
      <c r="KK195" s="125" t="s">
        <v>9249</v>
      </c>
      <c r="KL195" s="125" t="s">
        <v>9250</v>
      </c>
      <c r="KM195" s="126" t="s">
        <v>9251</v>
      </c>
      <c r="KN195" s="125" t="s">
        <v>9252</v>
      </c>
      <c r="KO195" s="125" t="s">
        <v>9253</v>
      </c>
      <c r="KP195" s="125" t="s">
        <v>9254</v>
      </c>
      <c r="KQ195" s="125" t="s">
        <v>9255</v>
      </c>
      <c r="KR195" s="126" t="s">
        <v>9256</v>
      </c>
      <c r="KS195" s="125" t="s">
        <v>9257</v>
      </c>
      <c r="KT195" s="125" t="s">
        <v>9258</v>
      </c>
      <c r="KU195" s="125" t="s">
        <v>9259</v>
      </c>
      <c r="KV195" s="125" t="s">
        <v>9260</v>
      </c>
      <c r="KW195" s="126" t="s">
        <v>9261</v>
      </c>
      <c r="KX195" s="125" t="s">
        <v>9262</v>
      </c>
      <c r="KY195" s="125" t="s">
        <v>9263</v>
      </c>
      <c r="KZ195" s="125" t="s">
        <v>9264</v>
      </c>
      <c r="LA195" s="125" t="s">
        <v>9265</v>
      </c>
      <c r="LB195" s="126" t="s">
        <v>9266</v>
      </c>
      <c r="LC195" s="126">
        <v>6.1961796196099996</v>
      </c>
      <c r="LI195" s="134">
        <v>7.0508535355006403</v>
      </c>
      <c r="LJ195" s="134">
        <v>7.1661047243665763</v>
      </c>
      <c r="LK195" s="126">
        <v>7.2569499072840848</v>
      </c>
      <c r="LL195" s="134">
        <v>7.3478082011415982</v>
      </c>
      <c r="LM195" s="134">
        <v>7.4170337410230536</v>
      </c>
      <c r="LN195" s="134">
        <v>7.5661396381583286</v>
      </c>
      <c r="LO195" s="134">
        <v>7.3695144856077963</v>
      </c>
      <c r="LP195" s="126">
        <v>7.3804220908334006</v>
      </c>
      <c r="LQ195" s="134">
        <v>7.401949162118755</v>
      </c>
      <c r="LR195" s="134">
        <v>7.3359892093666534</v>
      </c>
      <c r="LS195" s="134">
        <v>7.3653572516778869</v>
      </c>
      <c r="LT195" s="134">
        <v>7.2337828948178782</v>
      </c>
      <c r="LU195" s="126">
        <v>7.1944092285374701</v>
      </c>
      <c r="LV195" s="134">
        <v>7.4313714475831336</v>
      </c>
      <c r="LW195" s="134">
        <v>8.1878717908570842</v>
      </c>
      <c r="LX195" s="134">
        <v>7.6665834625644855</v>
      </c>
      <c r="LY195" s="134">
        <v>6.9391032951023472</v>
      </c>
      <c r="LZ195" s="126">
        <v>6.9059051432548113</v>
      </c>
      <c r="MA195" s="136">
        <v>6.1287415575930861</v>
      </c>
      <c r="MB195" s="136">
        <v>6.3810826045607962</v>
      </c>
      <c r="MC195" s="136">
        <v>6.1702196337095305</v>
      </c>
      <c r="MD195" s="136">
        <v>5.9027485589218873</v>
      </c>
      <c r="ME195" s="126">
        <v>5.9779432143727806</v>
      </c>
      <c r="MF195" s="136">
        <v>6.0027449972945472</v>
      </c>
      <c r="MG195" s="136">
        <v>5.514554049977443</v>
      </c>
      <c r="MH195" s="136">
        <v>5.5835696483353789</v>
      </c>
      <c r="MI195" s="136">
        <v>5.6081571077042778</v>
      </c>
      <c r="MJ195" s="126">
        <v>5.3870767580103855</v>
      </c>
      <c r="MK195" s="36">
        <v>5.2708692580103857</v>
      </c>
      <c r="ML195" s="36">
        <v>5.6333567580103852</v>
      </c>
      <c r="MM195" s="36">
        <v>5.5802820080103857</v>
      </c>
      <c r="MN195" s="36">
        <v>5.4492460080103848</v>
      </c>
      <c r="MO195" s="126">
        <v>5.318210008010384</v>
      </c>
      <c r="MP195" s="134" t="s">
        <v>9267</v>
      </c>
      <c r="MV195" s="125" t="s">
        <v>9268</v>
      </c>
      <c r="MW195" s="125" t="s">
        <v>9269</v>
      </c>
      <c r="MX195" s="143" t="s">
        <v>9270</v>
      </c>
      <c r="MY195" s="125" t="s">
        <v>9271</v>
      </c>
      <c r="MZ195" s="125" t="s">
        <v>9272</v>
      </c>
      <c r="NA195" s="125" t="s">
        <v>9273</v>
      </c>
      <c r="NB195" s="125" t="s">
        <v>9274</v>
      </c>
      <c r="NC195" s="143" t="s">
        <v>9275</v>
      </c>
      <c r="ND195" s="125" t="s">
        <v>9276</v>
      </c>
      <c r="NE195" s="125" t="s">
        <v>9277</v>
      </c>
      <c r="NF195" s="125" t="s">
        <v>9278</v>
      </c>
      <c r="NG195" s="125" t="s">
        <v>9279</v>
      </c>
      <c r="NH195" s="143" t="s">
        <v>9280</v>
      </c>
      <c r="NI195" s="125" t="s">
        <v>9281</v>
      </c>
      <c r="NJ195" s="125" t="s">
        <v>9282</v>
      </c>
      <c r="NK195" s="125" t="s">
        <v>9283</v>
      </c>
      <c r="NL195" s="125" t="s">
        <v>9284</v>
      </c>
      <c r="NM195" s="143" t="s">
        <v>9285</v>
      </c>
      <c r="NN195" s="125" t="s">
        <v>9286</v>
      </c>
      <c r="NO195" s="125" t="s">
        <v>9287</v>
      </c>
      <c r="NP195" s="125" t="s">
        <v>9288</v>
      </c>
      <c r="NQ195" s="125" t="s">
        <v>9289</v>
      </c>
      <c r="NR195" s="143" t="s">
        <v>9290</v>
      </c>
      <c r="NS195" s="125" t="s">
        <v>9291</v>
      </c>
      <c r="NT195" s="125" t="s">
        <v>9292</v>
      </c>
      <c r="NU195" s="125" t="s">
        <v>9293</v>
      </c>
      <c r="NV195" s="125" t="s">
        <v>9294</v>
      </c>
      <c r="NW195" s="143" t="s">
        <v>9295</v>
      </c>
      <c r="NX195" s="36" t="s">
        <v>9296</v>
      </c>
      <c r="NY195" s="36" t="s">
        <v>9297</v>
      </c>
      <c r="NZ195" s="36" t="s">
        <v>9298</v>
      </c>
      <c r="OA195" s="36" t="s">
        <v>9299</v>
      </c>
      <c r="OB195" s="36" t="s">
        <v>9300</v>
      </c>
      <c r="OC195" s="126">
        <v>6.1961796196099996</v>
      </c>
      <c r="OI195" s="125">
        <v>7.0508535355006403</v>
      </c>
      <c r="OJ195" s="125">
        <v>7.1661047243665763</v>
      </c>
      <c r="OK195" s="126">
        <v>7.2569499072840848</v>
      </c>
      <c r="OL195" s="125">
        <v>7.3478082011415982</v>
      </c>
      <c r="OM195" s="125">
        <v>7.4170337410230536</v>
      </c>
      <c r="ON195" s="125">
        <v>7.5661396381583286</v>
      </c>
      <c r="OO195" s="125">
        <v>7.3695144856077963</v>
      </c>
      <c r="OP195" s="126">
        <v>7.3804220908334006</v>
      </c>
      <c r="OQ195" s="125">
        <v>7.401949162118755</v>
      </c>
      <c r="OR195" s="125">
        <v>7.3359892093666534</v>
      </c>
      <c r="OS195" s="125">
        <v>7.3653572516778869</v>
      </c>
      <c r="OT195" s="125">
        <v>7.2337828948178782</v>
      </c>
      <c r="OU195" s="126">
        <v>7.1944092285374701</v>
      </c>
      <c r="OV195" s="125">
        <v>7.4313714475831336</v>
      </c>
      <c r="OW195" s="125">
        <v>8.1878717908570842</v>
      </c>
      <c r="OX195" s="125">
        <v>7.6665834625644855</v>
      </c>
      <c r="OY195" s="125">
        <v>6.9391032951023472</v>
      </c>
      <c r="OZ195" s="126">
        <v>6.9059051432548113</v>
      </c>
      <c r="PA195" s="125">
        <v>6.1287415575930861</v>
      </c>
      <c r="PB195" s="125">
        <v>6.3810826045607962</v>
      </c>
      <c r="PC195" s="125">
        <v>6.1702196337095305</v>
      </c>
      <c r="PD195" s="125">
        <v>5.9027485589218873</v>
      </c>
      <c r="PE195" s="126">
        <v>5.9779432143727806</v>
      </c>
      <c r="PF195" s="125">
        <v>6.0027449972945472</v>
      </c>
      <c r="PG195" s="125">
        <v>5.514554049977443</v>
      </c>
      <c r="PH195" s="125">
        <v>5.5835696483353789</v>
      </c>
      <c r="PI195" s="125">
        <v>5.6081571077042778</v>
      </c>
      <c r="PJ195" s="126">
        <v>5.3870767580103855</v>
      </c>
      <c r="PK195" s="36">
        <v>5.2708692580103857</v>
      </c>
      <c r="PL195" s="36">
        <v>5.6333567580103852</v>
      </c>
      <c r="PM195" s="36">
        <v>5.5802820080103857</v>
      </c>
      <c r="PN195" s="36">
        <v>5.4492460080103848</v>
      </c>
      <c r="PO195" s="25">
        <v>5.318210008010384</v>
      </c>
    </row>
    <row r="196" spans="1:431" outlineLevel="1" x14ac:dyDescent="0.3">
      <c r="A196" s="30" t="s">
        <v>9301</v>
      </c>
      <c r="B196" s="37" t="s">
        <v>9302</v>
      </c>
      <c r="C196" s="126" t="s">
        <v>9303</v>
      </c>
      <c r="I196" s="125" t="s">
        <v>9304</v>
      </c>
      <c r="J196" s="125" t="s">
        <v>9305</v>
      </c>
      <c r="K196" s="126" t="s">
        <v>9306</v>
      </c>
      <c r="L196" s="125" t="s">
        <v>9307</v>
      </c>
      <c r="M196" s="125" t="s">
        <v>9308</v>
      </c>
      <c r="N196" s="125" t="s">
        <v>9309</v>
      </c>
      <c r="O196" s="125" t="s">
        <v>9310</v>
      </c>
      <c r="P196" s="126" t="s">
        <v>9311</v>
      </c>
      <c r="Q196" s="125" t="s">
        <v>9312</v>
      </c>
      <c r="R196" s="125" t="s">
        <v>9313</v>
      </c>
      <c r="S196" s="125" t="s">
        <v>9314</v>
      </c>
      <c r="T196" s="125" t="s">
        <v>9315</v>
      </c>
      <c r="U196" s="126" t="s">
        <v>9316</v>
      </c>
      <c r="V196" s="125" t="s">
        <v>9317</v>
      </c>
      <c r="W196" s="125" t="s">
        <v>9318</v>
      </c>
      <c r="X196" s="125" t="s">
        <v>9319</v>
      </c>
      <c r="Y196" s="125" t="s">
        <v>9320</v>
      </c>
      <c r="Z196" s="126" t="s">
        <v>9321</v>
      </c>
      <c r="AA196" s="125" t="s">
        <v>9322</v>
      </c>
      <c r="AB196" s="125" t="s">
        <v>9323</v>
      </c>
      <c r="AC196" s="125" t="s">
        <v>9324</v>
      </c>
      <c r="AD196" s="125" t="s">
        <v>9325</v>
      </c>
      <c r="AE196" s="126" t="s">
        <v>9326</v>
      </c>
      <c r="AF196" s="125" t="s">
        <v>9327</v>
      </c>
      <c r="AG196" s="125" t="s">
        <v>9328</v>
      </c>
      <c r="AH196" s="125" t="s">
        <v>9329</v>
      </c>
      <c r="AI196" s="125" t="s">
        <v>9330</v>
      </c>
      <c r="AJ196" s="126" t="s">
        <v>9331</v>
      </c>
      <c r="AK196" s="36" t="s">
        <v>9332</v>
      </c>
      <c r="AL196" s="36" t="s">
        <v>9333</v>
      </c>
      <c r="AM196" s="36" t="s">
        <v>9334</v>
      </c>
      <c r="AN196" s="36" t="s">
        <v>9335</v>
      </c>
      <c r="AO196" s="53" t="s">
        <v>9336</v>
      </c>
      <c r="AP196" s="126" t="s">
        <v>9337</v>
      </c>
      <c r="AV196" s="125" t="s">
        <v>9338</v>
      </c>
      <c r="AW196" s="125" t="s">
        <v>9339</v>
      </c>
      <c r="AX196" s="126" t="s">
        <v>9340</v>
      </c>
      <c r="AY196" s="125" t="s">
        <v>9341</v>
      </c>
      <c r="AZ196" s="125" t="s">
        <v>9342</v>
      </c>
      <c r="BA196" s="125" t="s">
        <v>9343</v>
      </c>
      <c r="BB196" s="125" t="s">
        <v>9344</v>
      </c>
      <c r="BC196" s="126" t="s">
        <v>9345</v>
      </c>
      <c r="BD196" s="125" t="s">
        <v>9346</v>
      </c>
      <c r="BE196" s="125" t="s">
        <v>9347</v>
      </c>
      <c r="BF196" s="125" t="s">
        <v>9348</v>
      </c>
      <c r="BG196" s="125" t="s">
        <v>9349</v>
      </c>
      <c r="BH196" s="126" t="s">
        <v>9350</v>
      </c>
      <c r="BI196" s="125" t="s">
        <v>9351</v>
      </c>
      <c r="BJ196" s="125" t="s">
        <v>9352</v>
      </c>
      <c r="BK196" s="125" t="s">
        <v>9353</v>
      </c>
      <c r="BL196" s="125" t="s">
        <v>9354</v>
      </c>
      <c r="BM196" s="126" t="s">
        <v>9355</v>
      </c>
      <c r="BN196" s="125" t="s">
        <v>9356</v>
      </c>
      <c r="BO196" s="125" t="s">
        <v>9357</v>
      </c>
      <c r="BP196" s="125" t="s">
        <v>9358</v>
      </c>
      <c r="BQ196" s="125" t="s">
        <v>9359</v>
      </c>
      <c r="BR196" s="126" t="s">
        <v>9360</v>
      </c>
      <c r="BS196" s="125" t="s">
        <v>9361</v>
      </c>
      <c r="BT196" s="125" t="s">
        <v>9362</v>
      </c>
      <c r="BU196" s="125" t="s">
        <v>9363</v>
      </c>
      <c r="BV196" s="125" t="s">
        <v>9364</v>
      </c>
      <c r="BW196" s="126" t="s">
        <v>9365</v>
      </c>
      <c r="BX196" s="36" t="s">
        <v>9366</v>
      </c>
      <c r="BY196" s="36" t="s">
        <v>9367</v>
      </c>
      <c r="BZ196" s="36" t="s">
        <v>9368</v>
      </c>
      <c r="CA196" s="36" t="s">
        <v>9369</v>
      </c>
      <c r="CB196" s="36" t="s">
        <v>9370</v>
      </c>
      <c r="CC196" s="126" t="s">
        <v>9371</v>
      </c>
      <c r="CI196" s="125" t="s">
        <v>9372</v>
      </c>
      <c r="CJ196" s="125" t="s">
        <v>9373</v>
      </c>
      <c r="CK196" s="126" t="s">
        <v>9374</v>
      </c>
      <c r="CL196" s="125" t="s">
        <v>9375</v>
      </c>
      <c r="CM196" s="125" t="s">
        <v>9376</v>
      </c>
      <c r="CN196" s="125" t="s">
        <v>9377</v>
      </c>
      <c r="CO196" s="125" t="s">
        <v>9378</v>
      </c>
      <c r="CP196" s="126" t="s">
        <v>9379</v>
      </c>
      <c r="CQ196" s="125" t="s">
        <v>9380</v>
      </c>
      <c r="CR196" s="125" t="s">
        <v>9381</v>
      </c>
      <c r="CS196" s="125" t="s">
        <v>9382</v>
      </c>
      <c r="CT196" s="125" t="s">
        <v>9383</v>
      </c>
      <c r="CU196" s="126" t="s">
        <v>9384</v>
      </c>
      <c r="CV196" s="125" t="s">
        <v>9385</v>
      </c>
      <c r="CW196" s="125" t="s">
        <v>9386</v>
      </c>
      <c r="CX196" s="125" t="s">
        <v>9387</v>
      </c>
      <c r="CY196" s="125" t="s">
        <v>9388</v>
      </c>
      <c r="CZ196" s="126" t="s">
        <v>9389</v>
      </c>
      <c r="DA196" s="125" t="s">
        <v>9390</v>
      </c>
      <c r="DB196" s="125" t="s">
        <v>9391</v>
      </c>
      <c r="DC196" s="125" t="s">
        <v>9392</v>
      </c>
      <c r="DD196" s="125" t="s">
        <v>9393</v>
      </c>
      <c r="DE196" s="126" t="s">
        <v>9394</v>
      </c>
      <c r="DF196" s="125" t="s">
        <v>9395</v>
      </c>
      <c r="DG196" s="125" t="s">
        <v>9396</v>
      </c>
      <c r="DH196" s="125" t="s">
        <v>9397</v>
      </c>
      <c r="DI196" s="125" t="s">
        <v>9398</v>
      </c>
      <c r="DJ196" s="126" t="s">
        <v>9399</v>
      </c>
      <c r="DK196" s="36" t="s">
        <v>9400</v>
      </c>
      <c r="DL196" s="36" t="s">
        <v>9401</v>
      </c>
      <c r="DM196" s="36" t="s">
        <v>9402</v>
      </c>
      <c r="DN196" s="36" t="s">
        <v>9403</v>
      </c>
      <c r="DO196" s="36" t="s">
        <v>9404</v>
      </c>
      <c r="DP196" s="126" t="s">
        <v>9405</v>
      </c>
      <c r="DV196" s="125" t="s">
        <v>9406</v>
      </c>
      <c r="DW196" s="125" t="s">
        <v>9407</v>
      </c>
      <c r="DX196" s="126" t="s">
        <v>9408</v>
      </c>
      <c r="DY196" s="125" t="s">
        <v>9409</v>
      </c>
      <c r="DZ196" s="125" t="s">
        <v>9410</v>
      </c>
      <c r="EA196" s="125" t="s">
        <v>9411</v>
      </c>
      <c r="EB196" s="125" t="s">
        <v>9412</v>
      </c>
      <c r="EC196" s="126" t="s">
        <v>9413</v>
      </c>
      <c r="ED196" s="125" t="s">
        <v>9414</v>
      </c>
      <c r="EE196" s="125" t="s">
        <v>9415</v>
      </c>
      <c r="EF196" s="125" t="s">
        <v>9416</v>
      </c>
      <c r="EG196" s="125" t="s">
        <v>9417</v>
      </c>
      <c r="EH196" s="126" t="s">
        <v>9418</v>
      </c>
      <c r="EI196" s="125" t="s">
        <v>9419</v>
      </c>
      <c r="EJ196" s="125" t="s">
        <v>9420</v>
      </c>
      <c r="EK196" s="125" t="s">
        <v>9421</v>
      </c>
      <c r="EL196" s="125" t="s">
        <v>9422</v>
      </c>
      <c r="EM196" s="126" t="s">
        <v>9423</v>
      </c>
      <c r="EN196" s="125" t="s">
        <v>9424</v>
      </c>
      <c r="EO196" s="125" t="s">
        <v>9425</v>
      </c>
      <c r="EP196" s="125" t="s">
        <v>9426</v>
      </c>
      <c r="EQ196" s="125" t="s">
        <v>9427</v>
      </c>
      <c r="ER196" s="126" t="s">
        <v>9428</v>
      </c>
      <c r="ES196" s="125" t="s">
        <v>9429</v>
      </c>
      <c r="ET196" s="125" t="s">
        <v>9430</v>
      </c>
      <c r="EU196" s="125" t="s">
        <v>9431</v>
      </c>
      <c r="EV196" s="125" t="s">
        <v>9432</v>
      </c>
      <c r="EW196" s="126" t="s">
        <v>9433</v>
      </c>
      <c r="EX196" s="36" t="s">
        <v>9434</v>
      </c>
      <c r="EY196" s="36" t="s">
        <v>9435</v>
      </c>
      <c r="EZ196" s="36" t="s">
        <v>9436</v>
      </c>
      <c r="FA196" s="36" t="s">
        <v>9437</v>
      </c>
      <c r="FB196" s="36" t="s">
        <v>9438</v>
      </c>
      <c r="FC196" s="126" t="s">
        <v>9439</v>
      </c>
      <c r="FI196" s="125" t="s">
        <v>9440</v>
      </c>
      <c r="FJ196" s="125" t="s">
        <v>9441</v>
      </c>
      <c r="FK196" s="126" t="s">
        <v>9442</v>
      </c>
      <c r="FL196" s="125" t="s">
        <v>9443</v>
      </c>
      <c r="FM196" s="125" t="s">
        <v>9444</v>
      </c>
      <c r="FN196" s="125" t="s">
        <v>9445</v>
      </c>
      <c r="FO196" s="125" t="s">
        <v>9446</v>
      </c>
      <c r="FP196" s="126" t="s">
        <v>9447</v>
      </c>
      <c r="FQ196" s="125" t="s">
        <v>9448</v>
      </c>
      <c r="FR196" s="125" t="s">
        <v>9449</v>
      </c>
      <c r="FS196" s="125" t="s">
        <v>9450</v>
      </c>
      <c r="FT196" s="125" t="s">
        <v>9451</v>
      </c>
      <c r="FU196" s="126" t="s">
        <v>9452</v>
      </c>
      <c r="FV196" s="125" t="s">
        <v>9453</v>
      </c>
      <c r="FW196" s="125" t="s">
        <v>9454</v>
      </c>
      <c r="FX196" s="125" t="s">
        <v>9455</v>
      </c>
      <c r="FY196" s="125" t="s">
        <v>9456</v>
      </c>
      <c r="FZ196" s="126" t="s">
        <v>9457</v>
      </c>
      <c r="GA196" s="125" t="s">
        <v>9458</v>
      </c>
      <c r="GB196" s="125" t="s">
        <v>9459</v>
      </c>
      <c r="GC196" s="125" t="s">
        <v>9460</v>
      </c>
      <c r="GD196" s="125" t="s">
        <v>9461</v>
      </c>
      <c r="GE196" s="126" t="s">
        <v>9462</v>
      </c>
      <c r="GF196" s="125" t="s">
        <v>9463</v>
      </c>
      <c r="GG196" s="125" t="s">
        <v>9464</v>
      </c>
      <c r="GH196" s="125" t="s">
        <v>9465</v>
      </c>
      <c r="GI196" s="125" t="s">
        <v>9466</v>
      </c>
      <c r="GJ196" s="126" t="s">
        <v>9467</v>
      </c>
      <c r="GK196" s="125" t="s">
        <v>9468</v>
      </c>
      <c r="GL196" s="125" t="s">
        <v>9469</v>
      </c>
      <c r="GM196" s="125" t="s">
        <v>9470</v>
      </c>
      <c r="GN196" s="125" t="s">
        <v>9471</v>
      </c>
      <c r="GO196" s="126" t="s">
        <v>9472</v>
      </c>
      <c r="GP196" s="27" t="s">
        <v>9473</v>
      </c>
      <c r="GV196" s="125" t="s">
        <v>9474</v>
      </c>
      <c r="GW196" s="125" t="s">
        <v>9475</v>
      </c>
      <c r="GX196" s="126" t="s">
        <v>9476</v>
      </c>
      <c r="GY196" s="125" t="s">
        <v>9477</v>
      </c>
      <c r="GZ196" s="125" t="s">
        <v>9478</v>
      </c>
      <c r="HA196" s="125" t="s">
        <v>9479</v>
      </c>
      <c r="HB196" s="125" t="s">
        <v>9480</v>
      </c>
      <c r="HC196" s="126" t="s">
        <v>9481</v>
      </c>
      <c r="HD196" s="125" t="s">
        <v>9482</v>
      </c>
      <c r="HE196" s="125" t="s">
        <v>9483</v>
      </c>
      <c r="HF196" s="125" t="s">
        <v>9484</v>
      </c>
      <c r="HG196" s="125" t="s">
        <v>9485</v>
      </c>
      <c r="HH196" s="126" t="s">
        <v>9486</v>
      </c>
      <c r="HI196" s="125" t="s">
        <v>9487</v>
      </c>
      <c r="HJ196" s="125" t="s">
        <v>9488</v>
      </c>
      <c r="HK196" s="125" t="s">
        <v>9489</v>
      </c>
      <c r="HL196" s="125" t="s">
        <v>9490</v>
      </c>
      <c r="HM196" s="126" t="s">
        <v>9491</v>
      </c>
      <c r="HN196" s="125" t="s">
        <v>9492</v>
      </c>
      <c r="HO196" s="125" t="s">
        <v>9493</v>
      </c>
      <c r="HP196" s="125" t="s">
        <v>9494</v>
      </c>
      <c r="HQ196" s="125" t="s">
        <v>9495</v>
      </c>
      <c r="HR196" s="126" t="s">
        <v>9496</v>
      </c>
      <c r="HS196" s="125" t="s">
        <v>9497</v>
      </c>
      <c r="HT196" s="125" t="s">
        <v>9498</v>
      </c>
      <c r="HU196" s="125" t="s">
        <v>9499</v>
      </c>
      <c r="HV196" s="125" t="s">
        <v>9500</v>
      </c>
      <c r="HW196" s="126" t="s">
        <v>9501</v>
      </c>
      <c r="HX196" s="36" t="s">
        <v>9502</v>
      </c>
      <c r="HY196" s="36" t="s">
        <v>9503</v>
      </c>
      <c r="HZ196" s="36" t="s">
        <v>9504</v>
      </c>
      <c r="IA196" s="36" t="s">
        <v>9505</v>
      </c>
      <c r="IB196" s="36" t="s">
        <v>9506</v>
      </c>
      <c r="IC196" s="126" t="s">
        <v>9507</v>
      </c>
      <c r="II196" s="125" t="s">
        <v>9508</v>
      </c>
      <c r="IJ196" s="125" t="s">
        <v>9509</v>
      </c>
      <c r="IK196" s="126" t="s">
        <v>9510</v>
      </c>
      <c r="IL196" s="125" t="s">
        <v>9511</v>
      </c>
      <c r="IM196" s="125" t="s">
        <v>9512</v>
      </c>
      <c r="IN196" s="125" t="s">
        <v>9513</v>
      </c>
      <c r="IO196" s="125" t="s">
        <v>9514</v>
      </c>
      <c r="IP196" s="126" t="s">
        <v>9515</v>
      </c>
      <c r="IQ196" s="125" t="s">
        <v>9516</v>
      </c>
      <c r="IR196" s="125" t="s">
        <v>9517</v>
      </c>
      <c r="IS196" s="125" t="s">
        <v>9518</v>
      </c>
      <c r="IT196" s="125" t="s">
        <v>9519</v>
      </c>
      <c r="IU196" s="126" t="s">
        <v>9520</v>
      </c>
      <c r="IV196" s="125" t="s">
        <v>9521</v>
      </c>
      <c r="IW196" s="125" t="s">
        <v>9522</v>
      </c>
      <c r="IX196" s="125" t="s">
        <v>9523</v>
      </c>
      <c r="IY196" s="125" t="s">
        <v>9524</v>
      </c>
      <c r="IZ196" s="126" t="s">
        <v>9525</v>
      </c>
      <c r="JA196" s="125" t="s">
        <v>9526</v>
      </c>
      <c r="JB196" s="125" t="s">
        <v>9527</v>
      </c>
      <c r="JC196" s="125" t="s">
        <v>9528</v>
      </c>
      <c r="JD196" s="125" t="s">
        <v>9529</v>
      </c>
      <c r="JE196" s="126" t="s">
        <v>9530</v>
      </c>
      <c r="JF196" s="125" t="s">
        <v>9531</v>
      </c>
      <c r="JG196" s="125" t="s">
        <v>9532</v>
      </c>
      <c r="JH196" s="125" t="s">
        <v>9533</v>
      </c>
      <c r="JI196" s="125" t="s">
        <v>9534</v>
      </c>
      <c r="JJ196" s="126" t="s">
        <v>9535</v>
      </c>
      <c r="JK196" s="125" t="s">
        <v>9536</v>
      </c>
      <c r="JL196" s="125" t="s">
        <v>9537</v>
      </c>
      <c r="JM196" s="125" t="s">
        <v>9538</v>
      </c>
      <c r="JN196" s="125" t="s">
        <v>9539</v>
      </c>
      <c r="JO196" s="126" t="s">
        <v>9540</v>
      </c>
      <c r="JP196" s="126" t="s">
        <v>9541</v>
      </c>
      <c r="JV196" s="125" t="s">
        <v>9542</v>
      </c>
      <c r="JW196" s="125" t="s">
        <v>9543</v>
      </c>
      <c r="JX196" s="126" t="s">
        <v>9544</v>
      </c>
      <c r="JY196" s="125" t="s">
        <v>9545</v>
      </c>
      <c r="JZ196" s="125" t="s">
        <v>9546</v>
      </c>
      <c r="KA196" s="125" t="s">
        <v>9547</v>
      </c>
      <c r="KB196" s="125" t="s">
        <v>9548</v>
      </c>
      <c r="KC196" s="126" t="s">
        <v>9549</v>
      </c>
      <c r="KD196" s="125" t="s">
        <v>9550</v>
      </c>
      <c r="KE196" s="125" t="s">
        <v>9551</v>
      </c>
      <c r="KF196" s="125" t="s">
        <v>9552</v>
      </c>
      <c r="KG196" s="125" t="s">
        <v>9553</v>
      </c>
      <c r="KH196" s="126" t="s">
        <v>9554</v>
      </c>
      <c r="KI196" s="125" t="s">
        <v>9555</v>
      </c>
      <c r="KJ196" s="125" t="s">
        <v>9556</v>
      </c>
      <c r="KK196" s="125" t="s">
        <v>9557</v>
      </c>
      <c r="KL196" s="125" t="s">
        <v>9558</v>
      </c>
      <c r="KM196" s="126" t="s">
        <v>9559</v>
      </c>
      <c r="KN196" s="125" t="s">
        <v>9560</v>
      </c>
      <c r="KO196" s="125" t="s">
        <v>9561</v>
      </c>
      <c r="KP196" s="125" t="s">
        <v>9562</v>
      </c>
      <c r="KQ196" s="125" t="s">
        <v>9563</v>
      </c>
      <c r="KR196" s="126" t="s">
        <v>9564</v>
      </c>
      <c r="KS196" s="125" t="s">
        <v>9565</v>
      </c>
      <c r="KT196" s="125" t="s">
        <v>9566</v>
      </c>
      <c r="KU196" s="125" t="s">
        <v>9567</v>
      </c>
      <c r="KV196" s="125" t="s">
        <v>9568</v>
      </c>
      <c r="KW196" s="126" t="s">
        <v>9569</v>
      </c>
      <c r="KX196" s="125" t="s">
        <v>9570</v>
      </c>
      <c r="KY196" s="125" t="s">
        <v>9571</v>
      </c>
      <c r="KZ196" s="125" t="s">
        <v>9572</v>
      </c>
      <c r="LA196" s="125" t="s">
        <v>9573</v>
      </c>
      <c r="LB196" s="126" t="s">
        <v>9574</v>
      </c>
      <c r="LC196" s="126" t="s">
        <v>9575</v>
      </c>
      <c r="LI196" s="134" t="s">
        <v>9576</v>
      </c>
      <c r="LJ196" s="134" t="s">
        <v>9577</v>
      </c>
      <c r="LK196" s="126" t="s">
        <v>9578</v>
      </c>
      <c r="LL196" s="134" t="s">
        <v>9579</v>
      </c>
      <c r="LM196" s="134" t="s">
        <v>9580</v>
      </c>
      <c r="LN196" s="134" t="s">
        <v>9581</v>
      </c>
      <c r="LO196" s="134" t="s">
        <v>9582</v>
      </c>
      <c r="LP196" s="126" t="s">
        <v>9583</v>
      </c>
      <c r="LQ196" s="134" t="s">
        <v>9584</v>
      </c>
      <c r="LR196" s="134" t="s">
        <v>9585</v>
      </c>
      <c r="LS196" s="134" t="s">
        <v>9586</v>
      </c>
      <c r="LT196" s="134" t="s">
        <v>9587</v>
      </c>
      <c r="LU196" s="126" t="s">
        <v>9588</v>
      </c>
      <c r="LV196" s="134" t="s">
        <v>9589</v>
      </c>
      <c r="LW196" s="134" t="s">
        <v>9590</v>
      </c>
      <c r="LX196" s="134" t="s">
        <v>9591</v>
      </c>
      <c r="LY196" s="134" t="s">
        <v>9592</v>
      </c>
      <c r="LZ196" s="126" t="s">
        <v>9593</v>
      </c>
      <c r="MA196" s="136" t="s">
        <v>9594</v>
      </c>
      <c r="MB196" s="136" t="s">
        <v>9595</v>
      </c>
      <c r="MC196" s="136" t="s">
        <v>9596</v>
      </c>
      <c r="MD196" s="136" t="s">
        <v>9597</v>
      </c>
      <c r="ME196" s="126" t="s">
        <v>9598</v>
      </c>
      <c r="MF196" s="136" t="s">
        <v>9599</v>
      </c>
      <c r="MG196" s="136" t="s">
        <v>9600</v>
      </c>
      <c r="MH196" s="136" t="s">
        <v>9601</v>
      </c>
      <c r="MI196" s="136" t="s">
        <v>9602</v>
      </c>
      <c r="MJ196" s="126" t="s">
        <v>9603</v>
      </c>
      <c r="MK196" s="36" t="s">
        <v>9604</v>
      </c>
      <c r="ML196" s="36" t="s">
        <v>9605</v>
      </c>
      <c r="MM196" s="36" t="s">
        <v>9606</v>
      </c>
      <c r="MN196" s="36" t="s">
        <v>9607</v>
      </c>
      <c r="MO196" s="126" t="s">
        <v>9608</v>
      </c>
      <c r="MP196" s="134" t="s">
        <v>9609</v>
      </c>
      <c r="MV196" s="125" t="s">
        <v>9610</v>
      </c>
      <c r="MW196" s="125" t="s">
        <v>9611</v>
      </c>
      <c r="MX196" s="143" t="s">
        <v>9612</v>
      </c>
      <c r="MY196" s="125" t="s">
        <v>9613</v>
      </c>
      <c r="MZ196" s="125" t="s">
        <v>9614</v>
      </c>
      <c r="NA196" s="125" t="s">
        <v>9615</v>
      </c>
      <c r="NB196" s="125" t="s">
        <v>9616</v>
      </c>
      <c r="NC196" s="143" t="s">
        <v>9617</v>
      </c>
      <c r="ND196" s="125" t="s">
        <v>9618</v>
      </c>
      <c r="NE196" s="125" t="s">
        <v>9619</v>
      </c>
      <c r="NF196" s="125" t="s">
        <v>9620</v>
      </c>
      <c r="NG196" s="125" t="s">
        <v>9621</v>
      </c>
      <c r="NH196" s="143" t="s">
        <v>9622</v>
      </c>
      <c r="NI196" s="125" t="s">
        <v>9623</v>
      </c>
      <c r="NJ196" s="125" t="s">
        <v>9624</v>
      </c>
      <c r="NK196" s="125" t="s">
        <v>9625</v>
      </c>
      <c r="NL196" s="125" t="s">
        <v>9626</v>
      </c>
      <c r="NM196" s="143" t="s">
        <v>9627</v>
      </c>
      <c r="NN196" s="125" t="s">
        <v>9628</v>
      </c>
      <c r="NO196" s="125" t="s">
        <v>9629</v>
      </c>
      <c r="NP196" s="125" t="s">
        <v>9630</v>
      </c>
      <c r="NQ196" s="125" t="s">
        <v>9631</v>
      </c>
      <c r="NR196" s="143" t="s">
        <v>9632</v>
      </c>
      <c r="NS196" s="125" t="s">
        <v>9633</v>
      </c>
      <c r="NT196" s="125" t="s">
        <v>9634</v>
      </c>
      <c r="NU196" s="125" t="s">
        <v>9635</v>
      </c>
      <c r="NV196" s="125" t="s">
        <v>9636</v>
      </c>
      <c r="NW196" s="143" t="s">
        <v>9637</v>
      </c>
      <c r="NX196" s="36" t="s">
        <v>9638</v>
      </c>
      <c r="NY196" s="36" t="s">
        <v>9639</v>
      </c>
      <c r="NZ196" s="36" t="s">
        <v>9640</v>
      </c>
      <c r="OA196" s="36" t="s">
        <v>9641</v>
      </c>
      <c r="OB196" s="36" t="s">
        <v>9642</v>
      </c>
      <c r="OC196" s="126" t="s">
        <v>9643</v>
      </c>
      <c r="OI196" s="125" t="s">
        <v>9644</v>
      </c>
      <c r="OJ196" s="125" t="s">
        <v>9645</v>
      </c>
      <c r="OK196" s="126" t="s">
        <v>9646</v>
      </c>
      <c r="OL196" s="125" t="s">
        <v>9647</v>
      </c>
      <c r="OM196" s="125" t="s">
        <v>9648</v>
      </c>
      <c r="ON196" s="125" t="s">
        <v>9649</v>
      </c>
      <c r="OO196" s="125" t="s">
        <v>9650</v>
      </c>
      <c r="OP196" s="126" t="s">
        <v>9651</v>
      </c>
      <c r="OQ196" s="125" t="s">
        <v>9652</v>
      </c>
      <c r="OR196" s="125" t="s">
        <v>9653</v>
      </c>
      <c r="OS196" s="125" t="s">
        <v>9654</v>
      </c>
      <c r="OT196" s="125" t="s">
        <v>9655</v>
      </c>
      <c r="OU196" s="126" t="s">
        <v>9656</v>
      </c>
      <c r="OV196" s="125" t="s">
        <v>9657</v>
      </c>
      <c r="OW196" s="125" t="s">
        <v>9658</v>
      </c>
      <c r="OX196" s="125" t="s">
        <v>9659</v>
      </c>
      <c r="OY196" s="125" t="s">
        <v>9660</v>
      </c>
      <c r="OZ196" s="126" t="s">
        <v>9661</v>
      </c>
      <c r="PA196" s="125" t="s">
        <v>9662</v>
      </c>
      <c r="PB196" s="125" t="s">
        <v>9663</v>
      </c>
      <c r="PC196" s="125" t="s">
        <v>9664</v>
      </c>
      <c r="PD196" s="125" t="s">
        <v>9665</v>
      </c>
      <c r="PE196" s="126" t="s">
        <v>9666</v>
      </c>
      <c r="PF196" s="125" t="s">
        <v>9667</v>
      </c>
      <c r="PG196" s="125" t="s">
        <v>9668</v>
      </c>
      <c r="PH196" s="125" t="s">
        <v>9669</v>
      </c>
      <c r="PI196" s="125" t="s">
        <v>9670</v>
      </c>
      <c r="PJ196" s="126" t="s">
        <v>9671</v>
      </c>
      <c r="PK196" s="36" t="s">
        <v>9672</v>
      </c>
      <c r="PL196" s="36" t="s">
        <v>9673</v>
      </c>
      <c r="PM196" s="36" t="s">
        <v>9674</v>
      </c>
      <c r="PN196" s="36" t="s">
        <v>9675</v>
      </c>
      <c r="PO196" s="53" t="s">
        <v>9676</v>
      </c>
    </row>
    <row r="197" spans="1:431" outlineLevel="1" x14ac:dyDescent="0.3">
      <c r="A197" s="28" t="s">
        <v>9677</v>
      </c>
      <c r="B197" s="37" t="s">
        <v>9678</v>
      </c>
      <c r="C197" s="27">
        <f>C204+C205</f>
        <v>36.056214516666664</v>
      </c>
      <c r="I197" s="36">
        <f>I204+I205</f>
        <v>27.78619869666667</v>
      </c>
      <c r="J197" s="36">
        <f t="shared" ref="J197:AO197" si="587">J204+J205</f>
        <v>32.861047012338865</v>
      </c>
      <c r="K197" s="36">
        <f t="shared" si="587"/>
        <v>32.680504103625388</v>
      </c>
      <c r="L197" s="36">
        <f t="shared" si="587"/>
        <v>32.876673904808456</v>
      </c>
      <c r="M197" s="36">
        <f t="shared" si="587"/>
        <v>33.078460554620257</v>
      </c>
      <c r="N197" s="36">
        <f t="shared" si="587"/>
        <v>33.197249571844402</v>
      </c>
      <c r="O197" s="36">
        <f t="shared" si="587"/>
        <v>33.125959421293508</v>
      </c>
      <c r="P197" s="36">
        <f t="shared" si="587"/>
        <v>33.027564540649706</v>
      </c>
      <c r="Q197" s="36">
        <f t="shared" si="587"/>
        <v>32.917361826645063</v>
      </c>
      <c r="R197" s="36">
        <f t="shared" si="587"/>
        <v>33.013295115117053</v>
      </c>
      <c r="S197" s="36">
        <f t="shared" si="587"/>
        <v>32.738308514669022</v>
      </c>
      <c r="T197" s="36">
        <f t="shared" si="587"/>
        <v>32.735971052716124</v>
      </c>
      <c r="U197" s="36">
        <f t="shared" si="587"/>
        <v>32.734054227252265</v>
      </c>
      <c r="V197" s="36">
        <f t="shared" si="587"/>
        <v>32.734106180924499</v>
      </c>
      <c r="W197" s="36">
        <f t="shared" si="587"/>
        <v>32.735134214160503</v>
      </c>
      <c r="X197" s="36">
        <f t="shared" si="587"/>
        <v>32.735514837944486</v>
      </c>
      <c r="Y197" s="36">
        <f t="shared" si="587"/>
        <v>32.734956102599575</v>
      </c>
      <c r="Z197" s="36">
        <f t="shared" si="587"/>
        <v>32.734753112576264</v>
      </c>
      <c r="AA197" s="36">
        <f t="shared" si="587"/>
        <v>32.734892889641067</v>
      </c>
      <c r="AB197" s="36">
        <f t="shared" si="587"/>
        <v>32.735050231384378</v>
      </c>
      <c r="AC197" s="36">
        <f t="shared" si="587"/>
        <v>32.735033434829155</v>
      </c>
      <c r="AD197" s="36">
        <f t="shared" si="587"/>
        <v>32.734937154206087</v>
      </c>
      <c r="AE197" s="36">
        <f t="shared" si="587"/>
        <v>32.734933364527393</v>
      </c>
      <c r="AF197" s="36">
        <f t="shared" si="587"/>
        <v>32.734969414917614</v>
      </c>
      <c r="AG197" s="36">
        <f t="shared" si="587"/>
        <v>32.734984719972928</v>
      </c>
      <c r="AH197" s="36">
        <f t="shared" si="587"/>
        <v>32.734971617690633</v>
      </c>
      <c r="AI197" s="36">
        <f t="shared" si="587"/>
        <v>32.734959254262932</v>
      </c>
      <c r="AJ197" s="36">
        <f t="shared" si="587"/>
        <v>32.734963674274297</v>
      </c>
      <c r="AK197" s="36">
        <f t="shared" si="587"/>
        <v>32.734969736223682</v>
      </c>
      <c r="AL197" s="36">
        <f t="shared" si="587"/>
        <v>32.73496980048489</v>
      </c>
      <c r="AM197" s="36">
        <f t="shared" si="587"/>
        <v>32.734966816587288</v>
      </c>
      <c r="AN197" s="36">
        <f t="shared" si="587"/>
        <v>32.734965856366621</v>
      </c>
      <c r="AO197" s="36">
        <f t="shared" si="587"/>
        <v>32.734967176787357</v>
      </c>
      <c r="AP197" s="27">
        <f>AP198+AP199</f>
        <v>28.368875777551704</v>
      </c>
      <c r="AV197" s="36">
        <f>AV198+AV199</f>
        <v>27.833905417994469</v>
      </c>
      <c r="AW197" s="36">
        <f t="shared" ref="AW197:CB197" si="588">AW198+AW199</f>
        <v>28.758693269250983</v>
      </c>
      <c r="AX197" s="36">
        <f t="shared" si="588"/>
        <v>29.043659463631379</v>
      </c>
      <c r="AY197" s="36">
        <f t="shared" si="588"/>
        <v>29.346917267479981</v>
      </c>
      <c r="AZ197" s="36">
        <f t="shared" si="588"/>
        <v>29.636760218800994</v>
      </c>
      <c r="BA197" s="36">
        <f t="shared" si="588"/>
        <v>29.898331343436141</v>
      </c>
      <c r="BB197" s="36">
        <f t="shared" si="588"/>
        <v>30.164099597064315</v>
      </c>
      <c r="BC197" s="36">
        <f t="shared" si="588"/>
        <v>30.41271726520975</v>
      </c>
      <c r="BD197" s="36">
        <f t="shared" si="588"/>
        <v>30.646112607084383</v>
      </c>
      <c r="BE197" s="36">
        <f t="shared" si="588"/>
        <v>30.864593440555005</v>
      </c>
      <c r="BF197" s="36">
        <f t="shared" si="588"/>
        <v>31.064820613958769</v>
      </c>
      <c r="BG197" s="36">
        <f t="shared" si="588"/>
        <v>31.06267570180027</v>
      </c>
      <c r="BH197" s="36">
        <f t="shared" si="588"/>
        <v>31.060560489659863</v>
      </c>
      <c r="BI197" s="36">
        <f t="shared" si="588"/>
        <v>31.058385877501365</v>
      </c>
      <c r="BJ197" s="36">
        <f t="shared" si="588"/>
        <v>31.056249155360959</v>
      </c>
      <c r="BK197" s="36">
        <f t="shared" si="588"/>
        <v>31.054133943202459</v>
      </c>
      <c r="BL197" s="36">
        <f t="shared" si="588"/>
        <v>31.051997221062049</v>
      </c>
      <c r="BM197" s="36">
        <f t="shared" si="588"/>
        <v>31.049835928903548</v>
      </c>
      <c r="BN197" s="36">
        <f t="shared" si="588"/>
        <v>31.049835928903548</v>
      </c>
      <c r="BO197" s="36">
        <f t="shared" si="588"/>
        <v>31.049835928903548</v>
      </c>
      <c r="BP197" s="36">
        <f t="shared" si="588"/>
        <v>31.04984411890355</v>
      </c>
      <c r="BQ197" s="36">
        <f t="shared" si="588"/>
        <v>31.049835928903548</v>
      </c>
      <c r="BR197" s="36">
        <f t="shared" si="588"/>
        <v>31.049835928903548</v>
      </c>
      <c r="BS197" s="36">
        <f t="shared" si="588"/>
        <v>31.049835928903548</v>
      </c>
      <c r="BT197" s="36">
        <f t="shared" si="588"/>
        <v>31.049835928903548</v>
      </c>
      <c r="BU197" s="36">
        <f t="shared" si="588"/>
        <v>31.049835928903548</v>
      </c>
      <c r="BV197" s="36">
        <f t="shared" si="588"/>
        <v>31.049835928903548</v>
      </c>
      <c r="BW197" s="36">
        <f t="shared" si="588"/>
        <v>31.049835928903548</v>
      </c>
      <c r="BX197" s="36">
        <f t="shared" si="588"/>
        <v>31.049835928903548</v>
      </c>
      <c r="BY197" s="36">
        <f t="shared" si="588"/>
        <v>31.049835928903548</v>
      </c>
      <c r="BZ197" s="36">
        <f t="shared" si="588"/>
        <v>31.049835928903548</v>
      </c>
      <c r="CA197" s="36">
        <f t="shared" si="588"/>
        <v>31.049835928903548</v>
      </c>
      <c r="CB197" s="36">
        <f t="shared" si="588"/>
        <v>31.049835928903548</v>
      </c>
      <c r="CC197" s="27">
        <f>CC199+CC202</f>
        <v>2.8778827155238083</v>
      </c>
      <c r="CI197" s="36">
        <f>CI199+CI201</f>
        <v>2.7859797861858411</v>
      </c>
      <c r="CJ197" s="36">
        <f t="shared" ref="CJ197:DO197" si="589">CJ199+CJ201</f>
        <v>2.7130300952240072</v>
      </c>
      <c r="CK197" s="36">
        <f t="shared" si="589"/>
        <v>2.6607666369256968</v>
      </c>
      <c r="CL197" s="36">
        <f t="shared" si="589"/>
        <v>2.6446642702644692</v>
      </c>
      <c r="CM197" s="36">
        <f t="shared" si="589"/>
        <v>2.6476166260677179</v>
      </c>
      <c r="CN197" s="36">
        <f t="shared" si="589"/>
        <v>2.6444392240261561</v>
      </c>
      <c r="CO197" s="36">
        <f t="shared" si="589"/>
        <v>2.6401860349135604</v>
      </c>
      <c r="CP197" s="36">
        <f t="shared" si="589"/>
        <v>2.6478249248230723</v>
      </c>
      <c r="CQ197" s="36">
        <f t="shared" si="589"/>
        <v>2.653582989652036</v>
      </c>
      <c r="CR197" s="36">
        <f t="shared" si="589"/>
        <v>2.6677845195921415</v>
      </c>
      <c r="CS197" s="36">
        <f t="shared" si="589"/>
        <v>2.6688977246512633</v>
      </c>
      <c r="CT197" s="36">
        <f t="shared" si="589"/>
        <v>2.6590155653232856</v>
      </c>
      <c r="CU197" s="36">
        <f t="shared" si="589"/>
        <v>2.658311791588984</v>
      </c>
      <c r="CV197" s="36">
        <f t="shared" si="589"/>
        <v>2.6575509095352432</v>
      </c>
      <c r="CW197" s="36">
        <f t="shared" si="589"/>
        <v>2.6567569630066417</v>
      </c>
      <c r="CX197" s="36">
        <f t="shared" si="589"/>
        <v>2.6559490723878221</v>
      </c>
      <c r="CY197" s="36">
        <f t="shared" si="589"/>
        <v>2.6551368391897943</v>
      </c>
      <c r="CZ197" s="36">
        <f t="shared" si="589"/>
        <v>2.6543012182392127</v>
      </c>
      <c r="DA197" s="36">
        <f t="shared" si="589"/>
        <v>2.6542419754186293</v>
      </c>
      <c r="DB197" s="36">
        <f t="shared" si="589"/>
        <v>2.6541905316112904</v>
      </c>
      <c r="DC197" s="36">
        <f t="shared" si="589"/>
        <v>2.6541321678200993</v>
      </c>
      <c r="DD197" s="36">
        <f t="shared" si="589"/>
        <v>2.6540564968862821</v>
      </c>
      <c r="DE197" s="36">
        <f t="shared" si="589"/>
        <v>2.6539694276096282</v>
      </c>
      <c r="DF197" s="36">
        <f t="shared" si="589"/>
        <v>2.6538726758342888</v>
      </c>
      <c r="DG197" s="36">
        <f t="shared" si="589"/>
        <v>2.653778915494835</v>
      </c>
      <c r="DH197" s="36">
        <f t="shared" si="589"/>
        <v>2.6536977142157463</v>
      </c>
      <c r="DI197" s="36">
        <f t="shared" si="589"/>
        <v>2.6536387882847032</v>
      </c>
      <c r="DJ197" s="36">
        <f t="shared" si="589"/>
        <v>2.6535927902974739</v>
      </c>
      <c r="DK197" s="36">
        <f t="shared" si="589"/>
        <v>2.6535296081662123</v>
      </c>
      <c r="DL197" s="36">
        <f t="shared" si="589"/>
        <v>2.653460629673682</v>
      </c>
      <c r="DM197" s="36">
        <f t="shared" si="589"/>
        <v>2.6533854649701105</v>
      </c>
      <c r="DN197" s="36">
        <f t="shared" si="589"/>
        <v>2.6533030336309467</v>
      </c>
      <c r="DO197" s="36">
        <f t="shared" si="589"/>
        <v>2.6532151783455769</v>
      </c>
      <c r="LC197" s="27">
        <f>SUM(LC198:LC207)</f>
        <v>1593.0236559019233</v>
      </c>
      <c r="LI197" s="27">
        <f>SUM(LI198:LI207)</f>
        <v>1545.4201937397597</v>
      </c>
      <c r="LJ197" s="27">
        <f t="shared" ref="LJ197:MO197" si="590">SUM(LJ198:LJ207)</f>
        <v>1557.0574337857283</v>
      </c>
      <c r="LK197" s="126">
        <f t="shared" si="590"/>
        <v>1551.0061278706139</v>
      </c>
      <c r="LL197" s="27">
        <f t="shared" si="590"/>
        <v>1555.4263890143322</v>
      </c>
      <c r="LM197" s="27">
        <f t="shared" si="590"/>
        <v>1564.5261525889935</v>
      </c>
      <c r="LN197" s="27">
        <f t="shared" si="590"/>
        <v>1571.1269215549876</v>
      </c>
      <c r="LO197" s="27">
        <f t="shared" si="590"/>
        <v>1577.3700473911879</v>
      </c>
      <c r="LP197" s="126">
        <f t="shared" si="590"/>
        <v>1586.2572530446369</v>
      </c>
      <c r="LQ197" s="27">
        <f t="shared" si="590"/>
        <v>1594.2080070827974</v>
      </c>
      <c r="LR197" s="27">
        <f t="shared" si="590"/>
        <v>1604.1848091425745</v>
      </c>
      <c r="LS197" s="27">
        <f t="shared" si="590"/>
        <v>1609.8111827380992</v>
      </c>
      <c r="LT197" s="27">
        <f t="shared" si="590"/>
        <v>1607.1300155137947</v>
      </c>
      <c r="LU197" s="126">
        <f t="shared" si="590"/>
        <v>1606.8823727088093</v>
      </c>
      <c r="LV197" s="27">
        <f t="shared" si="590"/>
        <v>1606.6199017778024</v>
      </c>
      <c r="LW197" s="27">
        <f t="shared" si="590"/>
        <v>1606.3507057610275</v>
      </c>
      <c r="LX197" s="27">
        <f t="shared" si="590"/>
        <v>1606.0777694303861</v>
      </c>
      <c r="LY197" s="27">
        <f t="shared" si="590"/>
        <v>1605.8021406776322</v>
      </c>
      <c r="LZ197" s="126">
        <f t="shared" si="590"/>
        <v>1605.519981955267</v>
      </c>
      <c r="MA197" s="136">
        <f t="shared" si="590"/>
        <v>1605.504422384877</v>
      </c>
      <c r="MB197" s="136">
        <f t="shared" si="590"/>
        <v>1605.4909471176757</v>
      </c>
      <c r="MC197" s="136">
        <f t="shared" si="590"/>
        <v>1605.4756932364551</v>
      </c>
      <c r="MD197" s="136">
        <f t="shared" si="590"/>
        <v>1605.4553148383704</v>
      </c>
      <c r="ME197" s="126">
        <f t="shared" si="590"/>
        <v>1605.4322376903783</v>
      </c>
      <c r="MF197" s="136">
        <f t="shared" si="590"/>
        <v>1605.4066345203037</v>
      </c>
      <c r="MG197" s="136">
        <f t="shared" si="590"/>
        <v>1605.3818033354037</v>
      </c>
      <c r="MH197" s="136">
        <f t="shared" si="590"/>
        <v>1605.3602718941627</v>
      </c>
      <c r="MI197" s="136">
        <f t="shared" si="590"/>
        <v>1605.3446441590088</v>
      </c>
      <c r="MJ197" s="126">
        <f t="shared" si="590"/>
        <v>1605.3324591124042</v>
      </c>
      <c r="MK197" s="27">
        <f t="shared" si="590"/>
        <v>1605.3157219095694</v>
      </c>
      <c r="ML197" s="27">
        <f t="shared" si="590"/>
        <v>1605.2974426733099</v>
      </c>
      <c r="MM197" s="27">
        <f t="shared" si="590"/>
        <v>1605.2775210429659</v>
      </c>
      <c r="MN197" s="27">
        <f t="shared" si="590"/>
        <v>1605.2556757778668</v>
      </c>
      <c r="MO197" s="126">
        <f t="shared" si="590"/>
        <v>1605.2323954476647</v>
      </c>
      <c r="OC197" s="126">
        <f>SUM(OC198:OC207)</f>
        <v>1593.0236559019233</v>
      </c>
      <c r="OI197" s="27">
        <f>SUM(OI198:OI207)</f>
        <v>1545.4201937397597</v>
      </c>
      <c r="OJ197" s="27">
        <f t="shared" ref="OJ197" si="591">SUM(OJ198:OJ207)</f>
        <v>1557.0574337857283</v>
      </c>
      <c r="OK197" s="27">
        <f t="shared" ref="OK197" si="592">SUM(OK198:OK207)</f>
        <v>1551.0061278706139</v>
      </c>
      <c r="OL197" s="27">
        <f t="shared" ref="OL197" si="593">SUM(OL198:OL207)</f>
        <v>1555.4263890143322</v>
      </c>
      <c r="OM197" s="27">
        <f t="shared" ref="OM197" si="594">SUM(OM198:OM207)</f>
        <v>1564.5261525889935</v>
      </c>
      <c r="ON197" s="27">
        <f t="shared" ref="ON197" si="595">SUM(ON198:ON207)</f>
        <v>1571.1269215549876</v>
      </c>
      <c r="OO197" s="27">
        <f t="shared" ref="OO197" si="596">SUM(OO198:OO207)</f>
        <v>1577.3700473911879</v>
      </c>
      <c r="OP197" s="27">
        <f t="shared" ref="OP197" si="597">SUM(OP198:OP207)</f>
        <v>1586.2572530446369</v>
      </c>
      <c r="OQ197" s="27">
        <f t="shared" ref="OQ197" si="598">SUM(OQ198:OQ207)</f>
        <v>1594.2080070827974</v>
      </c>
      <c r="OR197" s="27">
        <f t="shared" ref="OR197" si="599">SUM(OR198:OR207)</f>
        <v>1604.1848091425745</v>
      </c>
      <c r="OS197" s="27">
        <f t="shared" ref="OS197" si="600">SUM(OS198:OS207)</f>
        <v>1609.8111827380992</v>
      </c>
      <c r="OT197" s="27">
        <f t="shared" ref="OT197" si="601">SUM(OT198:OT207)</f>
        <v>1607.1300155137947</v>
      </c>
      <c r="OU197" s="27">
        <f t="shared" ref="OU197" si="602">SUM(OU198:OU207)</f>
        <v>1606.8823727088093</v>
      </c>
      <c r="OV197" s="27">
        <f t="shared" ref="OV197" si="603">SUM(OV198:OV207)</f>
        <v>1606.6199017778024</v>
      </c>
      <c r="OW197" s="27">
        <f t="shared" ref="OW197" si="604">SUM(OW198:OW207)</f>
        <v>1606.3507057610275</v>
      </c>
      <c r="OX197" s="27">
        <f t="shared" ref="OX197" si="605">SUM(OX198:OX207)</f>
        <v>1606.0777694303861</v>
      </c>
      <c r="OY197" s="27">
        <f t="shared" ref="OY197" si="606">SUM(OY198:OY207)</f>
        <v>1605.8021406776322</v>
      </c>
      <c r="OZ197" s="27">
        <f t="shared" ref="OZ197" si="607">SUM(OZ198:OZ207)</f>
        <v>1605.519981955267</v>
      </c>
      <c r="PA197" s="27">
        <f t="shared" ref="PA197" si="608">SUM(PA198:PA207)</f>
        <v>1605.504422384877</v>
      </c>
      <c r="PB197" s="27">
        <f t="shared" ref="PB197" si="609">SUM(PB198:PB207)</f>
        <v>1605.4909471176757</v>
      </c>
      <c r="PC197" s="27">
        <f t="shared" ref="PC197" si="610">SUM(PC198:PC207)</f>
        <v>1605.4756932364551</v>
      </c>
      <c r="PD197" s="27">
        <f t="shared" ref="PD197" si="611">SUM(PD198:PD207)</f>
        <v>1605.4553148383704</v>
      </c>
      <c r="PE197" s="27">
        <f t="shared" ref="PE197" si="612">SUM(PE198:PE207)</f>
        <v>1605.4322376903783</v>
      </c>
      <c r="PF197" s="27">
        <f t="shared" ref="PF197" si="613">SUM(PF198:PF207)</f>
        <v>1605.4066345203037</v>
      </c>
      <c r="PG197" s="27">
        <f t="shared" ref="PG197" si="614">SUM(PG198:PG207)</f>
        <v>1605.3818033354037</v>
      </c>
      <c r="PH197" s="27">
        <f t="shared" ref="PH197" si="615">SUM(PH198:PH207)</f>
        <v>1605.3602718941627</v>
      </c>
      <c r="PI197" s="27">
        <f t="shared" ref="PI197" si="616">SUM(PI198:PI207)</f>
        <v>1605.3446441590088</v>
      </c>
      <c r="PJ197" s="27">
        <f t="shared" ref="PJ197" si="617">SUM(PJ198:PJ207)</f>
        <v>1605.3324591124042</v>
      </c>
      <c r="PK197" s="27">
        <f t="shared" ref="PK197" si="618">SUM(PK198:PK207)</f>
        <v>1605.3157219095694</v>
      </c>
      <c r="PL197" s="27">
        <f t="shared" ref="PL197" si="619">SUM(PL198:PL207)</f>
        <v>1605.2974426733099</v>
      </c>
      <c r="PM197" s="27">
        <f t="shared" ref="PM197" si="620">SUM(PM198:PM207)</f>
        <v>1605.2775210429659</v>
      </c>
      <c r="PN197" s="27">
        <f t="shared" ref="PN197" si="621">SUM(PN198:PN207)</f>
        <v>1605.2556757778668</v>
      </c>
      <c r="PO197" s="27">
        <f t="shared" ref="PO197" si="622">SUM(PO198:PO207)</f>
        <v>1605.2323954476647</v>
      </c>
    </row>
    <row r="198" spans="1:431" outlineLevel="1" x14ac:dyDescent="0.3">
      <c r="A198" s="30" t="s">
        <v>9679</v>
      </c>
      <c r="B198" s="37" t="s">
        <v>9680</v>
      </c>
      <c r="AP198" s="134">
        <v>22.231486305539843</v>
      </c>
      <c r="AV198" s="125">
        <v>22.051098635661294</v>
      </c>
      <c r="AW198" s="136">
        <v>22.786729777955916</v>
      </c>
      <c r="AX198" s="134">
        <v>22.997275598585283</v>
      </c>
      <c r="AY198" s="136">
        <v>23.242814754531622</v>
      </c>
      <c r="AZ198" s="136">
        <v>23.484949423641361</v>
      </c>
      <c r="BA198" s="136">
        <v>23.702476356345475</v>
      </c>
      <c r="BB198" s="136">
        <v>23.92443499939402</v>
      </c>
      <c r="BC198" s="134">
        <v>24.131091250918566</v>
      </c>
      <c r="BD198" s="136">
        <v>24.324810276873684</v>
      </c>
      <c r="BE198" s="136">
        <v>24.50530339121541</v>
      </c>
      <c r="BF198" s="136">
        <v>24.671589910416611</v>
      </c>
      <c r="BG198" s="136">
        <v>24.669736512449422</v>
      </c>
      <c r="BH198" s="134">
        <v>24.667912114497863</v>
      </c>
      <c r="BI198" s="136">
        <v>24.666029716530677</v>
      </c>
      <c r="BJ198" s="136">
        <v>24.664184318579117</v>
      </c>
      <c r="BK198" s="136">
        <v>24.662359920611927</v>
      </c>
      <c r="BL198" s="136">
        <v>24.660514522660367</v>
      </c>
      <c r="BM198" s="134">
        <v>24.658645124693177</v>
      </c>
      <c r="BN198" s="136">
        <v>24.658645124693177</v>
      </c>
      <c r="BO198" s="136">
        <v>24.658645124693177</v>
      </c>
      <c r="BP198" s="136">
        <v>24.658653124693178</v>
      </c>
      <c r="BQ198" s="136">
        <v>24.658645124693177</v>
      </c>
      <c r="BR198" s="134">
        <v>24.658645124693177</v>
      </c>
      <c r="BS198" s="136">
        <v>24.658645124693177</v>
      </c>
      <c r="BT198" s="136">
        <v>24.658645124693177</v>
      </c>
      <c r="BU198" s="136">
        <v>24.658645124693177</v>
      </c>
      <c r="BV198" s="136">
        <v>24.658645124693177</v>
      </c>
      <c r="BW198" s="134">
        <v>24.658645124693177</v>
      </c>
      <c r="BX198" s="36">
        <v>24.658645124693177</v>
      </c>
      <c r="BY198" s="36">
        <v>24.658645124693177</v>
      </c>
      <c r="BZ198" s="36">
        <v>24.658645124693177</v>
      </c>
      <c r="CA198" s="36">
        <v>24.658645124693177</v>
      </c>
      <c r="CB198" s="27">
        <v>24.658645124693177</v>
      </c>
      <c r="LC198" s="134">
        <v>622.48161655511558</v>
      </c>
      <c r="LI198" s="36">
        <v>617.43076179851619</v>
      </c>
      <c r="LJ198" s="36">
        <v>638.02843378276566</v>
      </c>
      <c r="LK198" s="126">
        <v>643.92371676038795</v>
      </c>
      <c r="LL198" s="36">
        <v>650.79881312688542</v>
      </c>
      <c r="LM198" s="36">
        <v>657.57858386195812</v>
      </c>
      <c r="LN198" s="36">
        <v>663.66933797767331</v>
      </c>
      <c r="LO198" s="36">
        <v>669.8841799830326</v>
      </c>
      <c r="LP198" s="126">
        <v>675.67055502571986</v>
      </c>
      <c r="LQ198" s="36">
        <v>681.09468775246319</v>
      </c>
      <c r="LR198" s="36">
        <v>686.14849495403143</v>
      </c>
      <c r="LS198" s="36">
        <v>690.80451749166514</v>
      </c>
      <c r="LT198" s="36">
        <v>690.75262234858383</v>
      </c>
      <c r="LU198" s="126">
        <v>690.70153920594021</v>
      </c>
      <c r="LV198" s="36">
        <v>690.6488320628589</v>
      </c>
      <c r="LW198" s="36">
        <v>690.59716092021529</v>
      </c>
      <c r="LX198" s="36">
        <v>690.54607777713397</v>
      </c>
      <c r="LY198" s="36">
        <v>690.49440663449025</v>
      </c>
      <c r="LZ198" s="126">
        <v>690.44206349140893</v>
      </c>
      <c r="MA198" s="136">
        <v>690.44206349140893</v>
      </c>
      <c r="MB198" s="136">
        <v>690.44206349140893</v>
      </c>
      <c r="MC198" s="136">
        <v>690.44228749140893</v>
      </c>
      <c r="MD198" s="136">
        <v>690.44206349140893</v>
      </c>
      <c r="ME198" s="126">
        <v>690.44206349140893</v>
      </c>
      <c r="MF198" s="136">
        <v>690.44206349140893</v>
      </c>
      <c r="MG198" s="136">
        <v>690.44206349140893</v>
      </c>
      <c r="MH198" s="136">
        <v>690.44206349140893</v>
      </c>
      <c r="MI198" s="136">
        <v>690.44206349140893</v>
      </c>
      <c r="MJ198" s="126">
        <v>690.44206349140893</v>
      </c>
      <c r="MK198" s="36">
        <v>690.44206349140893</v>
      </c>
      <c r="ML198" s="36">
        <v>690.44206349140893</v>
      </c>
      <c r="MM198" s="36">
        <v>690.44206349140893</v>
      </c>
      <c r="MN198" s="36">
        <v>690.44206349140893</v>
      </c>
      <c r="MO198" s="126">
        <v>690.44206349140893</v>
      </c>
      <c r="OC198" s="126">
        <v>622.48161655511558</v>
      </c>
      <c r="OI198" s="36">
        <v>617.43076179851619</v>
      </c>
      <c r="OJ198" s="36">
        <v>638.02843378276566</v>
      </c>
      <c r="OK198" s="27">
        <v>643.92371676038795</v>
      </c>
      <c r="OL198" s="36">
        <v>650.79881312688542</v>
      </c>
      <c r="OM198" s="36">
        <v>657.57858386195812</v>
      </c>
      <c r="ON198" s="36">
        <v>663.66933797767331</v>
      </c>
      <c r="OO198" s="36">
        <v>669.8841799830326</v>
      </c>
      <c r="OP198" s="27">
        <v>675.67055502571986</v>
      </c>
      <c r="OQ198" s="36">
        <v>681.09468775246319</v>
      </c>
      <c r="OR198" s="36">
        <v>686.14849495403143</v>
      </c>
      <c r="OS198" s="36">
        <v>690.80451749166514</v>
      </c>
      <c r="OT198" s="36">
        <v>690.75262234858383</v>
      </c>
      <c r="OU198" s="27">
        <v>690.70153920594021</v>
      </c>
      <c r="OV198" s="36">
        <v>690.6488320628589</v>
      </c>
      <c r="OW198" s="36">
        <v>690.59716092021529</v>
      </c>
      <c r="OX198" s="36">
        <v>690.54607777713397</v>
      </c>
      <c r="OY198" s="36">
        <v>690.49440663449025</v>
      </c>
      <c r="OZ198" s="27">
        <v>690.44206349140893</v>
      </c>
      <c r="PA198" s="36">
        <v>690.44206349140893</v>
      </c>
      <c r="PB198" s="36">
        <v>690.44206349140893</v>
      </c>
      <c r="PC198" s="36">
        <v>690.44228749140893</v>
      </c>
      <c r="PD198" s="36">
        <v>690.44206349140893</v>
      </c>
      <c r="PE198" s="27">
        <v>690.44206349140893</v>
      </c>
      <c r="PF198" s="36">
        <v>690.44206349140893</v>
      </c>
      <c r="PG198" s="36">
        <v>690.44206349140893</v>
      </c>
      <c r="PH198" s="36">
        <v>690.44206349140893</v>
      </c>
      <c r="PI198" s="36">
        <v>690.44206349140893</v>
      </c>
      <c r="PJ198" s="27">
        <v>690.44206349140893</v>
      </c>
      <c r="PK198" s="36">
        <v>690.44206349140893</v>
      </c>
      <c r="PL198" s="36">
        <v>690.44206349140893</v>
      </c>
      <c r="PM198" s="36">
        <v>690.44206349140893</v>
      </c>
      <c r="PN198" s="36">
        <v>690.44206349140893</v>
      </c>
      <c r="PO198" s="27">
        <v>690.44206349140893</v>
      </c>
    </row>
    <row r="199" spans="1:431" outlineLevel="1" x14ac:dyDescent="0.3">
      <c r="A199" s="30" t="s">
        <v>9681</v>
      </c>
      <c r="B199" s="37" t="s">
        <v>9682</v>
      </c>
      <c r="AP199" s="134">
        <v>6.1373894720118622</v>
      </c>
      <c r="AV199" s="125">
        <v>5.7828067823331741</v>
      </c>
      <c r="AW199" s="136">
        <v>5.9719634912950665</v>
      </c>
      <c r="AX199" s="134">
        <v>6.0463838650460975</v>
      </c>
      <c r="AY199" s="136">
        <v>6.1041025129483595</v>
      </c>
      <c r="AZ199" s="136">
        <v>6.1518107951596317</v>
      </c>
      <c r="BA199" s="136">
        <v>6.1958549870906667</v>
      </c>
      <c r="BB199" s="136">
        <v>6.2396645976702958</v>
      </c>
      <c r="BC199" s="134">
        <v>6.2816260142911844</v>
      </c>
      <c r="BD199" s="136">
        <v>6.3213023302106999</v>
      </c>
      <c r="BE199" s="136">
        <v>6.3592900493395934</v>
      </c>
      <c r="BF199" s="136">
        <v>6.3932307035421578</v>
      </c>
      <c r="BG199" s="136">
        <v>6.392939189350848</v>
      </c>
      <c r="BH199" s="134">
        <v>6.3926483751619987</v>
      </c>
      <c r="BI199" s="136">
        <v>6.3923561609706896</v>
      </c>
      <c r="BJ199" s="136">
        <v>6.3920648367818407</v>
      </c>
      <c r="BK199" s="136">
        <v>6.3917740225905311</v>
      </c>
      <c r="BL199" s="136">
        <v>6.3914826984016821</v>
      </c>
      <c r="BM199" s="134">
        <v>6.391190804210372</v>
      </c>
      <c r="BN199" s="136">
        <v>6.391190804210372</v>
      </c>
      <c r="BO199" s="136">
        <v>6.391190804210372</v>
      </c>
      <c r="BP199" s="136">
        <v>6.3911909942103717</v>
      </c>
      <c r="BQ199" s="136">
        <v>6.391190804210372</v>
      </c>
      <c r="BR199" s="134">
        <v>6.391190804210372</v>
      </c>
      <c r="BS199" s="136">
        <v>6.391190804210372</v>
      </c>
      <c r="BT199" s="136">
        <v>6.391190804210372</v>
      </c>
      <c r="BU199" s="136">
        <v>6.391190804210372</v>
      </c>
      <c r="BV199" s="136">
        <v>6.391190804210372</v>
      </c>
      <c r="BW199" s="134">
        <v>6.391190804210372</v>
      </c>
      <c r="BX199" s="36">
        <v>6.391190804210372</v>
      </c>
      <c r="BY199" s="36">
        <v>6.391190804210372</v>
      </c>
      <c r="BZ199" s="36">
        <v>6.391190804210372</v>
      </c>
      <c r="CA199" s="36">
        <v>6.391190804210372</v>
      </c>
      <c r="CB199" s="27">
        <v>6.391190804210372</v>
      </c>
      <c r="CC199" s="134">
        <v>0.23509023492531289</v>
      </c>
      <c r="CI199" s="125">
        <v>0.21928128891075188</v>
      </c>
      <c r="CJ199" s="136">
        <v>0.22799517339251177</v>
      </c>
      <c r="CK199" s="134">
        <v>0.22953757820463777</v>
      </c>
      <c r="CL199" s="136">
        <v>0.23128150259069735</v>
      </c>
      <c r="CM199" s="136">
        <v>0.23303352840593833</v>
      </c>
      <c r="CN199" s="136">
        <v>0.2346548671948793</v>
      </c>
      <c r="CO199" s="136">
        <v>0.23629697953854426</v>
      </c>
      <c r="CP199" s="134">
        <v>0.2378288113589957</v>
      </c>
      <c r="CQ199" s="136">
        <v>0.23927603788303664</v>
      </c>
      <c r="CR199" s="136">
        <v>0.24062532508109727</v>
      </c>
      <c r="CS199" s="136">
        <v>0.24187037101885139</v>
      </c>
      <c r="CT199" s="136">
        <v>0.24185754572100457</v>
      </c>
      <c r="CU199" s="134">
        <v>0.24184232927371541</v>
      </c>
      <c r="CV199" s="136">
        <v>0.24183189512541933</v>
      </c>
      <c r="CW199" s="136">
        <v>0.24181915265691042</v>
      </c>
      <c r="CX199" s="136">
        <v>0.24180667576600789</v>
      </c>
      <c r="CY199" s="136">
        <v>0.24179393329749901</v>
      </c>
      <c r="CZ199" s="134">
        <v>0.24177820278469797</v>
      </c>
      <c r="DA199" s="136">
        <v>0.24178094234119293</v>
      </c>
      <c r="DB199" s="136">
        <v>0.24178094234119293</v>
      </c>
      <c r="DC199" s="136">
        <v>0.24178102517042258</v>
      </c>
      <c r="DD199" s="136">
        <v>0.24178094234119293</v>
      </c>
      <c r="DE199" s="134">
        <v>0.24177820278469797</v>
      </c>
      <c r="DF199" s="136">
        <v>0.24178094234119293</v>
      </c>
      <c r="DG199" s="136">
        <v>0.24178094234119293</v>
      </c>
      <c r="DH199" s="136">
        <v>0.24178094234119293</v>
      </c>
      <c r="DI199" s="136">
        <v>0.24178094234119293</v>
      </c>
      <c r="DJ199" s="134">
        <v>0.24177820278469797</v>
      </c>
      <c r="DK199" s="36">
        <v>0.24178094234119293</v>
      </c>
      <c r="DL199" s="36">
        <v>0.24178094234119293</v>
      </c>
      <c r="DM199" s="36">
        <v>0.24178094234119293</v>
      </c>
      <c r="DN199" s="36">
        <v>0.24178094234119293</v>
      </c>
      <c r="DO199" s="27">
        <v>0.24177820278469797</v>
      </c>
      <c r="LC199" s="134">
        <v>234.14581747154006</v>
      </c>
      <c r="LI199" s="36">
        <v>220.02813146667813</v>
      </c>
      <c r="LJ199" s="36">
        <v>227.63369870527748</v>
      </c>
      <c r="LK199" s="126">
        <v>230.12620644551976</v>
      </c>
      <c r="LL199" s="36">
        <v>232.20446854908886</v>
      </c>
      <c r="LM199" s="36">
        <v>234.00458729204334</v>
      </c>
      <c r="LN199" s="36">
        <v>235.66747944518167</v>
      </c>
      <c r="LO199" s="36">
        <v>237.32930831248251</v>
      </c>
      <c r="LP199" s="126">
        <v>238.91016341028703</v>
      </c>
      <c r="LQ199" s="36">
        <v>240.40461528490431</v>
      </c>
      <c r="LR199" s="36">
        <v>241.82583252799941</v>
      </c>
      <c r="LS199" s="36">
        <v>243.10610801917602</v>
      </c>
      <c r="LT199" s="36">
        <v>243.09454691788994</v>
      </c>
      <c r="LU199" s="126">
        <v>243.08237176207055</v>
      </c>
      <c r="LV199" s="36">
        <v>243.07142471541542</v>
      </c>
      <c r="LW199" s="36">
        <v>243.0598908839728</v>
      </c>
      <c r="LX199" s="36">
        <v>243.04844171052696</v>
      </c>
      <c r="LY199" s="36">
        <v>243.03690787908434</v>
      </c>
      <c r="LZ199" s="126">
        <v>243.02456625583537</v>
      </c>
      <c r="MA199" s="136">
        <v>243.02529223830652</v>
      </c>
      <c r="MB199" s="136">
        <v>243.02529223830652</v>
      </c>
      <c r="MC199" s="136">
        <v>243.02531950805241</v>
      </c>
      <c r="MD199" s="136">
        <v>243.02529223830652</v>
      </c>
      <c r="ME199" s="126">
        <v>243.02456625583537</v>
      </c>
      <c r="MF199" s="136">
        <v>243.02529223830652</v>
      </c>
      <c r="MG199" s="136">
        <v>243.02529223830652</v>
      </c>
      <c r="MH199" s="136">
        <v>243.02529223830652</v>
      </c>
      <c r="MI199" s="136">
        <v>243.02529223830652</v>
      </c>
      <c r="MJ199" s="126">
        <v>243.02456625583537</v>
      </c>
      <c r="MK199" s="36">
        <v>243.02529223830652</v>
      </c>
      <c r="ML199" s="36">
        <v>243.02529223830652</v>
      </c>
      <c r="MM199" s="36">
        <v>243.02529223830652</v>
      </c>
      <c r="MN199" s="36">
        <v>243.02529223830652</v>
      </c>
      <c r="MO199" s="126">
        <v>243.02456625583537</v>
      </c>
      <c r="OC199" s="126">
        <v>234.14581747154006</v>
      </c>
      <c r="OI199" s="36">
        <v>220.02813146667813</v>
      </c>
      <c r="OJ199" s="36">
        <v>227.63369870527748</v>
      </c>
      <c r="OK199" s="27">
        <v>230.12620644551976</v>
      </c>
      <c r="OL199" s="36">
        <v>232.20446854908886</v>
      </c>
      <c r="OM199" s="36">
        <v>234.00458729204334</v>
      </c>
      <c r="ON199" s="36">
        <v>235.66747944518167</v>
      </c>
      <c r="OO199" s="36">
        <v>237.32930831248251</v>
      </c>
      <c r="OP199" s="27">
        <v>238.91016341028703</v>
      </c>
      <c r="OQ199" s="36">
        <v>240.40461528490431</v>
      </c>
      <c r="OR199" s="36">
        <v>241.82583252799941</v>
      </c>
      <c r="OS199" s="36">
        <v>243.10610801917602</v>
      </c>
      <c r="OT199" s="36">
        <v>243.09454691788994</v>
      </c>
      <c r="OU199" s="27">
        <v>243.08237176207055</v>
      </c>
      <c r="OV199" s="36">
        <v>243.07142471541542</v>
      </c>
      <c r="OW199" s="36">
        <v>243.0598908839728</v>
      </c>
      <c r="OX199" s="36">
        <v>243.04844171052696</v>
      </c>
      <c r="OY199" s="36">
        <v>243.03690787908434</v>
      </c>
      <c r="OZ199" s="27">
        <v>243.02456625583537</v>
      </c>
      <c r="PA199" s="36">
        <v>243.02529223830652</v>
      </c>
      <c r="PB199" s="36">
        <v>243.02529223830652</v>
      </c>
      <c r="PC199" s="36">
        <v>243.02531950805241</v>
      </c>
      <c r="PD199" s="36">
        <v>243.02529223830652</v>
      </c>
      <c r="PE199" s="27">
        <v>243.02456625583537</v>
      </c>
      <c r="PF199" s="36">
        <v>243.02529223830652</v>
      </c>
      <c r="PG199" s="36">
        <v>243.02529223830652</v>
      </c>
      <c r="PH199" s="36">
        <v>243.02529223830652</v>
      </c>
      <c r="PI199" s="36">
        <v>243.02529223830652</v>
      </c>
      <c r="PJ199" s="27">
        <v>243.02456625583537</v>
      </c>
      <c r="PK199" s="36">
        <v>243.02529223830652</v>
      </c>
      <c r="PL199" s="36">
        <v>243.02529223830652</v>
      </c>
      <c r="PM199" s="36">
        <v>243.02529223830652</v>
      </c>
      <c r="PN199" s="36">
        <v>243.02529223830652</v>
      </c>
      <c r="PO199" s="27">
        <v>243.02456625583537</v>
      </c>
    </row>
    <row r="200" spans="1:431" outlineLevel="1" x14ac:dyDescent="0.3">
      <c r="A200" s="30" t="s">
        <v>9683</v>
      </c>
      <c r="B200" s="37" t="s">
        <v>9684</v>
      </c>
      <c r="AP200" s="134" t="s">
        <v>9685</v>
      </c>
      <c r="AV200" s="136" t="s">
        <v>9686</v>
      </c>
      <c r="AW200" s="136" t="s">
        <v>9687</v>
      </c>
      <c r="AX200" s="134" t="s">
        <v>9688</v>
      </c>
      <c r="AY200" s="136" t="s">
        <v>9689</v>
      </c>
      <c r="AZ200" s="136" t="s">
        <v>9690</v>
      </c>
      <c r="BA200" s="136" t="s">
        <v>9691</v>
      </c>
      <c r="BB200" s="136" t="s">
        <v>9692</v>
      </c>
      <c r="BC200" s="134" t="s">
        <v>9693</v>
      </c>
      <c r="BD200" s="136" t="s">
        <v>9694</v>
      </c>
      <c r="BE200" s="136" t="s">
        <v>9695</v>
      </c>
      <c r="BF200" s="136" t="s">
        <v>9696</v>
      </c>
      <c r="BG200" s="136" t="s">
        <v>9697</v>
      </c>
      <c r="BH200" s="134" t="s">
        <v>9698</v>
      </c>
      <c r="BI200" s="136" t="s">
        <v>9699</v>
      </c>
      <c r="BJ200" s="136" t="s">
        <v>9700</v>
      </c>
      <c r="BK200" s="136" t="s">
        <v>9701</v>
      </c>
      <c r="BL200" s="136" t="s">
        <v>9702</v>
      </c>
      <c r="BM200" s="134" t="s">
        <v>9703</v>
      </c>
      <c r="BN200" s="136" t="s">
        <v>9704</v>
      </c>
      <c r="BO200" s="136" t="s">
        <v>9705</v>
      </c>
      <c r="BP200" s="136" t="s">
        <v>9706</v>
      </c>
      <c r="BQ200" s="136" t="s">
        <v>9707</v>
      </c>
      <c r="BR200" s="134" t="s">
        <v>9708</v>
      </c>
      <c r="BS200" s="136" t="s">
        <v>9709</v>
      </c>
      <c r="BT200" s="136" t="s">
        <v>9710</v>
      </c>
      <c r="BU200" s="136" t="s">
        <v>9711</v>
      </c>
      <c r="BV200" s="136" t="s">
        <v>9712</v>
      </c>
      <c r="BW200" s="134" t="s">
        <v>9713</v>
      </c>
      <c r="BX200" s="134" t="s">
        <v>9714</v>
      </c>
      <c r="BY200" s="134" t="s">
        <v>9715</v>
      </c>
      <c r="BZ200" s="134" t="s">
        <v>9716</v>
      </c>
      <c r="CA200" s="134" t="s">
        <v>9717</v>
      </c>
      <c r="CB200" s="134" t="s">
        <v>9718</v>
      </c>
      <c r="LC200" s="134" t="s">
        <v>9719</v>
      </c>
      <c r="LI200" s="36" t="s">
        <v>9720</v>
      </c>
      <c r="LJ200" s="36" t="s">
        <v>9721</v>
      </c>
      <c r="LK200" s="126" t="s">
        <v>9722</v>
      </c>
      <c r="LL200" s="36" t="s">
        <v>9723</v>
      </c>
      <c r="LM200" s="36" t="s">
        <v>9724</v>
      </c>
      <c r="LN200" s="36" t="s">
        <v>9725</v>
      </c>
      <c r="LO200" s="36" t="s">
        <v>9726</v>
      </c>
      <c r="LP200" s="126" t="s">
        <v>9727</v>
      </c>
      <c r="LQ200" s="36" t="s">
        <v>9728</v>
      </c>
      <c r="LR200" s="36" t="s">
        <v>9729</v>
      </c>
      <c r="LS200" s="36" t="s">
        <v>9730</v>
      </c>
      <c r="LT200" s="36" t="s">
        <v>9731</v>
      </c>
      <c r="LU200" s="126" t="s">
        <v>9732</v>
      </c>
      <c r="LV200" s="36" t="s">
        <v>9733</v>
      </c>
      <c r="LW200" s="36" t="s">
        <v>9734</v>
      </c>
      <c r="LX200" s="36" t="s">
        <v>9735</v>
      </c>
      <c r="LY200" s="36" t="s">
        <v>9736</v>
      </c>
      <c r="LZ200" s="126" t="s">
        <v>9737</v>
      </c>
      <c r="MA200" s="136" t="s">
        <v>9738</v>
      </c>
      <c r="MB200" s="136" t="s">
        <v>9739</v>
      </c>
      <c r="MC200" s="136" t="s">
        <v>9740</v>
      </c>
      <c r="MD200" s="136" t="s">
        <v>9741</v>
      </c>
      <c r="ME200" s="126" t="s">
        <v>9742</v>
      </c>
      <c r="MF200" s="136" t="s">
        <v>9743</v>
      </c>
      <c r="MG200" s="136" t="s">
        <v>9744</v>
      </c>
      <c r="MH200" s="136" t="s">
        <v>9745</v>
      </c>
      <c r="MI200" s="136" t="s">
        <v>9746</v>
      </c>
      <c r="MJ200" s="126" t="s">
        <v>9747</v>
      </c>
      <c r="MK200" s="27" t="s">
        <v>9748</v>
      </c>
      <c r="ML200" s="27" t="s">
        <v>9749</v>
      </c>
      <c r="MM200" s="27" t="s">
        <v>9750</v>
      </c>
      <c r="MN200" s="27" t="s">
        <v>9751</v>
      </c>
      <c r="MO200" s="126" t="s">
        <v>9752</v>
      </c>
      <c r="OC200" s="126" t="s">
        <v>9753</v>
      </c>
      <c r="OI200" s="36" t="s">
        <v>9754</v>
      </c>
      <c r="OJ200" s="36" t="s">
        <v>9755</v>
      </c>
      <c r="OK200" s="27" t="s">
        <v>9756</v>
      </c>
      <c r="OL200" s="36" t="s">
        <v>9757</v>
      </c>
      <c r="OM200" s="36" t="s">
        <v>9758</v>
      </c>
      <c r="ON200" s="36" t="s">
        <v>9759</v>
      </c>
      <c r="OO200" s="36" t="s">
        <v>9760</v>
      </c>
      <c r="OP200" s="27" t="s">
        <v>9761</v>
      </c>
      <c r="OQ200" s="36" t="s">
        <v>9762</v>
      </c>
      <c r="OR200" s="36" t="s">
        <v>9763</v>
      </c>
      <c r="OS200" s="36" t="s">
        <v>9764</v>
      </c>
      <c r="OT200" s="36" t="s">
        <v>9765</v>
      </c>
      <c r="OU200" s="27" t="s">
        <v>9766</v>
      </c>
      <c r="OV200" s="36" t="s">
        <v>9767</v>
      </c>
      <c r="OW200" s="36" t="s">
        <v>9768</v>
      </c>
      <c r="OX200" s="36" t="s">
        <v>9769</v>
      </c>
      <c r="OY200" s="36" t="s">
        <v>9770</v>
      </c>
      <c r="OZ200" s="27" t="s">
        <v>9771</v>
      </c>
      <c r="PA200" s="36" t="s">
        <v>9772</v>
      </c>
      <c r="PB200" s="36" t="s">
        <v>9773</v>
      </c>
      <c r="PC200" s="36" t="s">
        <v>9774</v>
      </c>
      <c r="PD200" s="36" t="s">
        <v>9775</v>
      </c>
      <c r="PE200" s="27" t="s">
        <v>9776</v>
      </c>
      <c r="PF200" s="36" t="s">
        <v>9777</v>
      </c>
      <c r="PG200" s="36" t="s">
        <v>9778</v>
      </c>
      <c r="PH200" s="36" t="s">
        <v>9779</v>
      </c>
      <c r="PI200" s="36" t="s">
        <v>9780</v>
      </c>
      <c r="PJ200" s="27" t="s">
        <v>9781</v>
      </c>
      <c r="PK200" s="27" t="s">
        <v>9782</v>
      </c>
      <c r="PL200" s="27" t="s">
        <v>9783</v>
      </c>
      <c r="PM200" s="27" t="s">
        <v>9784</v>
      </c>
      <c r="PN200" s="27" t="s">
        <v>9785</v>
      </c>
      <c r="PO200" s="27" t="s">
        <v>9786</v>
      </c>
    </row>
    <row r="201" spans="1:431" outlineLevel="1" x14ac:dyDescent="0.3">
      <c r="A201" s="30" t="s">
        <v>9787</v>
      </c>
      <c r="B201" s="37" t="s">
        <v>9788</v>
      </c>
      <c r="AP201" s="134" t="s">
        <v>9789</v>
      </c>
      <c r="AV201" s="136" t="s">
        <v>9790</v>
      </c>
      <c r="AW201" s="136" t="s">
        <v>9791</v>
      </c>
      <c r="AX201" s="134" t="s">
        <v>9792</v>
      </c>
      <c r="AY201" s="136" t="s">
        <v>9793</v>
      </c>
      <c r="AZ201" s="136" t="s">
        <v>9794</v>
      </c>
      <c r="BA201" s="136" t="s">
        <v>9795</v>
      </c>
      <c r="BB201" s="136" t="s">
        <v>9796</v>
      </c>
      <c r="BC201" s="134" t="s">
        <v>9797</v>
      </c>
      <c r="BD201" s="136" t="s">
        <v>9798</v>
      </c>
      <c r="BE201" s="136" t="s">
        <v>9799</v>
      </c>
      <c r="BF201" s="136" t="s">
        <v>9800</v>
      </c>
      <c r="BG201" s="136" t="s">
        <v>9801</v>
      </c>
      <c r="BH201" s="134" t="s">
        <v>9802</v>
      </c>
      <c r="BI201" s="136" t="s">
        <v>9803</v>
      </c>
      <c r="BJ201" s="136" t="s">
        <v>9804</v>
      </c>
      <c r="BK201" s="136" t="s">
        <v>9805</v>
      </c>
      <c r="BL201" s="136" t="s">
        <v>9806</v>
      </c>
      <c r="BM201" s="134" t="s">
        <v>9807</v>
      </c>
      <c r="BN201" s="136" t="s">
        <v>9808</v>
      </c>
      <c r="BO201" s="136" t="s">
        <v>9809</v>
      </c>
      <c r="BP201" s="136" t="s">
        <v>9810</v>
      </c>
      <c r="BQ201" s="136" t="s">
        <v>9811</v>
      </c>
      <c r="BR201" s="134" t="s">
        <v>9812</v>
      </c>
      <c r="BS201" s="136" t="s">
        <v>9813</v>
      </c>
      <c r="BT201" s="136" t="s">
        <v>9814</v>
      </c>
      <c r="BU201" s="136" t="s">
        <v>9815</v>
      </c>
      <c r="BV201" s="136" t="s">
        <v>9816</v>
      </c>
      <c r="BW201" s="134" t="s">
        <v>9817</v>
      </c>
      <c r="BX201" s="134" t="s">
        <v>9818</v>
      </c>
      <c r="BY201" s="134" t="s">
        <v>9819</v>
      </c>
      <c r="BZ201" s="134" t="s">
        <v>9820</v>
      </c>
      <c r="CA201" s="134" t="s">
        <v>9821</v>
      </c>
      <c r="CB201" s="134" t="s">
        <v>9822</v>
      </c>
      <c r="CC201" s="134" t="s">
        <v>9823</v>
      </c>
      <c r="CI201" s="125">
        <v>2.5666984972750893</v>
      </c>
      <c r="CJ201" s="136">
        <v>2.4850349218314953</v>
      </c>
      <c r="CK201" s="134">
        <v>2.4312290587210592</v>
      </c>
      <c r="CL201" s="136">
        <v>2.413382767673772</v>
      </c>
      <c r="CM201" s="136">
        <v>2.4145830976617795</v>
      </c>
      <c r="CN201" s="136">
        <v>2.4097843568312767</v>
      </c>
      <c r="CO201" s="136">
        <v>2.4038890553750161</v>
      </c>
      <c r="CP201" s="134">
        <v>2.4099961134640768</v>
      </c>
      <c r="CQ201" s="136">
        <v>2.4143069517689995</v>
      </c>
      <c r="CR201" s="136">
        <v>2.4271591945110442</v>
      </c>
      <c r="CS201" s="136">
        <v>2.4270273536324121</v>
      </c>
      <c r="CT201" s="136">
        <v>2.4171580196022813</v>
      </c>
      <c r="CU201" s="134">
        <v>2.4164694623152685</v>
      </c>
      <c r="CV201" s="136">
        <v>2.4157190144098237</v>
      </c>
      <c r="CW201" s="136">
        <v>2.4149378103497314</v>
      </c>
      <c r="CX201" s="136">
        <v>2.4141423966218141</v>
      </c>
      <c r="CY201" s="136">
        <v>2.4133429058922951</v>
      </c>
      <c r="CZ201" s="134">
        <v>2.4125230154545148</v>
      </c>
      <c r="DA201" s="136">
        <v>2.4124610330774363</v>
      </c>
      <c r="DB201" s="136">
        <v>2.4124095892700974</v>
      </c>
      <c r="DC201" s="136">
        <v>2.4123511426496766</v>
      </c>
      <c r="DD201" s="136">
        <v>2.4122755545450891</v>
      </c>
      <c r="DE201" s="134">
        <v>2.4121912248249302</v>
      </c>
      <c r="DF201" s="136">
        <v>2.4120917334930958</v>
      </c>
      <c r="DG201" s="136">
        <v>2.4119979731536421</v>
      </c>
      <c r="DH201" s="136">
        <v>2.4119167718745533</v>
      </c>
      <c r="DI201" s="136">
        <v>2.4118578459435103</v>
      </c>
      <c r="DJ201" s="134">
        <v>2.4118145875127759</v>
      </c>
      <c r="DK201" s="36">
        <v>2.4117486658250193</v>
      </c>
      <c r="DL201" s="36">
        <v>2.4116796873324891</v>
      </c>
      <c r="DM201" s="36">
        <v>2.4116045226289176</v>
      </c>
      <c r="DN201" s="36">
        <v>2.4115220912897537</v>
      </c>
      <c r="DO201" s="27">
        <v>2.4114369755608789</v>
      </c>
      <c r="LC201" s="134">
        <v>700.34000735860116</v>
      </c>
      <c r="LI201" s="36">
        <v>680.1751017778987</v>
      </c>
      <c r="LJ201" s="36">
        <v>658.53425428534626</v>
      </c>
      <c r="LK201" s="126">
        <v>644.27570056108061</v>
      </c>
      <c r="LL201" s="36">
        <v>639.54643343354951</v>
      </c>
      <c r="LM201" s="36">
        <v>639.86452088037163</v>
      </c>
      <c r="LN201" s="36">
        <v>638.59285456028817</v>
      </c>
      <c r="LO201" s="36">
        <v>637.03059967437935</v>
      </c>
      <c r="LP201" s="126">
        <v>638.64897006798026</v>
      </c>
      <c r="LQ201" s="36">
        <v>639.79134221878496</v>
      </c>
      <c r="LR201" s="36">
        <v>643.19718654542669</v>
      </c>
      <c r="LS201" s="36">
        <v>643.16224871258919</v>
      </c>
      <c r="LT201" s="36">
        <v>640.5468751946047</v>
      </c>
      <c r="LU201" s="126">
        <v>640.3644075135461</v>
      </c>
      <c r="LV201" s="36">
        <v>640.16553881860341</v>
      </c>
      <c r="LW201" s="36">
        <v>639.95851974267885</v>
      </c>
      <c r="LX201" s="36">
        <v>639.74773510478065</v>
      </c>
      <c r="LY201" s="36">
        <v>639.53587006145813</v>
      </c>
      <c r="LZ201" s="126">
        <v>639.31859909544642</v>
      </c>
      <c r="MA201" s="136">
        <v>639.30217376552059</v>
      </c>
      <c r="MB201" s="136">
        <v>639.288541156576</v>
      </c>
      <c r="MC201" s="136">
        <v>639.27305280216444</v>
      </c>
      <c r="MD201" s="136">
        <v>639.25302195444874</v>
      </c>
      <c r="ME201" s="126">
        <v>639.23067457860668</v>
      </c>
      <c r="MF201" s="136">
        <v>639.2043093756705</v>
      </c>
      <c r="MG201" s="136">
        <v>639.17946288571511</v>
      </c>
      <c r="MH201" s="136">
        <v>639.15794454675654</v>
      </c>
      <c r="MI201" s="136">
        <v>639.14232917503023</v>
      </c>
      <c r="MJ201" s="126">
        <v>639.13086569088557</v>
      </c>
      <c r="MK201" s="36">
        <v>639.11339644363022</v>
      </c>
      <c r="ML201" s="36">
        <v>639.09511714310963</v>
      </c>
      <c r="MM201" s="36">
        <v>639.07519849666312</v>
      </c>
      <c r="MN201" s="36">
        <v>639.05335419178471</v>
      </c>
      <c r="MO201" s="126">
        <v>639.03079852363305</v>
      </c>
      <c r="OC201" s="126">
        <v>700.34000735860116</v>
      </c>
      <c r="OI201" s="36">
        <v>680.1751017778987</v>
      </c>
      <c r="OJ201" s="36">
        <v>658.53425428534626</v>
      </c>
      <c r="OK201" s="27">
        <v>644.27570056108061</v>
      </c>
      <c r="OL201" s="36">
        <v>639.54643343354951</v>
      </c>
      <c r="OM201" s="36">
        <v>639.86452088037163</v>
      </c>
      <c r="ON201" s="36">
        <v>638.59285456028817</v>
      </c>
      <c r="OO201" s="36">
        <v>637.03059967437935</v>
      </c>
      <c r="OP201" s="27">
        <v>638.64897006798026</v>
      </c>
      <c r="OQ201" s="36">
        <v>639.79134221878496</v>
      </c>
      <c r="OR201" s="36">
        <v>643.19718654542669</v>
      </c>
      <c r="OS201" s="36">
        <v>643.16224871258919</v>
      </c>
      <c r="OT201" s="36">
        <v>640.5468751946047</v>
      </c>
      <c r="OU201" s="27">
        <v>640.3644075135461</v>
      </c>
      <c r="OV201" s="36">
        <v>640.16553881860341</v>
      </c>
      <c r="OW201" s="36">
        <v>639.95851974267885</v>
      </c>
      <c r="OX201" s="36">
        <v>639.74773510478065</v>
      </c>
      <c r="OY201" s="36">
        <v>639.53587006145813</v>
      </c>
      <c r="OZ201" s="27">
        <v>639.31859909544642</v>
      </c>
      <c r="PA201" s="36">
        <v>639.30217376552059</v>
      </c>
      <c r="PB201" s="36">
        <v>639.288541156576</v>
      </c>
      <c r="PC201" s="36">
        <v>639.27305280216444</v>
      </c>
      <c r="PD201" s="36">
        <v>639.25302195444874</v>
      </c>
      <c r="PE201" s="27">
        <v>639.23067457860668</v>
      </c>
      <c r="PF201" s="36">
        <v>639.2043093756705</v>
      </c>
      <c r="PG201" s="36">
        <v>639.17946288571511</v>
      </c>
      <c r="PH201" s="36">
        <v>639.15794454675654</v>
      </c>
      <c r="PI201" s="36">
        <v>639.14232917503023</v>
      </c>
      <c r="PJ201" s="27">
        <v>639.13086569088557</v>
      </c>
      <c r="PK201" s="36">
        <v>639.11339644363022</v>
      </c>
      <c r="PL201" s="36">
        <v>639.09511714310963</v>
      </c>
      <c r="PM201" s="36">
        <v>639.07519849666312</v>
      </c>
      <c r="PN201" s="36">
        <v>639.05335419178471</v>
      </c>
      <c r="PO201" s="27">
        <v>639.03079852363305</v>
      </c>
    </row>
    <row r="202" spans="1:431" outlineLevel="1" x14ac:dyDescent="0.3">
      <c r="A202" s="30" t="s">
        <v>9824</v>
      </c>
      <c r="B202" s="37" t="s">
        <v>9825</v>
      </c>
      <c r="AP202" s="134" t="s">
        <v>9826</v>
      </c>
      <c r="AV202" s="136" t="s">
        <v>9827</v>
      </c>
      <c r="AW202" s="136" t="s">
        <v>9828</v>
      </c>
      <c r="AX202" s="134" t="s">
        <v>9829</v>
      </c>
      <c r="AY202" s="136" t="s">
        <v>9830</v>
      </c>
      <c r="AZ202" s="136" t="s">
        <v>9831</v>
      </c>
      <c r="BA202" s="136" t="s">
        <v>9832</v>
      </c>
      <c r="BB202" s="136" t="s">
        <v>9833</v>
      </c>
      <c r="BC202" s="134" t="s">
        <v>9834</v>
      </c>
      <c r="BD202" s="136" t="s">
        <v>9835</v>
      </c>
      <c r="BE202" s="136" t="s">
        <v>9836</v>
      </c>
      <c r="BF202" s="136" t="s">
        <v>9837</v>
      </c>
      <c r="BG202" s="136" t="s">
        <v>9838</v>
      </c>
      <c r="BH202" s="134" t="s">
        <v>9839</v>
      </c>
      <c r="BI202" s="136" t="s">
        <v>9840</v>
      </c>
      <c r="BJ202" s="136" t="s">
        <v>9841</v>
      </c>
      <c r="BK202" s="136" t="s">
        <v>9842</v>
      </c>
      <c r="BL202" s="136" t="s">
        <v>9843</v>
      </c>
      <c r="BM202" s="134" t="s">
        <v>9844</v>
      </c>
      <c r="BN202" s="136" t="s">
        <v>9845</v>
      </c>
      <c r="BO202" s="136" t="s">
        <v>9846</v>
      </c>
      <c r="BP202" s="136" t="s">
        <v>9847</v>
      </c>
      <c r="BQ202" s="136" t="s">
        <v>9848</v>
      </c>
      <c r="BR202" s="134" t="s">
        <v>9849</v>
      </c>
      <c r="BS202" s="136" t="s">
        <v>9850</v>
      </c>
      <c r="BT202" s="136" t="s">
        <v>9851</v>
      </c>
      <c r="BU202" s="136" t="s">
        <v>9852</v>
      </c>
      <c r="BV202" s="136" t="s">
        <v>9853</v>
      </c>
      <c r="BW202" s="134" t="s">
        <v>9854</v>
      </c>
      <c r="BX202" s="134" t="s">
        <v>9855</v>
      </c>
      <c r="BY202" s="134" t="s">
        <v>9856</v>
      </c>
      <c r="BZ202" s="134" t="s">
        <v>9857</v>
      </c>
      <c r="CA202" s="134" t="s">
        <v>9858</v>
      </c>
      <c r="CB202" s="134" t="s">
        <v>9859</v>
      </c>
      <c r="CC202" s="134">
        <v>2.6427924805984953</v>
      </c>
      <c r="CI202" s="125" t="s">
        <v>9860</v>
      </c>
      <c r="CJ202" s="125" t="s">
        <v>9861</v>
      </c>
      <c r="CK202" s="125" t="s">
        <v>9862</v>
      </c>
      <c r="CL202" s="125" t="s">
        <v>9863</v>
      </c>
      <c r="CM202" s="125" t="s">
        <v>9864</v>
      </c>
      <c r="CN202" s="125" t="s">
        <v>9865</v>
      </c>
      <c r="CO202" s="125" t="s">
        <v>9866</v>
      </c>
      <c r="CP202" s="125" t="s">
        <v>9867</v>
      </c>
      <c r="CQ202" s="125" t="s">
        <v>9868</v>
      </c>
      <c r="CR202" s="125" t="s">
        <v>9869</v>
      </c>
      <c r="CS202" s="125" t="s">
        <v>9870</v>
      </c>
      <c r="CT202" s="125" t="s">
        <v>9871</v>
      </c>
      <c r="CU202" s="125" t="s">
        <v>9872</v>
      </c>
      <c r="CV202" s="125" t="s">
        <v>9873</v>
      </c>
      <c r="CW202" s="125" t="s">
        <v>9874</v>
      </c>
      <c r="CX202" s="125" t="s">
        <v>9875</v>
      </c>
      <c r="CY202" s="125" t="s">
        <v>9876</v>
      </c>
      <c r="CZ202" s="125" t="s">
        <v>9877</v>
      </c>
      <c r="DA202" s="125" t="s">
        <v>9878</v>
      </c>
      <c r="DB202" s="125" t="s">
        <v>9879</v>
      </c>
      <c r="DC202" s="125" t="s">
        <v>9880</v>
      </c>
      <c r="DD202" s="125" t="s">
        <v>9881</v>
      </c>
      <c r="DE202" s="125" t="s">
        <v>9882</v>
      </c>
      <c r="DF202" s="125" t="s">
        <v>9883</v>
      </c>
      <c r="DG202" s="125" t="s">
        <v>9884</v>
      </c>
      <c r="DH202" s="125" t="s">
        <v>9885</v>
      </c>
      <c r="DI202" s="125" t="s">
        <v>9886</v>
      </c>
      <c r="DJ202" s="125" t="s">
        <v>9887</v>
      </c>
      <c r="DK202" s="125" t="s">
        <v>9888</v>
      </c>
      <c r="DL202" s="125" t="s">
        <v>9889</v>
      </c>
      <c r="DM202" s="125" t="s">
        <v>9890</v>
      </c>
      <c r="DN202" s="125" t="s">
        <v>9891</v>
      </c>
      <c r="DO202" s="125" t="s">
        <v>9892</v>
      </c>
      <c r="LC202" s="134" t="s">
        <v>9893</v>
      </c>
      <c r="LI202" s="36" t="s">
        <v>9894</v>
      </c>
      <c r="LJ202" s="36" t="s">
        <v>9895</v>
      </c>
      <c r="LK202" s="126" t="s">
        <v>9896</v>
      </c>
      <c r="LL202" s="36" t="s">
        <v>9897</v>
      </c>
      <c r="LM202" s="36" t="s">
        <v>9898</v>
      </c>
      <c r="LN202" s="36" t="s">
        <v>9899</v>
      </c>
      <c r="LO202" s="36" t="s">
        <v>9900</v>
      </c>
      <c r="LP202" s="126" t="s">
        <v>9901</v>
      </c>
      <c r="LQ202" s="36" t="s">
        <v>9902</v>
      </c>
      <c r="LR202" s="36" t="s">
        <v>9903</v>
      </c>
      <c r="LS202" s="36" t="s">
        <v>9904</v>
      </c>
      <c r="LT202" s="36" t="s">
        <v>9905</v>
      </c>
      <c r="LU202" s="126" t="s">
        <v>9906</v>
      </c>
      <c r="LV202" s="36" t="s">
        <v>9907</v>
      </c>
      <c r="LW202" s="36" t="s">
        <v>9908</v>
      </c>
      <c r="LX202" s="36" t="s">
        <v>9909</v>
      </c>
      <c r="LY202" s="36" t="s">
        <v>9910</v>
      </c>
      <c r="LZ202" s="126" t="s">
        <v>9911</v>
      </c>
      <c r="MA202" s="136" t="s">
        <v>9912</v>
      </c>
      <c r="MB202" s="136" t="s">
        <v>9913</v>
      </c>
      <c r="MC202" s="136" t="s">
        <v>9914</v>
      </c>
      <c r="MD202" s="136" t="s">
        <v>9915</v>
      </c>
      <c r="ME202" s="126" t="s">
        <v>9916</v>
      </c>
      <c r="MF202" s="136" t="s">
        <v>9917</v>
      </c>
      <c r="MG202" s="136" t="s">
        <v>9918</v>
      </c>
      <c r="MH202" s="136" t="s">
        <v>9919</v>
      </c>
      <c r="MI202" s="136" t="s">
        <v>9920</v>
      </c>
      <c r="MJ202" s="126" t="s">
        <v>9921</v>
      </c>
      <c r="MK202" s="27" t="s">
        <v>9922</v>
      </c>
      <c r="ML202" s="27" t="s">
        <v>9923</v>
      </c>
      <c r="MM202" s="27" t="s">
        <v>9924</v>
      </c>
      <c r="MN202" s="27" t="s">
        <v>9925</v>
      </c>
      <c r="MO202" s="126" t="s">
        <v>9926</v>
      </c>
      <c r="OC202" s="126" t="s">
        <v>9927</v>
      </c>
      <c r="OI202" s="36" t="s">
        <v>9928</v>
      </c>
      <c r="OJ202" s="36" t="s">
        <v>9929</v>
      </c>
      <c r="OK202" s="27" t="s">
        <v>9930</v>
      </c>
      <c r="OL202" s="36" t="s">
        <v>9931</v>
      </c>
      <c r="OM202" s="36" t="s">
        <v>9932</v>
      </c>
      <c r="ON202" s="36" t="s">
        <v>9933</v>
      </c>
      <c r="OO202" s="36" t="s">
        <v>9934</v>
      </c>
      <c r="OP202" s="27" t="s">
        <v>9935</v>
      </c>
      <c r="OQ202" s="36" t="s">
        <v>9936</v>
      </c>
      <c r="OR202" s="36" t="s">
        <v>9937</v>
      </c>
      <c r="OS202" s="36" t="s">
        <v>9938</v>
      </c>
      <c r="OT202" s="36" t="s">
        <v>9939</v>
      </c>
      <c r="OU202" s="27" t="s">
        <v>9940</v>
      </c>
      <c r="OV202" s="36" t="s">
        <v>9941</v>
      </c>
      <c r="OW202" s="36" t="s">
        <v>9942</v>
      </c>
      <c r="OX202" s="36" t="s">
        <v>9943</v>
      </c>
      <c r="OY202" s="36" t="s">
        <v>9944</v>
      </c>
      <c r="OZ202" s="27" t="s">
        <v>9945</v>
      </c>
      <c r="PA202" s="36" t="s">
        <v>9946</v>
      </c>
      <c r="PB202" s="36" t="s">
        <v>9947</v>
      </c>
      <c r="PC202" s="36" t="s">
        <v>9948</v>
      </c>
      <c r="PD202" s="36" t="s">
        <v>9949</v>
      </c>
      <c r="PE202" s="27" t="s">
        <v>9950</v>
      </c>
      <c r="PF202" s="36" t="s">
        <v>9951</v>
      </c>
      <c r="PG202" s="36" t="s">
        <v>9952</v>
      </c>
      <c r="PH202" s="36" t="s">
        <v>9953</v>
      </c>
      <c r="PI202" s="36" t="s">
        <v>9954</v>
      </c>
      <c r="PJ202" s="27" t="s">
        <v>9955</v>
      </c>
      <c r="PK202" s="27" t="s">
        <v>9956</v>
      </c>
      <c r="PL202" s="27" t="s">
        <v>9957</v>
      </c>
      <c r="PM202" s="27" t="s">
        <v>9958</v>
      </c>
      <c r="PN202" s="27" t="s">
        <v>9959</v>
      </c>
      <c r="PO202" s="27" t="s">
        <v>9960</v>
      </c>
    </row>
    <row r="203" spans="1:431" outlineLevel="1" x14ac:dyDescent="0.3">
      <c r="A203" s="30" t="s">
        <v>9961</v>
      </c>
      <c r="B203" s="37" t="s">
        <v>9962</v>
      </c>
      <c r="AP203" s="134" t="s">
        <v>9963</v>
      </c>
      <c r="AV203" s="136" t="s">
        <v>9964</v>
      </c>
      <c r="AW203" s="136" t="s">
        <v>9965</v>
      </c>
      <c r="AX203" s="134" t="s">
        <v>9966</v>
      </c>
      <c r="AY203" s="136" t="s">
        <v>9967</v>
      </c>
      <c r="AZ203" s="136" t="s">
        <v>9968</v>
      </c>
      <c r="BA203" s="136" t="s">
        <v>9969</v>
      </c>
      <c r="BB203" s="136" t="s">
        <v>9970</v>
      </c>
      <c r="BC203" s="134" t="s">
        <v>9971</v>
      </c>
      <c r="BD203" s="136" t="s">
        <v>9972</v>
      </c>
      <c r="BE203" s="136" t="s">
        <v>9973</v>
      </c>
      <c r="BF203" s="136" t="s">
        <v>9974</v>
      </c>
      <c r="BG203" s="136" t="s">
        <v>9975</v>
      </c>
      <c r="BH203" s="134" t="s">
        <v>9976</v>
      </c>
      <c r="BI203" s="136" t="s">
        <v>9977</v>
      </c>
      <c r="BJ203" s="136" t="s">
        <v>9978</v>
      </c>
      <c r="BK203" s="136" t="s">
        <v>9979</v>
      </c>
      <c r="BL203" s="136" t="s">
        <v>9980</v>
      </c>
      <c r="BM203" s="134" t="s">
        <v>9981</v>
      </c>
      <c r="BN203" s="136" t="s">
        <v>9982</v>
      </c>
      <c r="BO203" s="136" t="s">
        <v>9983</v>
      </c>
      <c r="BP203" s="136" t="s">
        <v>9984</v>
      </c>
      <c r="BQ203" s="136" t="s">
        <v>9985</v>
      </c>
      <c r="BR203" s="134" t="s">
        <v>9986</v>
      </c>
      <c r="BS203" s="136" t="s">
        <v>9987</v>
      </c>
      <c r="BT203" s="136" t="s">
        <v>9988</v>
      </c>
      <c r="BU203" s="136" t="s">
        <v>9989</v>
      </c>
      <c r="BV203" s="136" t="s">
        <v>9990</v>
      </c>
      <c r="BW203" s="134" t="s">
        <v>9991</v>
      </c>
      <c r="BX203" s="134" t="s">
        <v>9992</v>
      </c>
      <c r="BY203" s="134" t="s">
        <v>9993</v>
      </c>
      <c r="BZ203" s="134" t="s">
        <v>9994</v>
      </c>
      <c r="CA203" s="134" t="s">
        <v>9995</v>
      </c>
      <c r="CB203" s="134" t="s">
        <v>9996</v>
      </c>
      <c r="CC203" s="134" t="s">
        <v>9997</v>
      </c>
      <c r="CI203" s="125" t="s">
        <v>9998</v>
      </c>
      <c r="CJ203" s="125" t="s">
        <v>9999</v>
      </c>
      <c r="CK203" s="125" t="s">
        <v>10000</v>
      </c>
      <c r="CL203" s="125" t="s">
        <v>10001</v>
      </c>
      <c r="CM203" s="125" t="s">
        <v>10002</v>
      </c>
      <c r="CN203" s="125" t="s">
        <v>10003</v>
      </c>
      <c r="CO203" s="125" t="s">
        <v>10004</v>
      </c>
      <c r="CP203" s="125" t="s">
        <v>10005</v>
      </c>
      <c r="CQ203" s="125" t="s">
        <v>10006</v>
      </c>
      <c r="CR203" s="125" t="s">
        <v>10007</v>
      </c>
      <c r="CS203" s="125" t="s">
        <v>10008</v>
      </c>
      <c r="CT203" s="125" t="s">
        <v>10009</v>
      </c>
      <c r="CU203" s="125" t="s">
        <v>10010</v>
      </c>
      <c r="CV203" s="125" t="s">
        <v>10011</v>
      </c>
      <c r="CW203" s="125" t="s">
        <v>10012</v>
      </c>
      <c r="CX203" s="125" t="s">
        <v>10013</v>
      </c>
      <c r="CY203" s="125" t="s">
        <v>10014</v>
      </c>
      <c r="CZ203" s="125" t="s">
        <v>10015</v>
      </c>
      <c r="DA203" s="125" t="s">
        <v>10016</v>
      </c>
      <c r="DB203" s="125" t="s">
        <v>10017</v>
      </c>
      <c r="DC203" s="125" t="s">
        <v>10018</v>
      </c>
      <c r="DD203" s="125" t="s">
        <v>10019</v>
      </c>
      <c r="DE203" s="125" t="s">
        <v>10020</v>
      </c>
      <c r="DF203" s="125" t="s">
        <v>10021</v>
      </c>
      <c r="DG203" s="125" t="s">
        <v>10022</v>
      </c>
      <c r="DH203" s="125" t="s">
        <v>10023</v>
      </c>
      <c r="DI203" s="125" t="s">
        <v>10024</v>
      </c>
      <c r="DJ203" s="125" t="s">
        <v>10025</v>
      </c>
      <c r="DK203" s="125" t="s">
        <v>10026</v>
      </c>
      <c r="DL203" s="125" t="s">
        <v>10027</v>
      </c>
      <c r="DM203" s="125" t="s">
        <v>10028</v>
      </c>
      <c r="DN203" s="125" t="s">
        <v>10029</v>
      </c>
      <c r="DO203" s="125" t="s">
        <v>10030</v>
      </c>
      <c r="LC203" s="134" t="s">
        <v>10031</v>
      </c>
      <c r="LI203" s="36" t="s">
        <v>10032</v>
      </c>
      <c r="LJ203" s="36" t="s">
        <v>10033</v>
      </c>
      <c r="LK203" s="126" t="s">
        <v>10034</v>
      </c>
      <c r="LL203" s="36" t="s">
        <v>10035</v>
      </c>
      <c r="LM203" s="36" t="s">
        <v>10036</v>
      </c>
      <c r="LN203" s="36" t="s">
        <v>10037</v>
      </c>
      <c r="LO203" s="36" t="s">
        <v>10038</v>
      </c>
      <c r="LP203" s="126" t="s">
        <v>10039</v>
      </c>
      <c r="LQ203" s="36" t="s">
        <v>10040</v>
      </c>
      <c r="LR203" s="36" t="s">
        <v>10041</v>
      </c>
      <c r="LS203" s="36" t="s">
        <v>10042</v>
      </c>
      <c r="LT203" s="36" t="s">
        <v>10043</v>
      </c>
      <c r="LU203" s="126" t="s">
        <v>10044</v>
      </c>
      <c r="LV203" s="36" t="s">
        <v>10045</v>
      </c>
      <c r="LW203" s="36" t="s">
        <v>10046</v>
      </c>
      <c r="LX203" s="36" t="s">
        <v>10047</v>
      </c>
      <c r="LY203" s="36" t="s">
        <v>10048</v>
      </c>
      <c r="LZ203" s="126" t="s">
        <v>10049</v>
      </c>
      <c r="MA203" s="136" t="s">
        <v>10050</v>
      </c>
      <c r="MB203" s="136" t="s">
        <v>10051</v>
      </c>
      <c r="MC203" s="136" t="s">
        <v>10052</v>
      </c>
      <c r="MD203" s="136" t="s">
        <v>10053</v>
      </c>
      <c r="ME203" s="126" t="s">
        <v>10054</v>
      </c>
      <c r="MF203" s="136" t="s">
        <v>10055</v>
      </c>
      <c r="MG203" s="136" t="s">
        <v>10056</v>
      </c>
      <c r="MH203" s="136" t="s">
        <v>10057</v>
      </c>
      <c r="MI203" s="136" t="s">
        <v>10058</v>
      </c>
      <c r="MJ203" s="126" t="s">
        <v>10059</v>
      </c>
      <c r="MK203" s="27" t="s">
        <v>10060</v>
      </c>
      <c r="ML203" s="27" t="s">
        <v>10061</v>
      </c>
      <c r="MM203" s="27" t="s">
        <v>10062</v>
      </c>
      <c r="MN203" s="27" t="s">
        <v>10063</v>
      </c>
      <c r="MO203" s="126" t="s">
        <v>10064</v>
      </c>
      <c r="OC203" s="126" t="s">
        <v>10065</v>
      </c>
      <c r="OI203" s="36" t="s">
        <v>10066</v>
      </c>
      <c r="OJ203" s="36" t="s">
        <v>10067</v>
      </c>
      <c r="OK203" s="27" t="s">
        <v>10068</v>
      </c>
      <c r="OL203" s="36" t="s">
        <v>10069</v>
      </c>
      <c r="OM203" s="36" t="s">
        <v>10070</v>
      </c>
      <c r="ON203" s="36" t="s">
        <v>10071</v>
      </c>
      <c r="OO203" s="36" t="s">
        <v>10072</v>
      </c>
      <c r="OP203" s="27" t="s">
        <v>10073</v>
      </c>
      <c r="OQ203" s="36" t="s">
        <v>10074</v>
      </c>
      <c r="OR203" s="36" t="s">
        <v>10075</v>
      </c>
      <c r="OS203" s="36" t="s">
        <v>10076</v>
      </c>
      <c r="OT203" s="36" t="s">
        <v>10077</v>
      </c>
      <c r="OU203" s="27" t="s">
        <v>10078</v>
      </c>
      <c r="OV203" s="36" t="s">
        <v>10079</v>
      </c>
      <c r="OW203" s="36" t="s">
        <v>10080</v>
      </c>
      <c r="OX203" s="36" t="s">
        <v>10081</v>
      </c>
      <c r="OY203" s="36" t="s">
        <v>10082</v>
      </c>
      <c r="OZ203" s="27" t="s">
        <v>10083</v>
      </c>
      <c r="PA203" s="36" t="s">
        <v>10084</v>
      </c>
      <c r="PB203" s="36" t="s">
        <v>10085</v>
      </c>
      <c r="PC203" s="36" t="s">
        <v>10086</v>
      </c>
      <c r="PD203" s="36" t="s">
        <v>10087</v>
      </c>
      <c r="PE203" s="27" t="s">
        <v>10088</v>
      </c>
      <c r="PF203" s="36" t="s">
        <v>10089</v>
      </c>
      <c r="PG203" s="36" t="s">
        <v>10090</v>
      </c>
      <c r="PH203" s="36" t="s">
        <v>10091</v>
      </c>
      <c r="PI203" s="36" t="s">
        <v>10092</v>
      </c>
      <c r="PJ203" s="27" t="s">
        <v>10093</v>
      </c>
      <c r="PK203" s="27" t="s">
        <v>10094</v>
      </c>
      <c r="PL203" s="27" t="s">
        <v>10095</v>
      </c>
      <c r="PM203" s="27" t="s">
        <v>10096</v>
      </c>
      <c r="PN203" s="27" t="s">
        <v>10097</v>
      </c>
      <c r="PO203" s="27" t="s">
        <v>10098</v>
      </c>
    </row>
    <row r="204" spans="1:431" outlineLevel="1" x14ac:dyDescent="0.3">
      <c r="A204" s="30" t="s">
        <v>10099</v>
      </c>
      <c r="B204" s="37" t="s">
        <v>10100</v>
      </c>
      <c r="C204" s="134">
        <v>36.039079999999998</v>
      </c>
      <c r="I204" s="136">
        <v>27.493950000000002</v>
      </c>
      <c r="J204" s="136">
        <v>32.536638576338866</v>
      </c>
      <c r="K204" s="136">
        <v>32.402517773758724</v>
      </c>
      <c r="L204" s="136">
        <v>32.648983642301786</v>
      </c>
      <c r="M204" s="136">
        <v>32.850566906278921</v>
      </c>
      <c r="N204" s="136">
        <v>32.927204097168136</v>
      </c>
      <c r="O204" s="136">
        <v>32.860354591015323</v>
      </c>
      <c r="P204" s="136">
        <v>32.773720431515883</v>
      </c>
      <c r="Q204" s="136">
        <v>32.668346161657809</v>
      </c>
      <c r="R204" s="136">
        <v>32.76001436963368</v>
      </c>
      <c r="S204" s="136">
        <v>32.479950349757239</v>
      </c>
      <c r="T204" s="136">
        <v>32.479950349757239</v>
      </c>
      <c r="U204" s="136">
        <v>32.479950349757239</v>
      </c>
      <c r="V204" s="136">
        <v>32.479950349757239</v>
      </c>
      <c r="W204" s="136">
        <v>32.479950349757239</v>
      </c>
      <c r="X204" s="136">
        <v>32.479950349757239</v>
      </c>
      <c r="Y204" s="136">
        <v>32.479950349757239</v>
      </c>
      <c r="Z204" s="136">
        <v>32.479950349757239</v>
      </c>
      <c r="AA204" s="136">
        <v>32.479950349757239</v>
      </c>
      <c r="AB204" s="136">
        <v>32.479950349757239</v>
      </c>
      <c r="AC204" s="136">
        <v>32.479950349757239</v>
      </c>
      <c r="AD204" s="136">
        <v>32.479950349757239</v>
      </c>
      <c r="AE204" s="136">
        <v>32.479950349757239</v>
      </c>
      <c r="AF204" s="136">
        <v>32.479950349757239</v>
      </c>
      <c r="AG204" s="136">
        <v>32.479950349757239</v>
      </c>
      <c r="AH204" s="136">
        <v>32.479950349757239</v>
      </c>
      <c r="AI204" s="136">
        <v>32.479950349757239</v>
      </c>
      <c r="AJ204" s="136">
        <v>32.479950349757239</v>
      </c>
      <c r="AK204" s="36">
        <v>32.479950349757239</v>
      </c>
      <c r="AL204" s="36">
        <v>32.479950349757239</v>
      </c>
      <c r="AM204" s="36">
        <v>32.479950349757239</v>
      </c>
      <c r="AN204" s="36">
        <v>32.479950349757239</v>
      </c>
      <c r="AO204" s="27">
        <v>32.479950349757239</v>
      </c>
      <c r="LC204" s="134">
        <v>36.039079999999998</v>
      </c>
      <c r="LI204" s="36">
        <v>27.493949999999998</v>
      </c>
      <c r="LJ204" s="36">
        <v>32.536638576338866</v>
      </c>
      <c r="LK204" s="126">
        <v>32.402517773758724</v>
      </c>
      <c r="LL204" s="36">
        <v>32.648983642301786</v>
      </c>
      <c r="LM204" s="36">
        <v>32.850566906278921</v>
      </c>
      <c r="LN204" s="36">
        <v>32.927204097168136</v>
      </c>
      <c r="LO204" s="36">
        <v>32.860354591015323</v>
      </c>
      <c r="LP204" s="126">
        <v>32.773720431515883</v>
      </c>
      <c r="LQ204" s="36">
        <v>32.668346161657809</v>
      </c>
      <c r="LR204" s="36">
        <v>32.76001436963368</v>
      </c>
      <c r="LS204" s="36">
        <v>32.479950349757239</v>
      </c>
      <c r="LT204" s="36">
        <v>32.479950349757239</v>
      </c>
      <c r="LU204" s="126">
        <v>32.479950349757239</v>
      </c>
      <c r="LV204" s="36">
        <v>32.479950349757239</v>
      </c>
      <c r="LW204" s="36">
        <v>32.479950349757239</v>
      </c>
      <c r="LX204" s="36">
        <v>32.479950349757239</v>
      </c>
      <c r="LY204" s="36">
        <v>32.479950349757239</v>
      </c>
      <c r="LZ204" s="126">
        <v>32.479950349757239</v>
      </c>
      <c r="MA204" s="136">
        <v>32.479950349757239</v>
      </c>
      <c r="MB204" s="136">
        <v>32.479950349757239</v>
      </c>
      <c r="MC204" s="136">
        <v>32.479950349757239</v>
      </c>
      <c r="MD204" s="136">
        <v>32.479950349757239</v>
      </c>
      <c r="ME204" s="126">
        <v>32.479950349757239</v>
      </c>
      <c r="MF204" s="36">
        <v>32.479950349757239</v>
      </c>
      <c r="MG204" s="36">
        <v>32.479950349757239</v>
      </c>
      <c r="MH204" s="36">
        <v>32.479950349757239</v>
      </c>
      <c r="MI204" s="36">
        <v>32.479950349757239</v>
      </c>
      <c r="MJ204" s="126">
        <v>32.479950349757239</v>
      </c>
      <c r="MK204" s="36">
        <v>32.479950349757239</v>
      </c>
      <c r="ML204" s="36">
        <v>32.479950349757239</v>
      </c>
      <c r="MM204" s="36">
        <v>32.479950349757239</v>
      </c>
      <c r="MN204" s="36">
        <v>32.479950349757239</v>
      </c>
      <c r="MO204" s="126">
        <v>32.479950349757239</v>
      </c>
      <c r="OC204" s="126">
        <v>36.039079999999998</v>
      </c>
      <c r="OI204" s="36">
        <v>27.493949999999998</v>
      </c>
      <c r="OJ204" s="36">
        <v>32.536638576338866</v>
      </c>
      <c r="OK204" s="27">
        <v>32.402517773758724</v>
      </c>
      <c r="OL204" s="36">
        <v>32.648983642301786</v>
      </c>
      <c r="OM204" s="36">
        <v>32.850566906278921</v>
      </c>
      <c r="ON204" s="36">
        <v>32.927204097168136</v>
      </c>
      <c r="OO204" s="36">
        <v>32.860354591015323</v>
      </c>
      <c r="OP204" s="27">
        <v>32.773720431515883</v>
      </c>
      <c r="OQ204" s="36">
        <v>32.668346161657809</v>
      </c>
      <c r="OR204" s="36">
        <v>32.76001436963368</v>
      </c>
      <c r="OS204" s="36">
        <v>32.479950349757239</v>
      </c>
      <c r="OT204" s="36">
        <v>32.479950349757239</v>
      </c>
      <c r="OU204" s="27">
        <v>32.479950349757239</v>
      </c>
      <c r="OV204" s="36">
        <v>32.479950349757239</v>
      </c>
      <c r="OW204" s="36">
        <v>32.479950349757239</v>
      </c>
      <c r="OX204" s="36">
        <v>32.479950349757239</v>
      </c>
      <c r="OY204" s="36">
        <v>32.479950349757239</v>
      </c>
      <c r="OZ204" s="27">
        <v>32.479950349757239</v>
      </c>
      <c r="PA204" s="36">
        <v>32.479950349757239</v>
      </c>
      <c r="PB204" s="36">
        <v>32.479950349757239</v>
      </c>
      <c r="PC204" s="36">
        <v>32.479950349757239</v>
      </c>
      <c r="PD204" s="36">
        <v>32.479950349757239</v>
      </c>
      <c r="PE204" s="27">
        <v>32.479950349757239</v>
      </c>
      <c r="PF204" s="36">
        <v>32.479950349757239</v>
      </c>
      <c r="PG204" s="36">
        <v>32.479950349757239</v>
      </c>
      <c r="PH204" s="36">
        <v>32.479950349757239</v>
      </c>
      <c r="PI204" s="36">
        <v>32.479950349757239</v>
      </c>
      <c r="PJ204" s="27">
        <v>32.479950349757239</v>
      </c>
      <c r="PK204" s="36">
        <v>32.479950349757239</v>
      </c>
      <c r="PL204" s="36">
        <v>32.479950349757239</v>
      </c>
      <c r="PM204" s="36">
        <v>32.479950349757239</v>
      </c>
      <c r="PN204" s="36">
        <v>32.479950349757239</v>
      </c>
      <c r="PO204" s="27">
        <v>32.479950349757239</v>
      </c>
    </row>
    <row r="205" spans="1:431" outlineLevel="1" x14ac:dyDescent="0.3">
      <c r="A205" s="30" t="s">
        <v>10101</v>
      </c>
      <c r="B205" s="37" t="s">
        <v>10102</v>
      </c>
      <c r="C205" s="134">
        <v>1.7134516666666665E-2</v>
      </c>
      <c r="I205" s="136">
        <v>0.2922486966666667</v>
      </c>
      <c r="J205" s="136">
        <v>0.32440843600000002</v>
      </c>
      <c r="K205" s="136">
        <v>0.27798632986666666</v>
      </c>
      <c r="L205" s="136">
        <v>0.22769026250666663</v>
      </c>
      <c r="M205" s="136">
        <v>0.22789364834133335</v>
      </c>
      <c r="N205" s="136">
        <v>0.27004547467626661</v>
      </c>
      <c r="O205" s="136">
        <v>0.26560483027818671</v>
      </c>
      <c r="P205" s="136">
        <v>0.25384410913382399</v>
      </c>
      <c r="Q205" s="136">
        <v>0.24901566498725544</v>
      </c>
      <c r="R205" s="136">
        <v>0.2532807454833732</v>
      </c>
      <c r="S205" s="136">
        <v>0.25835816491178121</v>
      </c>
      <c r="T205" s="136">
        <v>0.25602070295888407</v>
      </c>
      <c r="U205" s="136">
        <v>0.25410387749502356</v>
      </c>
      <c r="V205" s="136">
        <v>0.25415583116726342</v>
      </c>
      <c r="W205" s="136">
        <v>0.25518386440326507</v>
      </c>
      <c r="X205" s="136">
        <v>0.25556448818724348</v>
      </c>
      <c r="Y205" s="136">
        <v>0.2550057528423359</v>
      </c>
      <c r="Z205" s="136">
        <v>0.25480276281902631</v>
      </c>
      <c r="AA205" s="136">
        <v>0.25494253988382687</v>
      </c>
      <c r="AB205" s="136">
        <v>0.25509988162713948</v>
      </c>
      <c r="AC205" s="136">
        <v>0.25508308507191435</v>
      </c>
      <c r="AD205" s="136">
        <v>0.25498680444884858</v>
      </c>
      <c r="AE205" s="136">
        <v>0.25498301477015117</v>
      </c>
      <c r="AF205" s="136">
        <v>0.25501906516037615</v>
      </c>
      <c r="AG205" s="136">
        <v>0.25503437021568603</v>
      </c>
      <c r="AH205" s="136">
        <v>0.25502126793339525</v>
      </c>
      <c r="AI205" s="136">
        <v>0.25500890450569141</v>
      </c>
      <c r="AJ205" s="136">
        <v>0.25501332451705999</v>
      </c>
      <c r="AK205" s="36">
        <v>0.25501938646644173</v>
      </c>
      <c r="AL205" s="36">
        <v>0.25501945072765481</v>
      </c>
      <c r="AM205" s="36">
        <v>0.25501646683004869</v>
      </c>
      <c r="AN205" s="36">
        <v>0.25501550660937933</v>
      </c>
      <c r="AO205" s="27">
        <v>0.25501682703011685</v>
      </c>
      <c r="LC205" s="134">
        <v>1.7134516666666665E-2</v>
      </c>
      <c r="LI205" s="36">
        <v>0.2922486966666667</v>
      </c>
      <c r="LJ205" s="36">
        <v>0.32440843600000002</v>
      </c>
      <c r="LK205" s="126">
        <v>0.27798632986666666</v>
      </c>
      <c r="LL205" s="36">
        <v>0.22769026250666663</v>
      </c>
      <c r="LM205" s="36">
        <v>0.22789364834133335</v>
      </c>
      <c r="LN205" s="36">
        <v>0.27004547467626661</v>
      </c>
      <c r="LO205" s="36">
        <v>0.26560483027818671</v>
      </c>
      <c r="LP205" s="126">
        <v>0.25384410913382399</v>
      </c>
      <c r="LQ205" s="36">
        <v>0.24901566498725544</v>
      </c>
      <c r="LR205" s="36">
        <v>0.2532807454833732</v>
      </c>
      <c r="LS205" s="36">
        <v>0.25835816491178121</v>
      </c>
      <c r="LT205" s="36">
        <v>0.25602070295888407</v>
      </c>
      <c r="LU205" s="126">
        <v>0.25410387749502356</v>
      </c>
      <c r="LV205" s="36">
        <v>0.25415583116726342</v>
      </c>
      <c r="LW205" s="36">
        <v>0.25518386440326507</v>
      </c>
      <c r="LX205" s="36">
        <v>0.25556448818724348</v>
      </c>
      <c r="LY205" s="36">
        <v>0.2550057528423359</v>
      </c>
      <c r="LZ205" s="126">
        <v>0.25480276281902631</v>
      </c>
      <c r="MA205" s="136">
        <v>0.25494253988382687</v>
      </c>
      <c r="MB205" s="136">
        <v>0.25509988162713948</v>
      </c>
      <c r="MC205" s="136">
        <v>0.25508308507191435</v>
      </c>
      <c r="MD205" s="136">
        <v>0.25498680444884858</v>
      </c>
      <c r="ME205" s="126">
        <v>0.25498301477015117</v>
      </c>
      <c r="MF205" s="36">
        <v>0.25501906516037615</v>
      </c>
      <c r="MG205" s="36">
        <v>0.25503437021568603</v>
      </c>
      <c r="MH205" s="36">
        <v>0.25502126793339525</v>
      </c>
      <c r="MI205" s="36">
        <v>0.25500890450569141</v>
      </c>
      <c r="MJ205" s="126">
        <v>0.25501332451705999</v>
      </c>
      <c r="MK205" s="36">
        <v>0.25501938646644173</v>
      </c>
      <c r="ML205" s="36">
        <v>0.25501945072765481</v>
      </c>
      <c r="MM205" s="36">
        <v>0.25501646683004869</v>
      </c>
      <c r="MN205" s="36">
        <v>0.25501550660937933</v>
      </c>
      <c r="MO205" s="126">
        <v>0.25501682703011685</v>
      </c>
      <c r="OC205" s="126">
        <v>1.7134516666666665E-2</v>
      </c>
      <c r="OI205" s="36">
        <v>0.2922486966666667</v>
      </c>
      <c r="OJ205" s="36">
        <v>0.32440843600000002</v>
      </c>
      <c r="OK205" s="27">
        <v>0.27798632986666666</v>
      </c>
      <c r="OL205" s="36">
        <v>0.22769026250666663</v>
      </c>
      <c r="OM205" s="36">
        <v>0.22789364834133335</v>
      </c>
      <c r="ON205" s="36">
        <v>0.27004547467626661</v>
      </c>
      <c r="OO205" s="36">
        <v>0.26560483027818671</v>
      </c>
      <c r="OP205" s="27">
        <v>0.25384410913382399</v>
      </c>
      <c r="OQ205" s="36">
        <v>0.24901566498725544</v>
      </c>
      <c r="OR205" s="36">
        <v>0.2532807454833732</v>
      </c>
      <c r="OS205" s="36">
        <v>0.25835816491178121</v>
      </c>
      <c r="OT205" s="36">
        <v>0.25602070295888407</v>
      </c>
      <c r="OU205" s="27">
        <v>0.25410387749502356</v>
      </c>
      <c r="OV205" s="36">
        <v>0.25415583116726342</v>
      </c>
      <c r="OW205" s="36">
        <v>0.25518386440326507</v>
      </c>
      <c r="OX205" s="36">
        <v>0.25556448818724348</v>
      </c>
      <c r="OY205" s="36">
        <v>0.2550057528423359</v>
      </c>
      <c r="OZ205" s="27">
        <v>0.25480276281902631</v>
      </c>
      <c r="PA205" s="36">
        <v>0.25494253988382687</v>
      </c>
      <c r="PB205" s="36">
        <v>0.25509988162713948</v>
      </c>
      <c r="PC205" s="36">
        <v>0.25508308507191435</v>
      </c>
      <c r="PD205" s="36">
        <v>0.25498680444884858</v>
      </c>
      <c r="PE205" s="27">
        <v>0.25498301477015117</v>
      </c>
      <c r="PF205" s="36">
        <v>0.25501906516037615</v>
      </c>
      <c r="PG205" s="36">
        <v>0.25503437021568603</v>
      </c>
      <c r="PH205" s="36">
        <v>0.25502126793339525</v>
      </c>
      <c r="PI205" s="36">
        <v>0.25500890450569141</v>
      </c>
      <c r="PJ205" s="27">
        <v>0.25501332451705999</v>
      </c>
      <c r="PK205" s="36">
        <v>0.25501938646644173</v>
      </c>
      <c r="PL205" s="36">
        <v>0.25501945072765481</v>
      </c>
      <c r="PM205" s="36">
        <v>0.25501646683004869</v>
      </c>
      <c r="PN205" s="36">
        <v>0.25501550660937933</v>
      </c>
      <c r="PO205" s="27">
        <v>0.25501682703011685</v>
      </c>
    </row>
    <row r="206" spans="1:431" outlineLevel="1" x14ac:dyDescent="0.3">
      <c r="A206" s="30" t="s">
        <v>10103</v>
      </c>
      <c r="B206" s="37" t="s">
        <v>10104</v>
      </c>
      <c r="C206" s="134" t="s">
        <v>10105</v>
      </c>
      <c r="I206" s="136" t="s">
        <v>10106</v>
      </c>
      <c r="J206" s="136" t="s">
        <v>10107</v>
      </c>
      <c r="K206" s="136" t="s">
        <v>10108</v>
      </c>
      <c r="L206" s="136" t="s">
        <v>10109</v>
      </c>
      <c r="M206" s="136" t="s">
        <v>10110</v>
      </c>
      <c r="N206" s="136" t="s">
        <v>10111</v>
      </c>
      <c r="O206" s="136" t="s">
        <v>10112</v>
      </c>
      <c r="P206" s="136" t="s">
        <v>10113</v>
      </c>
      <c r="Q206" s="136" t="s">
        <v>10114</v>
      </c>
      <c r="R206" s="136" t="s">
        <v>10115</v>
      </c>
      <c r="S206" s="136" t="s">
        <v>10116</v>
      </c>
      <c r="T206" s="136" t="s">
        <v>10117</v>
      </c>
      <c r="U206" s="136" t="s">
        <v>10118</v>
      </c>
      <c r="V206" s="136" t="s">
        <v>10119</v>
      </c>
      <c r="W206" s="136" t="s">
        <v>10120</v>
      </c>
      <c r="X206" s="136" t="s">
        <v>10121</v>
      </c>
      <c r="Y206" s="136" t="s">
        <v>10122</v>
      </c>
      <c r="Z206" s="136" t="s">
        <v>10123</v>
      </c>
      <c r="AA206" s="136" t="s">
        <v>10124</v>
      </c>
      <c r="AB206" s="136" t="s">
        <v>10125</v>
      </c>
      <c r="AC206" s="136" t="s">
        <v>10126</v>
      </c>
      <c r="AD206" s="136" t="s">
        <v>10127</v>
      </c>
      <c r="AE206" s="136" t="s">
        <v>10128</v>
      </c>
      <c r="AF206" s="136" t="s">
        <v>10129</v>
      </c>
      <c r="AG206" s="136" t="s">
        <v>10130</v>
      </c>
      <c r="AH206" s="136" t="s">
        <v>10131</v>
      </c>
      <c r="AI206" s="136" t="s">
        <v>10132</v>
      </c>
      <c r="AJ206" s="136" t="s">
        <v>10133</v>
      </c>
      <c r="AK206" s="136" t="s">
        <v>10134</v>
      </c>
      <c r="AL206" s="136" t="s">
        <v>10135</v>
      </c>
      <c r="AM206" s="136" t="s">
        <v>10136</v>
      </c>
      <c r="AN206" s="136" t="s">
        <v>10137</v>
      </c>
      <c r="AO206" s="136" t="s">
        <v>10138</v>
      </c>
      <c r="LC206" s="134" t="s">
        <v>10139</v>
      </c>
      <c r="LI206" s="36" t="s">
        <v>10140</v>
      </c>
      <c r="LJ206" s="36" t="s">
        <v>10141</v>
      </c>
      <c r="LK206" s="126" t="s">
        <v>10142</v>
      </c>
      <c r="LL206" s="36" t="s">
        <v>10143</v>
      </c>
      <c r="LM206" s="36" t="s">
        <v>10144</v>
      </c>
      <c r="LN206" s="36" t="s">
        <v>10145</v>
      </c>
      <c r="LO206" s="36" t="s">
        <v>10146</v>
      </c>
      <c r="LP206" s="126" t="s">
        <v>10147</v>
      </c>
      <c r="LQ206" s="36" t="s">
        <v>10148</v>
      </c>
      <c r="LR206" s="36" t="s">
        <v>10149</v>
      </c>
      <c r="LS206" s="36" t="s">
        <v>10150</v>
      </c>
      <c r="LT206" s="36" t="s">
        <v>10151</v>
      </c>
      <c r="LU206" s="126" t="s">
        <v>10152</v>
      </c>
      <c r="LV206" s="36" t="s">
        <v>10153</v>
      </c>
      <c r="LW206" s="36" t="s">
        <v>10154</v>
      </c>
      <c r="LX206" s="36" t="s">
        <v>10155</v>
      </c>
      <c r="LY206" s="36" t="s">
        <v>10156</v>
      </c>
      <c r="LZ206" s="126" t="s">
        <v>10157</v>
      </c>
      <c r="MA206" s="136" t="s">
        <v>10158</v>
      </c>
      <c r="MB206" s="136" t="s">
        <v>10159</v>
      </c>
      <c r="MC206" s="136" t="s">
        <v>10160</v>
      </c>
      <c r="MD206" s="136" t="s">
        <v>10161</v>
      </c>
      <c r="ME206" s="126" t="s">
        <v>10162</v>
      </c>
      <c r="MF206" s="36" t="s">
        <v>10163</v>
      </c>
      <c r="MG206" s="36" t="s">
        <v>10164</v>
      </c>
      <c r="MH206" s="36" t="s">
        <v>10165</v>
      </c>
      <c r="MI206" s="36" t="s">
        <v>10166</v>
      </c>
      <c r="MJ206" s="126" t="s">
        <v>10167</v>
      </c>
      <c r="MK206" s="27" t="s">
        <v>10168</v>
      </c>
      <c r="ML206" s="27" t="s">
        <v>10169</v>
      </c>
      <c r="MM206" s="27" t="s">
        <v>10170</v>
      </c>
      <c r="MN206" s="27" t="s">
        <v>10171</v>
      </c>
      <c r="MO206" s="126" t="s">
        <v>10172</v>
      </c>
      <c r="OC206" s="126" t="s">
        <v>10173</v>
      </c>
      <c r="OI206" s="36" t="s">
        <v>10174</v>
      </c>
      <c r="OJ206" s="36" t="s">
        <v>10175</v>
      </c>
      <c r="OK206" s="27" t="s">
        <v>10176</v>
      </c>
      <c r="OL206" s="36" t="s">
        <v>10177</v>
      </c>
      <c r="OM206" s="36" t="s">
        <v>10178</v>
      </c>
      <c r="ON206" s="36" t="s">
        <v>10179</v>
      </c>
      <c r="OO206" s="36" t="s">
        <v>10180</v>
      </c>
      <c r="OP206" s="27" t="s">
        <v>10181</v>
      </c>
      <c r="OQ206" s="36" t="s">
        <v>10182</v>
      </c>
      <c r="OR206" s="36" t="s">
        <v>10183</v>
      </c>
      <c r="OS206" s="36" t="s">
        <v>10184</v>
      </c>
      <c r="OT206" s="36" t="s">
        <v>10185</v>
      </c>
      <c r="OU206" s="27" t="s">
        <v>10186</v>
      </c>
      <c r="OV206" s="36" t="s">
        <v>10187</v>
      </c>
      <c r="OW206" s="36" t="s">
        <v>10188</v>
      </c>
      <c r="OX206" s="36" t="s">
        <v>10189</v>
      </c>
      <c r="OY206" s="36" t="s">
        <v>10190</v>
      </c>
      <c r="OZ206" s="27" t="s">
        <v>10191</v>
      </c>
      <c r="PA206" s="36" t="s">
        <v>10192</v>
      </c>
      <c r="PB206" s="36" t="s">
        <v>10193</v>
      </c>
      <c r="PC206" s="36" t="s">
        <v>10194</v>
      </c>
      <c r="PD206" s="36" t="s">
        <v>10195</v>
      </c>
      <c r="PE206" s="27" t="s">
        <v>10196</v>
      </c>
      <c r="PF206" s="36" t="s">
        <v>10197</v>
      </c>
      <c r="PG206" s="36" t="s">
        <v>10198</v>
      </c>
      <c r="PH206" s="36" t="s">
        <v>10199</v>
      </c>
      <c r="PI206" s="36" t="s">
        <v>10200</v>
      </c>
      <c r="PJ206" s="27" t="s">
        <v>10201</v>
      </c>
      <c r="PK206" s="27" t="s">
        <v>10202</v>
      </c>
      <c r="PL206" s="27" t="s">
        <v>10203</v>
      </c>
      <c r="PM206" s="27" t="s">
        <v>10204</v>
      </c>
      <c r="PN206" s="27" t="s">
        <v>10205</v>
      </c>
      <c r="PO206" s="27" t="s">
        <v>10206</v>
      </c>
    </row>
    <row r="207" spans="1:431" outlineLevel="1" x14ac:dyDescent="0.3">
      <c r="A207" s="30" t="s">
        <v>10207</v>
      </c>
      <c r="B207" s="37" t="s">
        <v>10208</v>
      </c>
      <c r="C207" s="135" t="s">
        <v>10209</v>
      </c>
      <c r="I207" s="136" t="s">
        <v>10210</v>
      </c>
      <c r="J207" s="136" t="s">
        <v>10211</v>
      </c>
      <c r="K207" s="137" t="s">
        <v>10212</v>
      </c>
      <c r="L207" s="136" t="s">
        <v>10213</v>
      </c>
      <c r="M207" s="136" t="s">
        <v>10214</v>
      </c>
      <c r="N207" s="136" t="s">
        <v>10215</v>
      </c>
      <c r="O207" s="136" t="s">
        <v>10216</v>
      </c>
      <c r="P207" s="137" t="s">
        <v>10217</v>
      </c>
      <c r="Q207" s="136" t="s">
        <v>10218</v>
      </c>
      <c r="R207" s="136" t="s">
        <v>10219</v>
      </c>
      <c r="S207" s="136" t="s">
        <v>10220</v>
      </c>
      <c r="T207" s="136" t="s">
        <v>10221</v>
      </c>
      <c r="U207" s="137" t="s">
        <v>10222</v>
      </c>
      <c r="V207" s="136" t="s">
        <v>10223</v>
      </c>
      <c r="W207" s="136" t="s">
        <v>10224</v>
      </c>
      <c r="X207" s="136" t="s">
        <v>10225</v>
      </c>
      <c r="Y207" s="136" t="s">
        <v>10226</v>
      </c>
      <c r="Z207" s="137" t="s">
        <v>10227</v>
      </c>
      <c r="AA207" s="136" t="s">
        <v>10228</v>
      </c>
      <c r="AB207" s="136" t="s">
        <v>10229</v>
      </c>
      <c r="AC207" s="136" t="s">
        <v>10230</v>
      </c>
      <c r="AD207" s="136" t="s">
        <v>10231</v>
      </c>
      <c r="AE207" s="137" t="s">
        <v>10232</v>
      </c>
      <c r="AF207" s="136" t="s">
        <v>10233</v>
      </c>
      <c r="AG207" s="136" t="s">
        <v>10234</v>
      </c>
      <c r="AH207" s="136" t="s">
        <v>10235</v>
      </c>
      <c r="AI207" s="136" t="s">
        <v>10236</v>
      </c>
      <c r="AJ207" s="137" t="s">
        <v>10237</v>
      </c>
      <c r="AK207" s="137" t="s">
        <v>10238</v>
      </c>
      <c r="AL207" s="137" t="s">
        <v>10239</v>
      </c>
      <c r="AM207" s="137" t="s">
        <v>10240</v>
      </c>
      <c r="AN207" s="137" t="s">
        <v>10241</v>
      </c>
      <c r="AO207" s="137" t="s">
        <v>10242</v>
      </c>
      <c r="AP207" s="134" t="s">
        <v>10243</v>
      </c>
      <c r="AV207" s="136" t="s">
        <v>10244</v>
      </c>
      <c r="AW207" s="136" t="s">
        <v>10245</v>
      </c>
      <c r="AX207" s="134" t="s">
        <v>10246</v>
      </c>
      <c r="AY207" s="136" t="s">
        <v>10247</v>
      </c>
      <c r="AZ207" s="136" t="s">
        <v>10248</v>
      </c>
      <c r="BA207" s="136" t="s">
        <v>10249</v>
      </c>
      <c r="BB207" s="136" t="s">
        <v>10250</v>
      </c>
      <c r="BC207" s="134" t="s">
        <v>10251</v>
      </c>
      <c r="BD207" s="136" t="s">
        <v>10252</v>
      </c>
      <c r="BE207" s="136" t="s">
        <v>10253</v>
      </c>
      <c r="BF207" s="136" t="s">
        <v>10254</v>
      </c>
      <c r="BG207" s="136" t="s">
        <v>10255</v>
      </c>
      <c r="BH207" s="134" t="s">
        <v>10256</v>
      </c>
      <c r="BI207" s="136" t="s">
        <v>10257</v>
      </c>
      <c r="BJ207" s="136" t="s">
        <v>10258</v>
      </c>
      <c r="BK207" s="136" t="s">
        <v>10259</v>
      </c>
      <c r="BL207" s="136" t="s">
        <v>10260</v>
      </c>
      <c r="BM207" s="134" t="s">
        <v>10261</v>
      </c>
      <c r="BN207" s="136" t="s">
        <v>10262</v>
      </c>
      <c r="BO207" s="136" t="s">
        <v>10263</v>
      </c>
      <c r="BP207" s="136" t="s">
        <v>10264</v>
      </c>
      <c r="BQ207" s="136" t="s">
        <v>10265</v>
      </c>
      <c r="BR207" s="134" t="s">
        <v>10266</v>
      </c>
      <c r="BS207" s="136" t="s">
        <v>10267</v>
      </c>
      <c r="BT207" s="136" t="s">
        <v>10268</v>
      </c>
      <c r="BU207" s="136" t="s">
        <v>10269</v>
      </c>
      <c r="BV207" s="136" t="s">
        <v>10270</v>
      </c>
      <c r="BW207" s="134" t="s">
        <v>10271</v>
      </c>
      <c r="BX207" s="134" t="s">
        <v>10272</v>
      </c>
      <c r="BY207" s="134" t="s">
        <v>10273</v>
      </c>
      <c r="BZ207" s="134" t="s">
        <v>10274</v>
      </c>
      <c r="CA207" s="134" t="s">
        <v>10275</v>
      </c>
      <c r="CB207" s="134" t="s">
        <v>10276</v>
      </c>
      <c r="CC207" s="134" t="s">
        <v>10277</v>
      </c>
      <c r="CI207" s="125" t="s">
        <v>10278</v>
      </c>
      <c r="CJ207" s="125" t="s">
        <v>10279</v>
      </c>
      <c r="CK207" s="125" t="s">
        <v>10280</v>
      </c>
      <c r="CL207" s="125" t="s">
        <v>10281</v>
      </c>
      <c r="CM207" s="125" t="s">
        <v>10282</v>
      </c>
      <c r="CN207" s="125" t="s">
        <v>10283</v>
      </c>
      <c r="CO207" s="125" t="s">
        <v>10284</v>
      </c>
      <c r="CP207" s="125" t="s">
        <v>10285</v>
      </c>
      <c r="CQ207" s="125" t="s">
        <v>10286</v>
      </c>
      <c r="CR207" s="125" t="s">
        <v>10287</v>
      </c>
      <c r="CS207" s="125" t="s">
        <v>10288</v>
      </c>
      <c r="CT207" s="125" t="s">
        <v>10289</v>
      </c>
      <c r="CU207" s="125" t="s">
        <v>10290</v>
      </c>
      <c r="CV207" s="125" t="s">
        <v>10291</v>
      </c>
      <c r="CW207" s="125" t="s">
        <v>10292</v>
      </c>
      <c r="CX207" s="125" t="s">
        <v>10293</v>
      </c>
      <c r="CY207" s="125" t="s">
        <v>10294</v>
      </c>
      <c r="CZ207" s="125" t="s">
        <v>10295</v>
      </c>
      <c r="DA207" s="125" t="s">
        <v>10296</v>
      </c>
      <c r="DB207" s="125" t="s">
        <v>10297</v>
      </c>
      <c r="DC207" s="125" t="s">
        <v>10298</v>
      </c>
      <c r="DD207" s="125" t="s">
        <v>10299</v>
      </c>
      <c r="DE207" s="125" t="s">
        <v>10300</v>
      </c>
      <c r="DF207" s="125" t="s">
        <v>10301</v>
      </c>
      <c r="DG207" s="125" t="s">
        <v>10302</v>
      </c>
      <c r="DH207" s="125" t="s">
        <v>10303</v>
      </c>
      <c r="DI207" s="125" t="s">
        <v>10304</v>
      </c>
      <c r="DJ207" s="125" t="s">
        <v>10305</v>
      </c>
      <c r="DK207" s="125" t="s">
        <v>10306</v>
      </c>
      <c r="DL207" s="125" t="s">
        <v>10307</v>
      </c>
      <c r="DM207" s="125" t="s">
        <v>10308</v>
      </c>
      <c r="DN207" s="125" t="s">
        <v>10309</v>
      </c>
      <c r="DO207" s="125" t="s">
        <v>10310</v>
      </c>
      <c r="LC207" s="134" t="s">
        <v>10311</v>
      </c>
      <c r="LI207" s="36" t="s">
        <v>10312</v>
      </c>
      <c r="LJ207" s="36" t="s">
        <v>10313</v>
      </c>
      <c r="LK207" s="126" t="s">
        <v>10314</v>
      </c>
      <c r="LL207" s="36" t="s">
        <v>10315</v>
      </c>
      <c r="LM207" s="36" t="s">
        <v>10316</v>
      </c>
      <c r="LN207" s="36" t="s">
        <v>10317</v>
      </c>
      <c r="LO207" s="36" t="s">
        <v>10318</v>
      </c>
      <c r="LP207" s="126" t="s">
        <v>10319</v>
      </c>
      <c r="LQ207" s="36" t="s">
        <v>10320</v>
      </c>
      <c r="LR207" s="36" t="s">
        <v>10321</v>
      </c>
      <c r="LS207" s="36" t="s">
        <v>10322</v>
      </c>
      <c r="LT207" s="36" t="s">
        <v>10323</v>
      </c>
      <c r="LU207" s="126" t="s">
        <v>10324</v>
      </c>
      <c r="LV207" s="36" t="s">
        <v>10325</v>
      </c>
      <c r="LW207" s="36" t="s">
        <v>10326</v>
      </c>
      <c r="LX207" s="36" t="s">
        <v>10327</v>
      </c>
      <c r="LY207" s="36" t="s">
        <v>10328</v>
      </c>
      <c r="LZ207" s="126" t="s">
        <v>10329</v>
      </c>
      <c r="MA207" s="136" t="s">
        <v>10330</v>
      </c>
      <c r="MB207" s="136" t="s">
        <v>10331</v>
      </c>
      <c r="MC207" s="136" t="s">
        <v>10332</v>
      </c>
      <c r="MD207" s="136" t="s">
        <v>10333</v>
      </c>
      <c r="ME207" s="126" t="s">
        <v>10334</v>
      </c>
      <c r="MF207" s="36" t="s">
        <v>10335</v>
      </c>
      <c r="MG207" s="36" t="s">
        <v>10336</v>
      </c>
      <c r="MH207" s="36" t="s">
        <v>10337</v>
      </c>
      <c r="MI207" s="36" t="s">
        <v>10338</v>
      </c>
      <c r="MJ207" s="126" t="s">
        <v>10339</v>
      </c>
      <c r="MK207" s="27" t="s">
        <v>10340</v>
      </c>
      <c r="ML207" s="27" t="s">
        <v>10341</v>
      </c>
      <c r="MM207" s="27" t="s">
        <v>10342</v>
      </c>
      <c r="MN207" s="27" t="s">
        <v>10343</v>
      </c>
      <c r="MO207" s="126" t="s">
        <v>10344</v>
      </c>
      <c r="OC207" s="126" t="s">
        <v>10345</v>
      </c>
      <c r="OI207" s="36" t="s">
        <v>10346</v>
      </c>
      <c r="OJ207" s="36" t="s">
        <v>10347</v>
      </c>
      <c r="OK207" s="27" t="s">
        <v>10348</v>
      </c>
      <c r="OL207" s="36" t="s">
        <v>10349</v>
      </c>
      <c r="OM207" s="36" t="s">
        <v>10350</v>
      </c>
      <c r="ON207" s="36" t="s">
        <v>10351</v>
      </c>
      <c r="OO207" s="36" t="s">
        <v>10352</v>
      </c>
      <c r="OP207" s="27" t="s">
        <v>10353</v>
      </c>
      <c r="OQ207" s="36" t="s">
        <v>10354</v>
      </c>
      <c r="OR207" s="36" t="s">
        <v>10355</v>
      </c>
      <c r="OS207" s="36" t="s">
        <v>10356</v>
      </c>
      <c r="OT207" s="36" t="s">
        <v>10357</v>
      </c>
      <c r="OU207" s="27" t="s">
        <v>10358</v>
      </c>
      <c r="OV207" s="36" t="s">
        <v>10359</v>
      </c>
      <c r="OW207" s="36" t="s">
        <v>10360</v>
      </c>
      <c r="OX207" s="36" t="s">
        <v>10361</v>
      </c>
      <c r="OY207" s="36" t="s">
        <v>10362</v>
      </c>
      <c r="OZ207" s="27" t="s">
        <v>10363</v>
      </c>
      <c r="PA207" s="36" t="s">
        <v>10364</v>
      </c>
      <c r="PB207" s="36" t="s">
        <v>10365</v>
      </c>
      <c r="PC207" s="36" t="s">
        <v>10366</v>
      </c>
      <c r="PD207" s="36" t="s">
        <v>10367</v>
      </c>
      <c r="PE207" s="27" t="s">
        <v>10368</v>
      </c>
      <c r="PF207" s="36" t="s">
        <v>10369</v>
      </c>
      <c r="PG207" s="36" t="s">
        <v>10370</v>
      </c>
      <c r="PH207" s="36" t="s">
        <v>10371</v>
      </c>
      <c r="PI207" s="36" t="s">
        <v>10372</v>
      </c>
      <c r="PJ207" s="27" t="s">
        <v>10373</v>
      </c>
      <c r="PK207" s="27" t="s">
        <v>10374</v>
      </c>
      <c r="PL207" s="27" t="s">
        <v>10375</v>
      </c>
      <c r="PM207" s="27" t="s">
        <v>10376</v>
      </c>
      <c r="PN207" s="27" t="s">
        <v>10377</v>
      </c>
      <c r="PO207" s="27" t="s">
        <v>10378</v>
      </c>
    </row>
    <row r="208" spans="1:431" ht="24" outlineLevel="1" x14ac:dyDescent="0.3">
      <c r="A208" s="28" t="s">
        <v>10379</v>
      </c>
      <c r="B208" s="37" t="s">
        <v>10380</v>
      </c>
      <c r="C208" s="103">
        <f t="shared" ref="C208:AV208" si="623">IF(SUM(C209:C216)=0,"",SUM(C209:C216))</f>
        <v>-2.4033568595579027</v>
      </c>
      <c r="I208" s="7">
        <f t="shared" si="623"/>
        <v>3361.7615382842296</v>
      </c>
      <c r="J208" s="7">
        <f t="shared" si="623"/>
        <v>1901.6809623254919</v>
      </c>
      <c r="K208" s="103">
        <f t="shared" si="623"/>
        <v>2017.3571085010576</v>
      </c>
      <c r="L208" s="7">
        <f t="shared" si="623"/>
        <v>2111.1160260784659</v>
      </c>
      <c r="M208" s="7">
        <f t="shared" si="623"/>
        <v>2267.0916624735928</v>
      </c>
      <c r="N208" s="7">
        <f t="shared" si="623"/>
        <v>2269.5142150812289</v>
      </c>
      <c r="O208" s="7">
        <f t="shared" si="623"/>
        <v>2233.6497719881818</v>
      </c>
      <c r="P208" s="103">
        <f t="shared" si="623"/>
        <v>1819.061654677628</v>
      </c>
      <c r="Q208" s="7">
        <f t="shared" si="623"/>
        <v>1837.9334123917704</v>
      </c>
      <c r="R208" s="7">
        <f t="shared" si="623"/>
        <v>1881.1742160739814</v>
      </c>
      <c r="S208" s="7">
        <f t="shared" si="623"/>
        <v>1899.3434903268499</v>
      </c>
      <c r="T208" s="7">
        <f t="shared" si="623"/>
        <v>1784.5001633164468</v>
      </c>
      <c r="U208" s="103">
        <f t="shared" si="623"/>
        <v>1769.7754994397542</v>
      </c>
      <c r="V208" s="7">
        <f t="shared" si="623"/>
        <v>1804.8380913448254</v>
      </c>
      <c r="W208" s="7">
        <f t="shared" si="623"/>
        <v>1843.6979797369943</v>
      </c>
      <c r="X208" s="7">
        <f t="shared" si="623"/>
        <v>1868.0444686404524</v>
      </c>
      <c r="Y208" s="7">
        <f t="shared" si="623"/>
        <v>1877.2491871056745</v>
      </c>
      <c r="Z208" s="103">
        <f t="shared" si="623"/>
        <v>1894.9380202950431</v>
      </c>
      <c r="AA208" s="103">
        <f t="shared" ref="AA208:AI208" si="624">IF(SUM(AA209:AA216)=0,"",SUM(AA209:AA216))</f>
        <v>1911.6933766140066</v>
      </c>
      <c r="AB208" s="103">
        <f t="shared" si="624"/>
        <v>1918.7145603418764</v>
      </c>
      <c r="AC208" s="103">
        <f t="shared" si="624"/>
        <v>1912.2647914574382</v>
      </c>
      <c r="AD208" s="103">
        <f t="shared" si="624"/>
        <v>2014.8742563594676</v>
      </c>
      <c r="AE208" s="103">
        <f t="shared" si="624"/>
        <v>2025.3074224104237</v>
      </c>
      <c r="AF208" s="103">
        <f t="shared" si="624"/>
        <v>2035.116507753421</v>
      </c>
      <c r="AG208" s="103">
        <f t="shared" si="624"/>
        <v>2039.2875171164833</v>
      </c>
      <c r="AH208" s="103">
        <f t="shared" si="624"/>
        <v>2041.2697799406242</v>
      </c>
      <c r="AI208" s="103">
        <f t="shared" si="624"/>
        <v>2043.0226709103254</v>
      </c>
      <c r="AJ208" s="103">
        <f t="shared" ref="AJ208:AO208" si="625">IF(SUM(AJ209:AJ216)=0,"",SUM(AJ209:AJ216))</f>
        <v>2054.2367930808964</v>
      </c>
      <c r="AK208" s="103">
        <f t="shared" si="625"/>
        <v>2065.1471470031684</v>
      </c>
      <c r="AL208" s="103">
        <f t="shared" si="625"/>
        <v>2076.2912133866462</v>
      </c>
      <c r="AM208" s="103">
        <f t="shared" si="625"/>
        <v>2086.295345003261</v>
      </c>
      <c r="AN208" s="103">
        <f t="shared" si="625"/>
        <v>73.211436856372757</v>
      </c>
      <c r="AO208" s="103">
        <f t="shared" si="625"/>
        <v>80.211295295989657</v>
      </c>
      <c r="AP208" s="103">
        <f t="shared" si="623"/>
        <v>2.6773195112082422</v>
      </c>
      <c r="AV208" s="7">
        <f t="shared" si="623"/>
        <v>2.6998099766860495</v>
      </c>
      <c r="AW208" s="7">
        <f t="shared" ref="AW208:CP208" si="626">IF(SUM(AW209:AW216)=0,"",SUM(AW209:AW216))</f>
        <v>2.6998099766860495</v>
      </c>
      <c r="AX208" s="7">
        <f t="shared" si="626"/>
        <v>2.6998099766860495</v>
      </c>
      <c r="AY208" s="7">
        <f t="shared" si="626"/>
        <v>2.6998099766860495</v>
      </c>
      <c r="AZ208" s="7">
        <f t="shared" si="626"/>
        <v>2.6998099766860495</v>
      </c>
      <c r="BA208" s="7">
        <f t="shared" si="626"/>
        <v>2.6998099766860495</v>
      </c>
      <c r="BB208" s="7">
        <f t="shared" si="626"/>
        <v>2.6998099766860495</v>
      </c>
      <c r="BC208" s="7">
        <f t="shared" si="626"/>
        <v>2.6998099766860495</v>
      </c>
      <c r="BD208" s="7">
        <f t="shared" si="626"/>
        <v>2.6998099766860495</v>
      </c>
      <c r="BE208" s="7">
        <f t="shared" si="626"/>
        <v>2.6998099766860495</v>
      </c>
      <c r="BF208" s="7">
        <f t="shared" si="626"/>
        <v>2.6998099766860495</v>
      </c>
      <c r="BG208" s="7">
        <f t="shared" si="626"/>
        <v>2.6998099766860495</v>
      </c>
      <c r="BH208" s="103">
        <f t="shared" si="626"/>
        <v>2.6998099766860495</v>
      </c>
      <c r="BI208" s="7">
        <f t="shared" si="626"/>
        <v>2.6998099766860495</v>
      </c>
      <c r="BJ208" s="7">
        <f t="shared" si="626"/>
        <v>2.6998099766860495</v>
      </c>
      <c r="BK208" s="7">
        <f t="shared" si="626"/>
        <v>2.6998099766860495</v>
      </c>
      <c r="BL208" s="7">
        <f t="shared" si="626"/>
        <v>2.6998099766860495</v>
      </c>
      <c r="BM208" s="103">
        <f t="shared" si="626"/>
        <v>2.6998099766860495</v>
      </c>
      <c r="BN208" s="7">
        <f t="shared" ref="BN208:BV208" si="627">IF(SUM(BN209:BN216)=0,"",SUM(BN209:BN216))</f>
        <v>2.6998099766860495</v>
      </c>
      <c r="BO208" s="7">
        <f t="shared" si="627"/>
        <v>2.6998099766860495</v>
      </c>
      <c r="BP208" s="7">
        <f t="shared" si="627"/>
        <v>2.6998099766860495</v>
      </c>
      <c r="BQ208" s="7">
        <f t="shared" si="627"/>
        <v>2.6998099766860495</v>
      </c>
      <c r="BR208" s="103">
        <f t="shared" si="627"/>
        <v>2.6998099766860495</v>
      </c>
      <c r="BS208" s="7">
        <f t="shared" si="627"/>
        <v>2.6998099766860495</v>
      </c>
      <c r="BT208" s="7">
        <f t="shared" si="627"/>
        <v>2.6998099766860495</v>
      </c>
      <c r="BU208" s="7">
        <f t="shared" si="627"/>
        <v>2.6998099766860495</v>
      </c>
      <c r="BV208" s="7">
        <f t="shared" si="627"/>
        <v>2.6998099766860495</v>
      </c>
      <c r="BW208" s="103">
        <f t="shared" ref="BW208:CB208" si="628">IF(SUM(BW209:BW216)=0,"",SUM(BW209:BW216))</f>
        <v>2.6998099766860495</v>
      </c>
      <c r="BX208" s="7">
        <f t="shared" si="628"/>
        <v>2.6998099766860495</v>
      </c>
      <c r="BY208" s="7">
        <f t="shared" si="628"/>
        <v>2.6998099766860495</v>
      </c>
      <c r="BZ208" s="7">
        <f t="shared" si="628"/>
        <v>2.6998099766860495</v>
      </c>
      <c r="CA208" s="7">
        <f t="shared" si="628"/>
        <v>2.6998099766860495</v>
      </c>
      <c r="CB208" s="103">
        <f t="shared" si="628"/>
        <v>2.6998099766860495</v>
      </c>
      <c r="CC208" s="103">
        <f t="shared" si="626"/>
        <v>1.0065297148626484</v>
      </c>
      <c r="CI208" s="7">
        <f t="shared" si="626"/>
        <v>1.0090519401280282</v>
      </c>
      <c r="CJ208" s="7">
        <f t="shared" si="626"/>
        <v>1.0108954788063298</v>
      </c>
      <c r="CK208" s="103">
        <f t="shared" si="626"/>
        <v>1.011968937789766</v>
      </c>
      <c r="CL208" s="7">
        <f t="shared" si="626"/>
        <v>1.0114579720063066</v>
      </c>
      <c r="CM208" s="7">
        <f t="shared" si="626"/>
        <v>1.011498113002206</v>
      </c>
      <c r="CN208" s="7">
        <f t="shared" si="626"/>
        <v>1.0114694706190956</v>
      </c>
      <c r="CO208" s="7">
        <f t="shared" si="626"/>
        <v>1.0115298732100868</v>
      </c>
      <c r="CP208" s="103">
        <f t="shared" si="626"/>
        <v>1.0106436286479583</v>
      </c>
      <c r="CQ208" s="7">
        <f t="shared" ref="CQ208:CZ208" si="629">IF(SUM(CQ209:CQ216)=0,"",SUM(CQ209:CQ216))</f>
        <v>1.0109303510662244</v>
      </c>
      <c r="CR208" s="7">
        <f t="shared" si="629"/>
        <v>1.0107008363511523</v>
      </c>
      <c r="CS208" s="7">
        <f t="shared" si="629"/>
        <v>1.0104683560981464</v>
      </c>
      <c r="CT208" s="7">
        <f t="shared" si="629"/>
        <v>1.0096807843156423</v>
      </c>
      <c r="CU208" s="103">
        <f t="shared" si="629"/>
        <v>1.0083347351792189</v>
      </c>
      <c r="CV208" s="7">
        <f t="shared" si="629"/>
        <v>1.0065723272204739</v>
      </c>
      <c r="CW208" s="7">
        <f t="shared" si="629"/>
        <v>1.0054767409673158</v>
      </c>
      <c r="CX208" s="7">
        <f t="shared" si="629"/>
        <v>1.0041948288425413</v>
      </c>
      <c r="CY208" s="7">
        <f t="shared" si="629"/>
        <v>1.0032226157401873</v>
      </c>
      <c r="CZ208" s="103">
        <f t="shared" si="629"/>
        <v>1.0030069687498437</v>
      </c>
      <c r="DA208" s="7">
        <f t="shared" ref="DA208:DI208" si="630">IF(SUM(DA209:DA216)=0,"",SUM(DA209:DA216))</f>
        <v>1.0038536188167235</v>
      </c>
      <c r="DB208" s="7">
        <f t="shared" si="630"/>
        <v>1.0054767409673158</v>
      </c>
      <c r="DC208" s="7">
        <f t="shared" si="630"/>
        <v>1.0054003097480848</v>
      </c>
      <c r="DD208" s="7">
        <f t="shared" si="630"/>
        <v>1.0051536750512298</v>
      </c>
      <c r="DE208" s="103">
        <f t="shared" si="630"/>
        <v>1.0039078533789176</v>
      </c>
      <c r="DF208" s="7">
        <f t="shared" si="630"/>
        <v>1.0023848078925885</v>
      </c>
      <c r="DG208" s="7">
        <f t="shared" si="630"/>
        <v>0.99979999519857476</v>
      </c>
      <c r="DH208" s="7">
        <f t="shared" si="630"/>
        <v>0.99721518250456109</v>
      </c>
      <c r="DI208" s="7">
        <f t="shared" si="630"/>
        <v>0.99478947413191343</v>
      </c>
      <c r="DJ208" s="103">
        <f t="shared" ref="DJ208:DO208" si="631">IF(SUM(DJ209:DJ216)=0,"",SUM(DJ209:DJ216))</f>
        <v>0.99478947413191343</v>
      </c>
      <c r="DK208" s="7">
        <f t="shared" si="631"/>
        <v>0.99478947413191343</v>
      </c>
      <c r="DL208" s="7">
        <f t="shared" si="631"/>
        <v>0.99478947413191343</v>
      </c>
      <c r="DM208" s="7">
        <f t="shared" si="631"/>
        <v>0.99478947413191343</v>
      </c>
      <c r="DN208" s="7">
        <f t="shared" si="631"/>
        <v>0.99478947413191343</v>
      </c>
      <c r="DO208" s="103">
        <f t="shared" si="631"/>
        <v>0.99478947413191343</v>
      </c>
      <c r="LC208" s="103">
        <f t="shared" ref="LC208:LZ208" si="632">IF(SUM(LC209:LC216)=0,"",SUM(LC209:LC216))</f>
        <v>339.29196389287506</v>
      </c>
      <c r="LI208" s="7">
        <f t="shared" si="632"/>
        <v>3704.7549817653671</v>
      </c>
      <c r="LJ208" s="7">
        <f t="shared" si="632"/>
        <v>2245.1629435563791</v>
      </c>
      <c r="LK208" s="103">
        <f t="shared" si="632"/>
        <v>2361.1235563625542</v>
      </c>
      <c r="LL208" s="7">
        <f t="shared" si="632"/>
        <v>2454.7470680073466</v>
      </c>
      <c r="LM208" s="7">
        <f t="shared" si="632"/>
        <v>2610.7333417663858</v>
      </c>
      <c r="LN208" s="7">
        <f t="shared" si="632"/>
        <v>2613.148304142499</v>
      </c>
      <c r="LO208" s="7">
        <f t="shared" si="632"/>
        <v>2577.2998677360638</v>
      </c>
      <c r="LP208" s="103">
        <f t="shared" si="632"/>
        <v>2162.4768956165462</v>
      </c>
      <c r="LQ208" s="7">
        <f t="shared" si="632"/>
        <v>2181.4246347715298</v>
      </c>
      <c r="LR208" s="7">
        <f t="shared" si="632"/>
        <v>2224.6046170542459</v>
      </c>
      <c r="LS208" s="7">
        <f t="shared" si="632"/>
        <v>2242.712284040068</v>
      </c>
      <c r="LT208" s="7">
        <f t="shared" si="632"/>
        <v>2127.6602505073015</v>
      </c>
      <c r="LU208" s="103">
        <f t="shared" si="632"/>
        <v>2112.5788836094566</v>
      </c>
      <c r="LV208" s="7">
        <f t="shared" si="632"/>
        <v>2147.174437405461</v>
      </c>
      <c r="LW208" s="7">
        <f t="shared" si="632"/>
        <v>2185.7439954405427</v>
      </c>
      <c r="LX208" s="7">
        <f t="shared" si="632"/>
        <v>2209.7507776309353</v>
      </c>
      <c r="LY208" s="7">
        <f t="shared" si="632"/>
        <v>2218.6978596240338</v>
      </c>
      <c r="LZ208" s="103">
        <f t="shared" si="632"/>
        <v>2236.3295463609606</v>
      </c>
      <c r="MA208" s="103">
        <f t="shared" ref="MA208:MH208" si="633">IF(SUM(MA209:MA216)=0,"",SUM(MA209:MA216))</f>
        <v>2253.3092649476475</v>
      </c>
      <c r="MB208" s="103">
        <f t="shared" si="633"/>
        <v>2260.7605760454244</v>
      </c>
      <c r="MC208" s="103">
        <f t="shared" si="633"/>
        <v>2254.29055288789</v>
      </c>
      <c r="MD208" s="103">
        <f t="shared" si="633"/>
        <v>2356.834659595253</v>
      </c>
      <c r="ME208" s="103">
        <f t="shared" si="633"/>
        <v>2366.9376829030457</v>
      </c>
      <c r="MF208" s="103">
        <f t="shared" si="633"/>
        <v>2376.3431611921665</v>
      </c>
      <c r="MG208" s="103">
        <f t="shared" si="633"/>
        <v>2379.8291951913152</v>
      </c>
      <c r="MH208" s="103">
        <f t="shared" si="633"/>
        <v>2381.1264826515426</v>
      </c>
      <c r="MI208" s="103">
        <f>IF(SUM(MI209:MI216)=0,"",SUM(MI209:MI216))</f>
        <v>2382.2365609024923</v>
      </c>
      <c r="MJ208" s="103">
        <f t="shared" ref="MJ208:MO208" si="634">IF(SUM(MJ209:MJ216)=0,"",SUM(MJ209:MJ216))</f>
        <v>2393.4506830730629</v>
      </c>
      <c r="MK208" s="103">
        <f t="shared" si="634"/>
        <v>2404.3610369953358</v>
      </c>
      <c r="ML208" s="103">
        <f t="shared" si="634"/>
        <v>2415.5051033788127</v>
      </c>
      <c r="MM208" s="103">
        <f t="shared" si="634"/>
        <v>2425.5092349954275</v>
      </c>
      <c r="MN208" s="103">
        <f t="shared" si="634"/>
        <v>412.4253268485391</v>
      </c>
      <c r="MO208" s="103">
        <f t="shared" si="634"/>
        <v>419.42518528815623</v>
      </c>
    </row>
    <row r="209" spans="1:431" outlineLevel="1" x14ac:dyDescent="0.3">
      <c r="A209" s="30" t="s">
        <v>10381</v>
      </c>
      <c r="B209" s="37" t="s">
        <v>10382</v>
      </c>
      <c r="C209" s="103">
        <v>-1676.4963423547802</v>
      </c>
      <c r="I209" s="7">
        <v>1577.5471823666094</v>
      </c>
      <c r="J209" s="7">
        <v>278.18781629655336</v>
      </c>
      <c r="K209" s="103">
        <v>262.52183393196719</v>
      </c>
      <c r="L209" s="7">
        <v>244.90225180884235</v>
      </c>
      <c r="M209" s="7">
        <v>231.70065668665939</v>
      </c>
      <c r="N209" s="7">
        <v>223.89369787089072</v>
      </c>
      <c r="O209" s="7">
        <v>215.64218765113856</v>
      </c>
      <c r="P209" s="103">
        <v>214.2638942611018</v>
      </c>
      <c r="Q209" s="7">
        <v>213.82250108832102</v>
      </c>
      <c r="R209" s="7">
        <v>217.40295282572305</v>
      </c>
      <c r="S209" s="7">
        <v>228.29216685254499</v>
      </c>
      <c r="T209" s="7">
        <v>120.67561193018827</v>
      </c>
      <c r="U209" s="103">
        <v>134.77180719595808</v>
      </c>
      <c r="V209" s="7">
        <v>152.19039979725858</v>
      </c>
      <c r="W209" s="7">
        <v>170.84722143258423</v>
      </c>
      <c r="X209" s="7">
        <v>182.33278934628916</v>
      </c>
      <c r="Y209" s="7">
        <v>196.94861136967549</v>
      </c>
      <c r="Z209" s="103">
        <v>212.32502505671599</v>
      </c>
      <c r="AA209" s="103">
        <v>226.86257800583377</v>
      </c>
      <c r="AB209" s="103">
        <v>239.67520288718069</v>
      </c>
      <c r="AC209" s="103">
        <v>245.05843639508791</v>
      </c>
      <c r="AD209" s="103">
        <v>253.47547580663817</v>
      </c>
      <c r="AE209" s="103">
        <v>261.58887454005293</v>
      </c>
      <c r="AF209" s="103">
        <v>270.77224518653821</v>
      </c>
      <c r="AG209" s="103">
        <v>279.04469379889377</v>
      </c>
      <c r="AH209" s="103">
        <v>284.79041819817093</v>
      </c>
      <c r="AI209" s="103">
        <v>288.8155120887979</v>
      </c>
      <c r="AJ209" s="103">
        <v>291.95137256529512</v>
      </c>
      <c r="AK209" s="103">
        <v>294.76551851395669</v>
      </c>
      <c r="AL209" s="103">
        <v>297.93752669027009</v>
      </c>
      <c r="AM209" s="103">
        <v>300.06486634346669</v>
      </c>
      <c r="AN209" s="103">
        <v>-1720.1252925240144</v>
      </c>
      <c r="AO209" s="103">
        <v>-1719.9607729677643</v>
      </c>
      <c r="AP209" s="103">
        <v>2.6731142561180183</v>
      </c>
      <c r="AV209" s="7">
        <v>2.6941755719053058</v>
      </c>
      <c r="AW209" s="7">
        <v>2.6941755719053058</v>
      </c>
      <c r="AX209" s="7">
        <v>2.6941755719053058</v>
      </c>
      <c r="AY209" s="7">
        <v>2.6941755719053058</v>
      </c>
      <c r="AZ209" s="7">
        <v>2.6941755719053058</v>
      </c>
      <c r="BA209" s="7">
        <v>2.6941755719053058</v>
      </c>
      <c r="BB209" s="7">
        <v>2.6941755719053058</v>
      </c>
      <c r="BC209" s="7">
        <v>2.6941755719053058</v>
      </c>
      <c r="BD209" s="7">
        <v>2.6941755719053058</v>
      </c>
      <c r="BE209" s="7">
        <v>2.6941755719053058</v>
      </c>
      <c r="BF209" s="7">
        <v>2.6941755719053058</v>
      </c>
      <c r="BG209" s="7">
        <v>2.6941755719053058</v>
      </c>
      <c r="BH209" s="103">
        <v>2.6941755719053058</v>
      </c>
      <c r="BI209" s="7">
        <v>2.6941755719053058</v>
      </c>
      <c r="BJ209" s="7">
        <v>2.6941755719053058</v>
      </c>
      <c r="BK209" s="7">
        <v>2.6941755719053058</v>
      </c>
      <c r="BL209" s="7">
        <v>2.6941755719053058</v>
      </c>
      <c r="BM209" s="103">
        <v>2.6941755719053058</v>
      </c>
      <c r="BN209" s="7">
        <v>2.6941755719053058</v>
      </c>
      <c r="BO209" s="7">
        <v>2.6941755719053058</v>
      </c>
      <c r="BP209" s="7">
        <v>2.6941755719053058</v>
      </c>
      <c r="BQ209" s="7">
        <v>2.6941755719053058</v>
      </c>
      <c r="BR209" s="103">
        <v>2.6941755719053058</v>
      </c>
      <c r="BS209" s="7">
        <v>2.6941755719053058</v>
      </c>
      <c r="BT209" s="7">
        <v>2.6941755719053058</v>
      </c>
      <c r="BU209" s="7">
        <v>2.6941755719053058</v>
      </c>
      <c r="BV209" s="7">
        <v>2.6941755719053058</v>
      </c>
      <c r="BW209" s="103">
        <v>2.6941755719053058</v>
      </c>
      <c r="BX209" s="7">
        <v>2.6941755719053058</v>
      </c>
      <c r="BY209" s="7">
        <v>2.6941755719053058</v>
      </c>
      <c r="BZ209" s="7">
        <v>2.6941755719053058</v>
      </c>
      <c r="CA209" s="7">
        <v>2.6941755719053058</v>
      </c>
      <c r="CB209" s="103">
        <v>2.6941755719053058</v>
      </c>
      <c r="CC209" s="103">
        <v>0.91295942778622641</v>
      </c>
      <c r="CI209" s="7">
        <v>0.91290735897277731</v>
      </c>
      <c r="CJ209" s="7">
        <v>0.91286919687507617</v>
      </c>
      <c r="CK209" s="103">
        <v>0.91278983187507612</v>
      </c>
      <c r="CL209" s="7">
        <v>0.91265679667392674</v>
      </c>
      <c r="CM209" s="7">
        <v>0.91252512983484624</v>
      </c>
      <c r="CN209" s="7">
        <v>0.91243132101300717</v>
      </c>
      <c r="CO209" s="7">
        <v>0.91235241213369678</v>
      </c>
      <c r="CP209" s="103">
        <v>0.91231425003599564</v>
      </c>
      <c r="CQ209" s="7">
        <v>0.91227365529461635</v>
      </c>
      <c r="CR209" s="7">
        <v>0.91222287385783485</v>
      </c>
      <c r="CS209" s="7">
        <v>0.91219170561070828</v>
      </c>
      <c r="CT209" s="7">
        <v>0.91217178834059331</v>
      </c>
      <c r="CU209" s="103">
        <v>0.91214883026588067</v>
      </c>
      <c r="CV209" s="7">
        <v>0.91214259661645547</v>
      </c>
      <c r="CW209" s="7">
        <v>0.91215643227737497</v>
      </c>
      <c r="CX209" s="7">
        <v>0.91212404770840949</v>
      </c>
      <c r="CY209" s="7">
        <v>0.91208923049576585</v>
      </c>
      <c r="CZ209" s="103">
        <v>0.91207554687507608</v>
      </c>
      <c r="DA209" s="7">
        <v>0.9121012416739267</v>
      </c>
      <c r="DB209" s="7">
        <v>0.91215643227737497</v>
      </c>
      <c r="DC209" s="7">
        <v>0.91215643227737497</v>
      </c>
      <c r="DD209" s="7">
        <v>0.91215643227737497</v>
      </c>
      <c r="DE209" s="103">
        <v>0.91215643227737497</v>
      </c>
      <c r="DF209" s="7">
        <v>0.91215643227737497</v>
      </c>
      <c r="DG209" s="7">
        <v>0.91215643227737497</v>
      </c>
      <c r="DH209" s="7">
        <v>0.91215643227737497</v>
      </c>
      <c r="DI209" s="7">
        <v>0.91215643227737497</v>
      </c>
      <c r="DJ209" s="103">
        <v>0.91215643227737497</v>
      </c>
      <c r="DK209" s="7">
        <v>0.91215643227737497</v>
      </c>
      <c r="DL209" s="7">
        <v>0.91215643227737497</v>
      </c>
      <c r="DM209" s="7">
        <v>0.91215643227737497</v>
      </c>
      <c r="DN209" s="7">
        <v>0.91215643227737497</v>
      </c>
      <c r="DO209" s="103">
        <v>0.91215643227737497</v>
      </c>
      <c r="LC209" s="103">
        <v>-1359.7148948201254</v>
      </c>
      <c r="LI209" s="7">
        <v>1894.9045485077443</v>
      </c>
      <c r="LJ209" s="7">
        <v>595.53506948179711</v>
      </c>
      <c r="LK209" s="103">
        <v>579.84805539221088</v>
      </c>
      <c r="LL209" s="7">
        <v>562.19321894078143</v>
      </c>
      <c r="LM209" s="7">
        <v>548.95673210624204</v>
      </c>
      <c r="LN209" s="7">
        <v>541.12491395268626</v>
      </c>
      <c r="LO209" s="7">
        <v>532.85249287991667</v>
      </c>
      <c r="LP209" s="103">
        <v>531.46408653398908</v>
      </c>
      <c r="LQ209" s="7">
        <v>531.01193575474292</v>
      </c>
      <c r="LR209" s="7">
        <v>534.57893041139778</v>
      </c>
      <c r="LS209" s="7">
        <v>545.45988485273131</v>
      </c>
      <c r="LT209" s="7">
        <v>437.83805185379401</v>
      </c>
      <c r="LU209" s="103">
        <v>451.92816322976506</v>
      </c>
      <c r="LV209" s="7">
        <v>469.34510391396776</v>
      </c>
      <c r="LW209" s="7">
        <v>488.005591999437</v>
      </c>
      <c r="LX209" s="7">
        <v>499.48257800236615</v>
      </c>
      <c r="LY209" s="7">
        <v>514.08917346440205</v>
      </c>
      <c r="LZ209" s="103">
        <v>529.46196099195959</v>
      </c>
      <c r="MA209" s="103">
        <v>544.00632306277294</v>
      </c>
      <c r="MB209" s="103">
        <v>556.83357345403363</v>
      </c>
      <c r="MC209" s="103">
        <v>562.21680696194085</v>
      </c>
      <c r="MD209" s="103">
        <v>570.63384637349111</v>
      </c>
      <c r="ME209" s="103">
        <v>578.74724510690589</v>
      </c>
      <c r="MF209" s="103">
        <v>587.93061575339118</v>
      </c>
      <c r="MG209" s="103">
        <v>596.20306436574674</v>
      </c>
      <c r="MH209" s="103">
        <v>601.94878876502389</v>
      </c>
      <c r="MI209" s="103">
        <v>605.97388265565087</v>
      </c>
      <c r="MJ209" s="103">
        <v>609.10974313214808</v>
      </c>
      <c r="MK209" s="103">
        <v>611.92388908080966</v>
      </c>
      <c r="ML209" s="103">
        <v>615.09589725712306</v>
      </c>
      <c r="MM209" s="103">
        <v>617.22323691031966</v>
      </c>
      <c r="MN209" s="103">
        <v>-1402.9669219571615</v>
      </c>
      <c r="MO209" s="103">
        <v>-1402.8024024009114</v>
      </c>
    </row>
    <row r="210" spans="1:431" outlineLevel="1" x14ac:dyDescent="0.3">
      <c r="A210" s="30" t="s">
        <v>10383</v>
      </c>
      <c r="B210" s="37" t="s">
        <v>10384</v>
      </c>
      <c r="C210" s="103">
        <v>844.41113351976503</v>
      </c>
      <c r="I210" s="7">
        <v>829.68044325402502</v>
      </c>
      <c r="J210" s="7">
        <v>783.5466294681903</v>
      </c>
      <c r="K210" s="103">
        <v>709.09574185689667</v>
      </c>
      <c r="L210" s="7">
        <v>744.84515278606466</v>
      </c>
      <c r="M210" s="7">
        <v>697.27389653820933</v>
      </c>
      <c r="N210" s="7">
        <v>686.72297348251607</v>
      </c>
      <c r="O210" s="7">
        <v>663.75467605751396</v>
      </c>
      <c r="P210" s="103">
        <v>657.5923409579608</v>
      </c>
      <c r="Q210" s="7">
        <v>656.904186071352</v>
      </c>
      <c r="R210" s="7">
        <v>679.09258865958577</v>
      </c>
      <c r="S210" s="7">
        <v>669.50524352039815</v>
      </c>
      <c r="T210" s="7">
        <v>646.22315318388371</v>
      </c>
      <c r="U210" s="103">
        <v>593.78238056368855</v>
      </c>
      <c r="V210" s="7">
        <v>600.52173996122963</v>
      </c>
      <c r="W210" s="7">
        <v>610.77770860576095</v>
      </c>
      <c r="X210" s="7">
        <v>614.88468845737111</v>
      </c>
      <c r="Y210" s="7">
        <v>601.70580625609159</v>
      </c>
      <c r="Z210" s="103">
        <v>595.13254301530151</v>
      </c>
      <c r="AA210" s="103">
        <v>586.07751858153586</v>
      </c>
      <c r="AB210" s="103">
        <v>565.77817452217516</v>
      </c>
      <c r="AC210" s="103">
        <v>545.52810887581813</v>
      </c>
      <c r="AD210" s="103">
        <v>632.35285940992605</v>
      </c>
      <c r="AE210" s="103">
        <v>631.90702146283479</v>
      </c>
      <c r="AF210" s="103">
        <v>631.09034781983951</v>
      </c>
      <c r="AG210" s="103">
        <v>630.1352900737179</v>
      </c>
      <c r="AH210" s="103">
        <v>629.12573874717702</v>
      </c>
      <c r="AI210" s="103">
        <v>628.27000255202699</v>
      </c>
      <c r="AJ210" s="103">
        <v>627.81317377332539</v>
      </c>
      <c r="AK210" s="103">
        <v>627.52649866814545</v>
      </c>
      <c r="AL210" s="103">
        <v>627.26485744423348</v>
      </c>
      <c r="AM210" s="103">
        <v>627.05416714603336</v>
      </c>
      <c r="AN210" s="103">
        <v>626.21624340278754</v>
      </c>
      <c r="AO210" s="103">
        <v>625.24786290497048</v>
      </c>
      <c r="AP210" s="103" t="s">
        <v>10385</v>
      </c>
      <c r="AV210" s="7" t="s">
        <v>10386</v>
      </c>
      <c r="AW210" s="7" t="s">
        <v>10387</v>
      </c>
      <c r="AX210" s="7" t="s">
        <v>10388</v>
      </c>
      <c r="AY210" s="7" t="s">
        <v>10389</v>
      </c>
      <c r="AZ210" s="7" t="s">
        <v>10390</v>
      </c>
      <c r="BA210" s="7" t="s">
        <v>10391</v>
      </c>
      <c r="BB210" s="7" t="s">
        <v>10392</v>
      </c>
      <c r="BC210" s="7" t="s">
        <v>10393</v>
      </c>
      <c r="BD210" s="7" t="s">
        <v>10394</v>
      </c>
      <c r="BE210" s="7" t="s">
        <v>10395</v>
      </c>
      <c r="BF210" s="7" t="s">
        <v>10396</v>
      </c>
      <c r="BG210" s="7" t="s">
        <v>10397</v>
      </c>
      <c r="BH210" s="103" t="s">
        <v>10398</v>
      </c>
      <c r="BI210" s="7" t="s">
        <v>10399</v>
      </c>
      <c r="BJ210" s="7" t="s">
        <v>10400</v>
      </c>
      <c r="BK210" s="7" t="s">
        <v>10401</v>
      </c>
      <c r="BL210" s="7" t="s">
        <v>10402</v>
      </c>
      <c r="BM210" s="103" t="s">
        <v>10403</v>
      </c>
      <c r="BN210" s="7" t="s">
        <v>10404</v>
      </c>
      <c r="BO210" s="7" t="s">
        <v>10405</v>
      </c>
      <c r="BP210" s="7" t="s">
        <v>10406</v>
      </c>
      <c r="BQ210" s="7" t="s">
        <v>10407</v>
      </c>
      <c r="BR210" s="103" t="s">
        <v>10408</v>
      </c>
      <c r="BS210" s="7" t="s">
        <v>10409</v>
      </c>
      <c r="BT210" s="7" t="s">
        <v>10410</v>
      </c>
      <c r="BU210" s="7" t="s">
        <v>10411</v>
      </c>
      <c r="BV210" s="7" t="s">
        <v>10412</v>
      </c>
      <c r="BW210" s="103" t="s">
        <v>10413</v>
      </c>
      <c r="BX210" s="7" t="s">
        <v>10414</v>
      </c>
      <c r="BY210" s="7" t="s">
        <v>10415</v>
      </c>
      <c r="BZ210" s="7" t="s">
        <v>10416</v>
      </c>
      <c r="CA210" s="7" t="s">
        <v>10417</v>
      </c>
      <c r="CB210" s="103" t="s">
        <v>10418</v>
      </c>
      <c r="CC210" s="103">
        <v>2.9710483436135394E-2</v>
      </c>
      <c r="CI210" s="7">
        <v>3.0702294748395927E-2</v>
      </c>
      <c r="CJ210" s="7">
        <v>3.1302060054909334E-2</v>
      </c>
      <c r="CK210" s="103">
        <v>3.1164129326939991E-2</v>
      </c>
      <c r="CL210" s="7">
        <v>3.0495915739450215E-2</v>
      </c>
      <c r="CM210" s="7">
        <v>2.9431016548512167E-2</v>
      </c>
      <c r="CN210" s="7">
        <v>2.8127036020707621E-2</v>
      </c>
      <c r="CO210" s="7">
        <v>2.6986601311868596E-2</v>
      </c>
      <c r="CP210" s="103">
        <v>2.6496861659172068E-2</v>
      </c>
      <c r="CQ210" s="7">
        <v>2.6346021460823561E-2</v>
      </c>
      <c r="CR210" s="7">
        <v>2.6210384967373677E-2</v>
      </c>
      <c r="CS210" s="7">
        <v>2.5904376792220147E-2</v>
      </c>
      <c r="CT210" s="7">
        <v>2.5059482050334193E-2</v>
      </c>
      <c r="CU210" s="103">
        <v>2.392815891730905E-2</v>
      </c>
      <c r="CV210" s="7">
        <v>2.2781757091755176E-2</v>
      </c>
      <c r="CW210" s="7">
        <v>2.1738461302681977E-2</v>
      </c>
      <c r="CX210" s="7">
        <v>2.1002547382753641E-2</v>
      </c>
      <c r="CY210" s="7">
        <v>2.0852041018939123E-2</v>
      </c>
      <c r="CZ210" s="103">
        <v>2.0941825615435786E-2</v>
      </c>
      <c r="DA210" s="7">
        <v>2.1200955528024402E-2</v>
      </c>
      <c r="DB210" s="7">
        <v>2.1738461302681981E-2</v>
      </c>
      <c r="DC210" s="7">
        <v>2.1738461302681981E-2</v>
      </c>
      <c r="DD210" s="7">
        <v>2.1738461302681981E-2</v>
      </c>
      <c r="DE210" s="103">
        <v>2.1738461302681981E-2</v>
      </c>
      <c r="DF210" s="7">
        <v>2.1738461302681981E-2</v>
      </c>
      <c r="DG210" s="7">
        <v>2.1738461302681981E-2</v>
      </c>
      <c r="DH210" s="7">
        <v>2.1738461302681981E-2</v>
      </c>
      <c r="DI210" s="7">
        <v>2.1738461302681981E-2</v>
      </c>
      <c r="DJ210" s="103">
        <v>2.1738461302681981E-2</v>
      </c>
      <c r="DK210" s="7">
        <v>2.1738461302681981E-2</v>
      </c>
      <c r="DL210" s="7">
        <v>2.1738461302681981E-2</v>
      </c>
      <c r="DM210" s="7">
        <v>2.1738461302681981E-2</v>
      </c>
      <c r="DN210" s="7">
        <v>2.1738461302681981E-2</v>
      </c>
      <c r="DO210" s="103">
        <v>2.1738461302681981E-2</v>
      </c>
      <c r="LC210" s="103">
        <v>852.28441163034097</v>
      </c>
      <c r="LI210" s="7">
        <v>837.81655136234997</v>
      </c>
      <c r="LJ210" s="7">
        <v>791.8416753827413</v>
      </c>
      <c r="LK210" s="103">
        <v>717.35423612853572</v>
      </c>
      <c r="LL210" s="7">
        <v>752.9265704570189</v>
      </c>
      <c r="LM210" s="7">
        <v>705.07311592356507</v>
      </c>
      <c r="LN210" s="7">
        <v>694.17663802800359</v>
      </c>
      <c r="LO210" s="7">
        <v>670.90612540515906</v>
      </c>
      <c r="LP210" s="103">
        <v>664.61400929764147</v>
      </c>
      <c r="LQ210" s="7">
        <v>663.88588175847019</v>
      </c>
      <c r="LR210" s="7">
        <v>686.03834067593982</v>
      </c>
      <c r="LS210" s="7">
        <v>676.36990337033649</v>
      </c>
      <c r="LT210" s="7">
        <v>652.86391592722225</v>
      </c>
      <c r="LU210" s="103">
        <v>600.12334267677545</v>
      </c>
      <c r="LV210" s="7">
        <v>606.55890559054478</v>
      </c>
      <c r="LW210" s="7">
        <v>616.5384008509717</v>
      </c>
      <c r="LX210" s="7">
        <v>620.45036351380088</v>
      </c>
      <c r="LY210" s="7">
        <v>607.2315971261105</v>
      </c>
      <c r="LZ210" s="103">
        <v>600.68212680339195</v>
      </c>
      <c r="MA210" s="103">
        <v>591.69577179646251</v>
      </c>
      <c r="MB210" s="103">
        <v>571.53886676738591</v>
      </c>
      <c r="MC210" s="103">
        <v>551.28880112102888</v>
      </c>
      <c r="MD210" s="103">
        <v>638.1135516551368</v>
      </c>
      <c r="ME210" s="103">
        <v>637.66771370804554</v>
      </c>
      <c r="MF210" s="103">
        <v>636.85104006505026</v>
      </c>
      <c r="MG210" s="103">
        <v>635.89598231892865</v>
      </c>
      <c r="MH210" s="103">
        <v>634.88643099238777</v>
      </c>
      <c r="MI210" s="103">
        <v>634.03069479723774</v>
      </c>
      <c r="MJ210" s="103">
        <v>633.57386601853614</v>
      </c>
      <c r="MK210" s="103">
        <v>633.2871909133562</v>
      </c>
      <c r="ML210" s="103">
        <v>633.02554968944423</v>
      </c>
      <c r="MM210" s="103">
        <v>632.81485939124411</v>
      </c>
      <c r="MN210" s="103">
        <v>631.97693564799829</v>
      </c>
      <c r="MO210" s="103">
        <v>631.00855515018122</v>
      </c>
    </row>
    <row r="211" spans="1:431" outlineLevel="1" x14ac:dyDescent="0.3">
      <c r="A211" s="30" t="s">
        <v>10419</v>
      </c>
      <c r="B211" s="37" t="s">
        <v>10420</v>
      </c>
      <c r="C211" s="103">
        <v>-171.97700444667677</v>
      </c>
      <c r="I211" s="7">
        <v>-147.51570456142582</v>
      </c>
      <c r="J211" s="7">
        <v>-141.34322317680761</v>
      </c>
      <c r="K211" s="103">
        <v>-134.54136449346527</v>
      </c>
      <c r="L211" s="7">
        <v>-127.43538710980042</v>
      </c>
      <c r="M211" s="7">
        <v>-120.32546769190272</v>
      </c>
      <c r="N211" s="7">
        <v>-122.46961895836526</v>
      </c>
      <c r="O211" s="7">
        <v>-116.52075874236789</v>
      </c>
      <c r="P211" s="103">
        <v>-111.93481819120869</v>
      </c>
      <c r="Q211" s="7">
        <v>-108.22634944329829</v>
      </c>
      <c r="R211" s="7">
        <v>-105.26310853670827</v>
      </c>
      <c r="S211" s="7">
        <v>-103.5369879443962</v>
      </c>
      <c r="T211" s="7">
        <v>-102.0453542251896</v>
      </c>
      <c r="U211" s="103">
        <v>-101.14312434893549</v>
      </c>
      <c r="V211" s="7">
        <v>-99.739327044964625</v>
      </c>
      <c r="W211" s="7">
        <v>-98.865117388931623</v>
      </c>
      <c r="X211" s="7">
        <v>-97.895378835233629</v>
      </c>
      <c r="Y211" s="7">
        <v>-96.734339459732738</v>
      </c>
      <c r="Z211" s="103">
        <v>-95.42291079618002</v>
      </c>
      <c r="AA211" s="103">
        <v>-95.023859263345031</v>
      </c>
      <c r="AB211" s="103">
        <v>-94.536856160285907</v>
      </c>
      <c r="AC211" s="103">
        <v>-94.225291580538894</v>
      </c>
      <c r="AD211" s="103">
        <v>-93.913727000791937</v>
      </c>
      <c r="AE211" s="103">
        <v>-93.602162421044966</v>
      </c>
      <c r="AF211" s="103">
        <v>-93.290597841297995</v>
      </c>
      <c r="AG211" s="103">
        <v>-92.979033261551024</v>
      </c>
      <c r="AH211" s="103">
        <v>-92.113381015821886</v>
      </c>
      <c r="AI211" s="103">
        <v>-91.247728770092721</v>
      </c>
      <c r="AJ211" s="103">
        <v>-90.382076524363583</v>
      </c>
      <c r="AK211" s="103">
        <v>-89.516424278634418</v>
      </c>
      <c r="AL211" s="103">
        <v>-88.65077203290528</v>
      </c>
      <c r="AM211" s="103">
        <v>-87.785119787176143</v>
      </c>
      <c r="AN211" s="103">
        <v>-86.919467541447005</v>
      </c>
      <c r="AO211" s="103">
        <v>-86.05381529571784</v>
      </c>
      <c r="AP211" s="103">
        <v>7.6295090223683641E-5</v>
      </c>
      <c r="AV211" s="7">
        <v>1.5054447807436298E-3</v>
      </c>
      <c r="AW211" s="7">
        <v>1.5054447807436298E-3</v>
      </c>
      <c r="AX211" s="7">
        <v>1.5054447807436298E-3</v>
      </c>
      <c r="AY211" s="7">
        <v>1.5054447807436298E-3</v>
      </c>
      <c r="AZ211" s="7">
        <v>1.5054447807436298E-3</v>
      </c>
      <c r="BA211" s="7">
        <v>1.5054447807436298E-3</v>
      </c>
      <c r="BB211" s="7">
        <v>1.5054447807436298E-3</v>
      </c>
      <c r="BC211" s="7">
        <v>1.5054447807436298E-3</v>
      </c>
      <c r="BD211" s="7">
        <v>1.5054447807436298E-3</v>
      </c>
      <c r="BE211" s="7">
        <v>1.5054447807436298E-3</v>
      </c>
      <c r="BF211" s="7">
        <v>1.5054447807436298E-3</v>
      </c>
      <c r="BG211" s="7">
        <v>1.5054447807436298E-3</v>
      </c>
      <c r="BH211" s="103">
        <v>1.5054447807436298E-3</v>
      </c>
      <c r="BI211" s="7">
        <v>1.5054447807436298E-3</v>
      </c>
      <c r="BJ211" s="7">
        <v>1.5054447807436298E-3</v>
      </c>
      <c r="BK211" s="7">
        <v>1.5054447807436298E-3</v>
      </c>
      <c r="BL211" s="7">
        <v>1.5054447807436298E-3</v>
      </c>
      <c r="BM211" s="103">
        <v>1.5054447807436298E-3</v>
      </c>
      <c r="BN211" s="7">
        <v>1.5054447807436298E-3</v>
      </c>
      <c r="BO211" s="7">
        <v>1.5054447807436298E-3</v>
      </c>
      <c r="BP211" s="7">
        <v>1.5054447807436298E-3</v>
      </c>
      <c r="BQ211" s="7">
        <v>1.5054447807436298E-3</v>
      </c>
      <c r="BR211" s="103">
        <v>1.5054447807436298E-3</v>
      </c>
      <c r="BS211" s="7">
        <v>1.5054447807436298E-3</v>
      </c>
      <c r="BT211" s="7">
        <v>1.5054447807436298E-3</v>
      </c>
      <c r="BU211" s="7">
        <v>1.5054447807436298E-3</v>
      </c>
      <c r="BV211" s="7">
        <v>1.5054447807436298E-3</v>
      </c>
      <c r="BW211" s="103">
        <v>1.5054447807436298E-3</v>
      </c>
      <c r="BX211" s="7">
        <v>1.5054447807436298E-3</v>
      </c>
      <c r="BY211" s="7">
        <v>1.5054447807436298E-3</v>
      </c>
      <c r="BZ211" s="7">
        <v>1.5054447807436298E-3</v>
      </c>
      <c r="CA211" s="7">
        <v>1.5054447807436298E-3</v>
      </c>
      <c r="CB211" s="103">
        <v>1.5054447807436298E-3</v>
      </c>
      <c r="CC211" s="103">
        <v>6.9660734552058968E-6</v>
      </c>
      <c r="CI211" s="7">
        <v>1.3745365389398358E-4</v>
      </c>
      <c r="CJ211" s="7">
        <v>1.3745365389398358E-4</v>
      </c>
      <c r="CK211" s="103">
        <v>1.3745365389398358E-4</v>
      </c>
      <c r="CL211" s="7">
        <v>1.3745365389398358E-4</v>
      </c>
      <c r="CM211" s="7">
        <v>1.3745365389398358E-4</v>
      </c>
      <c r="CN211" s="7">
        <v>1.3745365389398358E-4</v>
      </c>
      <c r="CO211" s="7">
        <v>1.3745365389398358E-4</v>
      </c>
      <c r="CP211" s="103">
        <v>1.3745365389398358E-4</v>
      </c>
      <c r="CQ211" s="7">
        <v>1.3745365389398358E-4</v>
      </c>
      <c r="CR211" s="7">
        <v>1.3745365389398358E-4</v>
      </c>
      <c r="CS211" s="7">
        <v>1.3745365389398358E-4</v>
      </c>
      <c r="CT211" s="7">
        <v>1.3745365389398358E-4</v>
      </c>
      <c r="CU211" s="103">
        <v>1.3745365389398358E-4</v>
      </c>
      <c r="CV211" s="7">
        <v>1.3745365389398358E-4</v>
      </c>
      <c r="CW211" s="7">
        <v>1.3745365389398358E-4</v>
      </c>
      <c r="CX211" s="7">
        <v>1.3745365389398358E-4</v>
      </c>
      <c r="CY211" s="7">
        <v>1.3745365389398358E-4</v>
      </c>
      <c r="CZ211" s="103">
        <v>1.3745365389398358E-4</v>
      </c>
      <c r="DA211" s="7">
        <v>1.3745365389398358E-4</v>
      </c>
      <c r="DB211" s="7">
        <v>1.3745365389398358E-4</v>
      </c>
      <c r="DC211" s="7">
        <v>1.3745365389398358E-4</v>
      </c>
      <c r="DD211" s="7">
        <v>1.3745365389398358E-4</v>
      </c>
      <c r="DE211" s="103">
        <v>1.3745365389398358E-4</v>
      </c>
      <c r="DF211" s="7">
        <v>1.3745365389398358E-4</v>
      </c>
      <c r="DG211" s="7">
        <v>1.3745365389398358E-4</v>
      </c>
      <c r="DH211" s="7">
        <v>1.3745365389398358E-4</v>
      </c>
      <c r="DI211" s="7">
        <v>1.3745365389398358E-4</v>
      </c>
      <c r="DJ211" s="103">
        <v>1.3745365389398358E-4</v>
      </c>
      <c r="DK211" s="7">
        <v>1.3745365389398358E-4</v>
      </c>
      <c r="DL211" s="7">
        <v>1.3745365389398358E-4</v>
      </c>
      <c r="DM211" s="7">
        <v>1.3745365389398358E-4</v>
      </c>
      <c r="DN211" s="7">
        <v>1.3745365389398358E-4</v>
      </c>
      <c r="DO211" s="103">
        <v>1.3745365389398358E-4</v>
      </c>
      <c r="LC211" s="103">
        <v>-171.9730221746849</v>
      </c>
      <c r="LI211" s="7">
        <v>-147.43712688928309</v>
      </c>
      <c r="LJ211" s="7">
        <v>-141.26464550466488</v>
      </c>
      <c r="LK211" s="103">
        <v>-134.46278682132254</v>
      </c>
      <c r="LL211" s="7">
        <v>-127.35680943765769</v>
      </c>
      <c r="LM211" s="7">
        <v>-120.24689001975999</v>
      </c>
      <c r="LN211" s="7">
        <v>-122.39104128622253</v>
      </c>
      <c r="LO211" s="7">
        <v>-116.44218107022516</v>
      </c>
      <c r="LP211" s="103">
        <v>-111.85624051906596</v>
      </c>
      <c r="LQ211" s="7">
        <v>-108.14777177115556</v>
      </c>
      <c r="LR211" s="7">
        <v>-105.18453086456555</v>
      </c>
      <c r="LS211" s="7">
        <v>-103.45841027225347</v>
      </c>
      <c r="LT211" s="7">
        <v>-101.96677655304687</v>
      </c>
      <c r="LU211" s="103">
        <v>-101.06454667679276</v>
      </c>
      <c r="LV211" s="7">
        <v>-99.660749372821897</v>
      </c>
      <c r="LW211" s="7">
        <v>-98.786539716788894</v>
      </c>
      <c r="LX211" s="7">
        <v>-97.816801163090901</v>
      </c>
      <c r="LY211" s="7">
        <v>-96.655761787590009</v>
      </c>
      <c r="LZ211" s="103">
        <v>-95.344333124037291</v>
      </c>
      <c r="MA211" s="103">
        <v>-94.945281591202303</v>
      </c>
      <c r="MB211" s="103">
        <v>-94.458278488143179</v>
      </c>
      <c r="MC211" s="103">
        <v>-94.146713908396165</v>
      </c>
      <c r="MD211" s="103">
        <v>-93.835149328649209</v>
      </c>
      <c r="ME211" s="103">
        <v>-93.523584748902238</v>
      </c>
      <c r="MF211" s="103">
        <v>-93.212020169155267</v>
      </c>
      <c r="MG211" s="103">
        <v>-92.900455589408296</v>
      </c>
      <c r="MH211" s="103">
        <v>-92.034803343679158</v>
      </c>
      <c r="MI211" s="103">
        <v>-91.169151097949992</v>
      </c>
      <c r="MJ211" s="103">
        <v>-90.303498852220855</v>
      </c>
      <c r="MK211" s="103">
        <v>-89.437846606491689</v>
      </c>
      <c r="ML211" s="103">
        <v>-88.572194360762552</v>
      </c>
      <c r="MM211" s="103">
        <v>-87.706542115033415</v>
      </c>
      <c r="MN211" s="103">
        <v>-86.840889869304277</v>
      </c>
      <c r="MO211" s="103">
        <v>-85.975237623575111</v>
      </c>
    </row>
    <row r="212" spans="1:431" outlineLevel="1" x14ac:dyDescent="0.3">
      <c r="A212" s="30" t="s">
        <v>10421</v>
      </c>
      <c r="B212" s="37" t="s">
        <v>10422</v>
      </c>
      <c r="C212" s="103">
        <v>1305.1405143333336</v>
      </c>
      <c r="I212" s="7">
        <v>1112.3701582981876</v>
      </c>
      <c r="J212" s="7">
        <v>1102.4437213699118</v>
      </c>
      <c r="K212" s="103">
        <v>1106.229649250902</v>
      </c>
      <c r="L212" s="7">
        <v>1109.6961712696761</v>
      </c>
      <c r="M212" s="7">
        <v>1112.872701851077</v>
      </c>
      <c r="N212" s="7">
        <v>1115.7699952308583</v>
      </c>
      <c r="O212" s="7">
        <v>1118.4704176672906</v>
      </c>
      <c r="P212" s="103">
        <v>1120.9249852411644</v>
      </c>
      <c r="Q212" s="7">
        <v>1123.1799089319118</v>
      </c>
      <c r="R212" s="7">
        <v>1125.2633095670549</v>
      </c>
      <c r="S212" s="7">
        <v>1127.2585908091392</v>
      </c>
      <c r="T212" s="7">
        <v>1129.1471086387794</v>
      </c>
      <c r="U212" s="103">
        <v>1140.369722066667</v>
      </c>
      <c r="V212" s="7">
        <v>1140.267719066667</v>
      </c>
      <c r="W212" s="7">
        <v>1140.2147210666669</v>
      </c>
      <c r="X212" s="7">
        <v>1140.150833066667</v>
      </c>
      <c r="Y212" s="7">
        <v>1140.0869450666669</v>
      </c>
      <c r="Z212" s="103">
        <v>1140.0520970666671</v>
      </c>
      <c r="AA212" s="103">
        <v>1140.1279640666669</v>
      </c>
      <c r="AB212" s="103">
        <v>1140.2147210666669</v>
      </c>
      <c r="AC212" s="103">
        <v>1140.2147210666669</v>
      </c>
      <c r="AD212" s="103">
        <v>1140.2147210666669</v>
      </c>
      <c r="AE212" s="103">
        <v>1140.2147210666669</v>
      </c>
      <c r="AF212" s="103">
        <v>1140.2147210666669</v>
      </c>
      <c r="AG212" s="103">
        <v>1140.2147210666669</v>
      </c>
      <c r="AH212" s="103">
        <v>1140.2147210666669</v>
      </c>
      <c r="AI212" s="103">
        <v>1140.2147210666669</v>
      </c>
      <c r="AJ212" s="103">
        <v>1140.2147210666669</v>
      </c>
      <c r="AK212" s="103">
        <v>1140.2147210666669</v>
      </c>
      <c r="AL212" s="103">
        <v>1140.2147210666669</v>
      </c>
      <c r="AM212" s="103">
        <v>1140.2147210666669</v>
      </c>
      <c r="AN212" s="103">
        <v>1140.2147210666669</v>
      </c>
      <c r="AO212" s="103">
        <v>1140.2147210666669</v>
      </c>
      <c r="AP212" s="103">
        <v>4.128960000000001E-3</v>
      </c>
      <c r="AV212" s="7">
        <v>4.1289600000000001E-3</v>
      </c>
      <c r="AW212" s="7">
        <v>4.1289600000000001E-3</v>
      </c>
      <c r="AX212" s="7">
        <v>4.1289600000000001E-3</v>
      </c>
      <c r="AY212" s="7">
        <v>4.1289600000000001E-3</v>
      </c>
      <c r="AZ212" s="7">
        <v>4.1289600000000001E-3</v>
      </c>
      <c r="BA212" s="7">
        <v>4.1289600000000001E-3</v>
      </c>
      <c r="BB212" s="7">
        <v>4.1289600000000001E-3</v>
      </c>
      <c r="BC212" s="7">
        <v>4.1289600000000001E-3</v>
      </c>
      <c r="BD212" s="7">
        <v>4.1289600000000001E-3</v>
      </c>
      <c r="BE212" s="7">
        <v>4.1289600000000001E-3</v>
      </c>
      <c r="BF212" s="7">
        <v>4.1289600000000001E-3</v>
      </c>
      <c r="BG212" s="7">
        <v>4.1289600000000001E-3</v>
      </c>
      <c r="BH212" s="103">
        <v>4.1289600000000001E-3</v>
      </c>
      <c r="BI212" s="7">
        <v>4.1289600000000001E-3</v>
      </c>
      <c r="BJ212" s="7">
        <v>4.1289600000000001E-3</v>
      </c>
      <c r="BK212" s="7">
        <v>4.1289600000000001E-3</v>
      </c>
      <c r="BL212" s="7">
        <v>4.1289600000000001E-3</v>
      </c>
      <c r="BM212" s="103">
        <v>4.1289600000000001E-3</v>
      </c>
      <c r="BN212" s="7">
        <v>4.1289600000000001E-3</v>
      </c>
      <c r="BO212" s="7">
        <v>4.1289600000000001E-3</v>
      </c>
      <c r="BP212" s="7">
        <v>4.1289600000000001E-3</v>
      </c>
      <c r="BQ212" s="7">
        <v>4.1289600000000001E-3</v>
      </c>
      <c r="BR212" s="103">
        <v>4.1289600000000001E-3</v>
      </c>
      <c r="BS212" s="7">
        <v>4.1289600000000001E-3</v>
      </c>
      <c r="BT212" s="7">
        <v>4.1289600000000001E-3</v>
      </c>
      <c r="BU212" s="7">
        <v>4.1289600000000001E-3</v>
      </c>
      <c r="BV212" s="7">
        <v>4.1289600000000001E-3</v>
      </c>
      <c r="BW212" s="103">
        <v>4.1289600000000001E-3</v>
      </c>
      <c r="BX212" s="7">
        <v>4.1289600000000001E-3</v>
      </c>
      <c r="BY212" s="7">
        <v>4.1289600000000001E-3</v>
      </c>
      <c r="BZ212" s="7">
        <v>4.1289600000000001E-3</v>
      </c>
      <c r="CA212" s="7">
        <v>4.1289600000000001E-3</v>
      </c>
      <c r="CB212" s="103">
        <v>4.1289600000000001E-3</v>
      </c>
      <c r="CC212" s="103">
        <v>7.7049342857142883E-3</v>
      </c>
      <c r="CI212" s="7">
        <v>7.7049342857142865E-3</v>
      </c>
      <c r="CJ212" s="7">
        <v>7.7049342857142865E-3</v>
      </c>
      <c r="CK212" s="103">
        <v>7.7049342857142865E-3</v>
      </c>
      <c r="CL212" s="7">
        <v>7.7049342857142865E-3</v>
      </c>
      <c r="CM212" s="7">
        <v>7.7049342857142865E-3</v>
      </c>
      <c r="CN212" s="7">
        <v>7.7049342857142865E-3</v>
      </c>
      <c r="CO212" s="7">
        <v>7.7049342857142865E-3</v>
      </c>
      <c r="CP212" s="103">
        <v>7.7049342857142865E-3</v>
      </c>
      <c r="CQ212" s="7">
        <v>7.7049342857142865E-3</v>
      </c>
      <c r="CR212" s="7">
        <v>7.7049342857142865E-3</v>
      </c>
      <c r="CS212" s="7">
        <v>7.7049342857142865E-3</v>
      </c>
      <c r="CT212" s="7">
        <v>7.7049342857142865E-3</v>
      </c>
      <c r="CU212" s="103">
        <v>7.7049342857142865E-3</v>
      </c>
      <c r="CV212" s="7">
        <v>7.7049342857142865E-3</v>
      </c>
      <c r="CW212" s="7">
        <v>7.7049342857142865E-3</v>
      </c>
      <c r="CX212" s="7">
        <v>7.7049342857142865E-3</v>
      </c>
      <c r="CY212" s="7">
        <v>7.7049342857142865E-3</v>
      </c>
      <c r="CZ212" s="103">
        <v>7.7049342857142865E-3</v>
      </c>
      <c r="DA212" s="7">
        <v>7.7049342857142865E-3</v>
      </c>
      <c r="DB212" s="7">
        <v>7.7049342857142865E-3</v>
      </c>
      <c r="DC212" s="7">
        <v>7.7049342857142865E-3</v>
      </c>
      <c r="DD212" s="7">
        <v>7.7049342857142865E-3</v>
      </c>
      <c r="DE212" s="103">
        <v>7.7049342857142865E-3</v>
      </c>
      <c r="DF212" s="7">
        <v>7.7049342857142865E-3</v>
      </c>
      <c r="DG212" s="7">
        <v>7.7049342857142865E-3</v>
      </c>
      <c r="DH212" s="7">
        <v>7.7049342857142865E-3</v>
      </c>
      <c r="DI212" s="7">
        <v>7.7049342857142865E-3</v>
      </c>
      <c r="DJ212" s="103">
        <v>7.7049342857142865E-3</v>
      </c>
      <c r="DK212" s="7">
        <v>7.7049342857142865E-3</v>
      </c>
      <c r="DL212" s="7">
        <v>7.7049342857142865E-3</v>
      </c>
      <c r="DM212" s="7">
        <v>7.7049342857142865E-3</v>
      </c>
      <c r="DN212" s="7">
        <v>7.7049342857142865E-3</v>
      </c>
      <c r="DO212" s="103">
        <v>7.7049342857142865E-3</v>
      </c>
      <c r="LC212" s="103">
        <v>1307.2979327990479</v>
      </c>
      <c r="LI212" s="7">
        <v>1114.5275767639018</v>
      </c>
      <c r="LJ212" s="7">
        <v>1104.6011398356261</v>
      </c>
      <c r="LK212" s="103">
        <v>1108.3870677166162</v>
      </c>
      <c r="LL212" s="7">
        <v>1111.8535897353904</v>
      </c>
      <c r="LM212" s="7">
        <v>1115.0301203167912</v>
      </c>
      <c r="LN212" s="7">
        <v>1117.9274136965726</v>
      </c>
      <c r="LO212" s="7">
        <v>1120.6278361330048</v>
      </c>
      <c r="LP212" s="103">
        <v>1123.0824037068787</v>
      </c>
      <c r="LQ212" s="7">
        <v>1125.337327397626</v>
      </c>
      <c r="LR212" s="7">
        <v>1127.4207280327691</v>
      </c>
      <c r="LS212" s="7">
        <v>1129.4160092748534</v>
      </c>
      <c r="LT212" s="7">
        <v>1131.3045271044937</v>
      </c>
      <c r="LU212" s="103">
        <v>1142.5271405323813</v>
      </c>
      <c r="LV212" s="7">
        <v>1142.4251375323813</v>
      </c>
      <c r="LW212" s="7">
        <v>1142.3721395323812</v>
      </c>
      <c r="LX212" s="7">
        <v>1142.3082515323813</v>
      </c>
      <c r="LY212" s="7">
        <v>1142.2443635323812</v>
      </c>
      <c r="LZ212" s="103">
        <v>1142.2095155323814</v>
      </c>
      <c r="MA212" s="103">
        <v>1142.2853825323812</v>
      </c>
      <c r="MB212" s="103">
        <v>1142.3721395323812</v>
      </c>
      <c r="MC212" s="103">
        <v>1142.3721395323812</v>
      </c>
      <c r="MD212" s="103">
        <v>1142.3721395323812</v>
      </c>
      <c r="ME212" s="103">
        <v>1142.3721395323812</v>
      </c>
      <c r="MF212" s="103">
        <v>1142.3721395323812</v>
      </c>
      <c r="MG212" s="103">
        <v>1142.3721395323812</v>
      </c>
      <c r="MH212" s="103">
        <v>1142.3721395323812</v>
      </c>
      <c r="MI212" s="103">
        <v>1142.3721395323812</v>
      </c>
      <c r="MJ212" s="103">
        <v>1142.3721395323812</v>
      </c>
      <c r="MK212" s="103">
        <v>1142.3721395323812</v>
      </c>
      <c r="ML212" s="103">
        <v>1142.3721395323812</v>
      </c>
      <c r="MM212" s="103">
        <v>1142.3721395323812</v>
      </c>
      <c r="MN212" s="103">
        <v>1142.3721395323812</v>
      </c>
      <c r="MO212" s="103">
        <v>1142.3721395323812</v>
      </c>
    </row>
    <row r="213" spans="1:431" outlineLevel="1" x14ac:dyDescent="0.3">
      <c r="A213" s="30" t="s">
        <v>10423</v>
      </c>
      <c r="B213" s="37" t="s">
        <v>10424</v>
      </c>
      <c r="C213" s="103">
        <v>308.85070219178118</v>
      </c>
      <c r="I213" s="7">
        <v>425.77943861694786</v>
      </c>
      <c r="J213" s="7">
        <v>437.00334885073983</v>
      </c>
      <c r="K213" s="103">
        <v>450.06945695207133</v>
      </c>
      <c r="L213" s="7">
        <v>450.89988895008196</v>
      </c>
      <c r="M213" s="7">
        <v>451.27068573485582</v>
      </c>
      <c r="N213" s="7">
        <v>451.60374697989897</v>
      </c>
      <c r="O213" s="7">
        <v>418.52304006147011</v>
      </c>
      <c r="P213" s="103">
        <v>419.18593995378745</v>
      </c>
      <c r="Q213" s="7">
        <v>421.51262556164687</v>
      </c>
      <c r="R213" s="7">
        <v>422.41919541054602</v>
      </c>
      <c r="S213" s="7">
        <v>424.10491766719338</v>
      </c>
      <c r="T213" s="7">
        <v>425.90005741090351</v>
      </c>
      <c r="U213" s="103">
        <v>426.81461234832352</v>
      </c>
      <c r="V213" s="7">
        <v>426.98818336515524</v>
      </c>
      <c r="W213" s="7">
        <v>426.88124806634067</v>
      </c>
      <c r="X213" s="7">
        <v>425.65588182741027</v>
      </c>
      <c r="Y213" s="7">
        <v>423.06307397789118</v>
      </c>
      <c r="Z213" s="103">
        <v>421.49666361043296</v>
      </c>
      <c r="AA213" s="103">
        <v>422.53005421966725</v>
      </c>
      <c r="AB213" s="103">
        <v>426.88124806634067</v>
      </c>
      <c r="AC213" s="103">
        <v>426.16265627136681</v>
      </c>
      <c r="AD213" s="103">
        <v>425.14704653447063</v>
      </c>
      <c r="AE213" s="103">
        <v>423.65117794793349</v>
      </c>
      <c r="AF213" s="103">
        <v>422.15530936139646</v>
      </c>
      <c r="AG213" s="103">
        <v>420.65944077485932</v>
      </c>
      <c r="AH213" s="103">
        <v>419.16357218832218</v>
      </c>
      <c r="AI213" s="103">
        <v>419.16357218832218</v>
      </c>
      <c r="AJ213" s="103">
        <v>419.16357218832218</v>
      </c>
      <c r="AK213" s="103">
        <v>419.16357218832218</v>
      </c>
      <c r="AL213" s="103">
        <v>419.16357218832218</v>
      </c>
      <c r="AM213" s="103">
        <v>419.16357218832218</v>
      </c>
      <c r="AN213" s="103">
        <v>419.16357218832218</v>
      </c>
      <c r="AO213" s="103">
        <v>419.16357218832218</v>
      </c>
      <c r="AP213" s="103" t="s">
        <v>10425</v>
      </c>
      <c r="AV213" s="7" t="s">
        <v>10426</v>
      </c>
      <c r="AW213" s="7" t="s">
        <v>10427</v>
      </c>
      <c r="AX213" s="7" t="s">
        <v>10428</v>
      </c>
      <c r="AY213" s="7" t="s">
        <v>10429</v>
      </c>
      <c r="AZ213" s="7" t="s">
        <v>10430</v>
      </c>
      <c r="BA213" s="7" t="s">
        <v>10431</v>
      </c>
      <c r="BB213" s="7" t="s">
        <v>10432</v>
      </c>
      <c r="BC213" s="7" t="s">
        <v>10433</v>
      </c>
      <c r="BD213" s="7" t="s">
        <v>10434</v>
      </c>
      <c r="BE213" s="7" t="s">
        <v>10435</v>
      </c>
      <c r="BF213" s="7" t="s">
        <v>10436</v>
      </c>
      <c r="BG213" s="7" t="s">
        <v>10437</v>
      </c>
      <c r="BH213" s="103" t="s">
        <v>10438</v>
      </c>
      <c r="BI213" s="7" t="s">
        <v>10439</v>
      </c>
      <c r="BJ213" s="7" t="s">
        <v>10440</v>
      </c>
      <c r="BK213" s="7" t="s">
        <v>10441</v>
      </c>
      <c r="BL213" s="7" t="s">
        <v>10442</v>
      </c>
      <c r="BM213" s="103" t="s">
        <v>10443</v>
      </c>
      <c r="BN213" s="7" t="s">
        <v>10444</v>
      </c>
      <c r="BO213" s="7" t="s">
        <v>10445</v>
      </c>
      <c r="BP213" s="7" t="s">
        <v>10446</v>
      </c>
      <c r="BQ213" s="7" t="s">
        <v>10447</v>
      </c>
      <c r="BR213" s="103" t="s">
        <v>10448</v>
      </c>
      <c r="BS213" s="7" t="s">
        <v>10449</v>
      </c>
      <c r="BT213" s="7" t="s">
        <v>10450</v>
      </c>
      <c r="BU213" s="7" t="s">
        <v>10451</v>
      </c>
      <c r="BV213" s="7" t="s">
        <v>10452</v>
      </c>
      <c r="BW213" s="103" t="s">
        <v>10453</v>
      </c>
      <c r="BX213" s="7" t="s">
        <v>10454</v>
      </c>
      <c r="BY213" s="7" t="s">
        <v>10455</v>
      </c>
      <c r="BZ213" s="7" t="s">
        <v>10456</v>
      </c>
      <c r="CA213" s="7" t="s">
        <v>10457</v>
      </c>
      <c r="CB213" s="103" t="s">
        <v>10458</v>
      </c>
      <c r="CC213" s="103">
        <v>5.0301011480700299E-2</v>
      </c>
      <c r="CI213" s="7">
        <v>5.1559254823390174E-2</v>
      </c>
      <c r="CJ213" s="7">
        <v>5.256704354337486E-2</v>
      </c>
      <c r="CK213" s="103">
        <v>5.2949291574553553E-2</v>
      </c>
      <c r="CL213" s="7">
        <v>5.241137474496458E-2</v>
      </c>
      <c r="CM213" s="7">
        <v>5.175811472842886E-2</v>
      </c>
      <c r="CN213" s="7">
        <v>5.1278878224611184E-2</v>
      </c>
      <c r="CO213" s="7">
        <v>5.0652023932457414E-2</v>
      </c>
      <c r="CP213" s="103">
        <v>5.049904350886409E-2</v>
      </c>
      <c r="CQ213" s="7">
        <v>5.0825032595521097E-2</v>
      </c>
      <c r="CR213" s="7">
        <v>5.0629767539343042E-2</v>
      </c>
      <c r="CS213" s="7">
        <v>5.0549028579598101E-2</v>
      </c>
      <c r="CT213" s="7">
        <v>5.0532317538701368E-2</v>
      </c>
      <c r="CU213" s="103">
        <v>5.0299201857889927E-2</v>
      </c>
      <c r="CV213" s="7">
        <v>4.987679126856228E-2</v>
      </c>
      <c r="CW213" s="7">
        <v>4.9998027037996134E-2</v>
      </c>
      <c r="CX213" s="7">
        <v>4.9663458582133245E-2</v>
      </c>
      <c r="CY213" s="7">
        <v>4.8964130377629707E-2</v>
      </c>
      <c r="CZ213" s="103">
        <v>4.8707340214603469E-2</v>
      </c>
      <c r="DA213" s="7">
        <v>4.9118383417776787E-2</v>
      </c>
      <c r="DB213" s="7">
        <v>4.9998027037996128E-2</v>
      </c>
      <c r="DC213" s="7">
        <v>4.9921595818765069E-2</v>
      </c>
      <c r="DD213" s="7">
        <v>4.9813573028918499E-2</v>
      </c>
      <c r="DE213" s="103">
        <v>4.9654468707552496E-2</v>
      </c>
      <c r="DF213" s="7">
        <v>4.9495364386186506E-2</v>
      </c>
      <c r="DG213" s="7">
        <v>4.9336260064820503E-2</v>
      </c>
      <c r="DH213" s="7">
        <v>4.91771557434545E-2</v>
      </c>
      <c r="DI213" s="7">
        <v>4.91771557434545E-2</v>
      </c>
      <c r="DJ213" s="103">
        <v>4.91771557434545E-2</v>
      </c>
      <c r="DK213" s="7">
        <v>4.91771557434545E-2</v>
      </c>
      <c r="DL213" s="7">
        <v>4.91771557434545E-2</v>
      </c>
      <c r="DM213" s="7">
        <v>4.91771557434545E-2</v>
      </c>
      <c r="DN213" s="7">
        <v>4.91771557434545E-2</v>
      </c>
      <c r="DO213" s="103">
        <v>4.91771557434545E-2</v>
      </c>
      <c r="LC213" s="103">
        <v>322.18047023416676</v>
      </c>
      <c r="LI213" s="7">
        <v>439.44264114514624</v>
      </c>
      <c r="LJ213" s="7">
        <v>450.93361538973409</v>
      </c>
      <c r="LK213" s="103">
        <v>464.10101921932801</v>
      </c>
      <c r="LL213" s="7">
        <v>464.78890325749751</v>
      </c>
      <c r="LM213" s="7">
        <v>464.98658613788945</v>
      </c>
      <c r="LN213" s="7">
        <v>465.19264970942095</v>
      </c>
      <c r="LO213" s="7">
        <v>431.94582640357135</v>
      </c>
      <c r="LP213" s="103">
        <v>432.56818648363645</v>
      </c>
      <c r="LQ213" s="7">
        <v>434.98125919946</v>
      </c>
      <c r="LR213" s="7">
        <v>435.83608380847193</v>
      </c>
      <c r="LS213" s="7">
        <v>437.50041024078683</v>
      </c>
      <c r="LT213" s="7">
        <v>439.29112155865931</v>
      </c>
      <c r="LU213" s="103">
        <v>440.14390084066434</v>
      </c>
      <c r="LV213" s="7">
        <v>440.20553305132421</v>
      </c>
      <c r="LW213" s="7">
        <v>440.13072523140966</v>
      </c>
      <c r="LX213" s="7">
        <v>438.8166983516756</v>
      </c>
      <c r="LY213" s="7">
        <v>436.03856852796304</v>
      </c>
      <c r="LZ213" s="103">
        <v>434.40410876730289</v>
      </c>
      <c r="MA213" s="103">
        <v>435.54642582537804</v>
      </c>
      <c r="MB213" s="103">
        <v>440.13072523140966</v>
      </c>
      <c r="MC213" s="103">
        <v>439.39187916333958</v>
      </c>
      <c r="MD213" s="103">
        <v>438.34764338713404</v>
      </c>
      <c r="ME213" s="103">
        <v>436.80961215543493</v>
      </c>
      <c r="MF213" s="103">
        <v>435.27158092373588</v>
      </c>
      <c r="MG213" s="103">
        <v>433.73354969203677</v>
      </c>
      <c r="MH213" s="103">
        <v>432.19551846033761</v>
      </c>
      <c r="MI213" s="103">
        <v>432.19551846033761</v>
      </c>
      <c r="MJ213" s="103">
        <v>432.19551846033761</v>
      </c>
      <c r="MK213" s="103">
        <v>432.19551846033761</v>
      </c>
      <c r="ML213" s="103">
        <v>432.19551846033761</v>
      </c>
      <c r="MM213" s="103">
        <v>432.19551846033761</v>
      </c>
      <c r="MN213" s="103">
        <v>432.19551846033761</v>
      </c>
      <c r="MO213" s="103">
        <v>432.19551846033761</v>
      </c>
    </row>
    <row r="214" spans="1:431" outlineLevel="1" x14ac:dyDescent="0.3">
      <c r="A214" s="30" t="s">
        <v>10459</v>
      </c>
      <c r="B214" s="37" t="s">
        <v>10460</v>
      </c>
      <c r="C214" s="103">
        <v>29.245509543043248</v>
      </c>
      <c r="I214" s="7">
        <v>52.745971003054564</v>
      </c>
      <c r="J214" s="7">
        <v>78.136326994679877</v>
      </c>
      <c r="K214" s="103">
        <v>248.44916286260042</v>
      </c>
      <c r="L214" s="7">
        <v>300.85424260064087</v>
      </c>
      <c r="M214" s="7">
        <v>495.19689493206619</v>
      </c>
      <c r="N214" s="7">
        <v>503.26122505748407</v>
      </c>
      <c r="O214" s="7">
        <v>511.56811947131229</v>
      </c>
      <c r="P214" s="103">
        <v>85.508159355388088</v>
      </c>
      <c r="Q214" s="7">
        <v>86.094585409392153</v>
      </c>
      <c r="R214" s="7">
        <v>86.681011463396231</v>
      </c>
      <c r="S214" s="7">
        <v>87.406045682206113</v>
      </c>
      <c r="T214" s="7">
        <v>87.749907447800069</v>
      </c>
      <c r="U214" s="103">
        <v>87.993572035740854</v>
      </c>
      <c r="V214" s="7">
        <v>87.284305490641827</v>
      </c>
      <c r="W214" s="7">
        <v>86.575038945542801</v>
      </c>
      <c r="X214" s="7">
        <v>85.9004244416452</v>
      </c>
      <c r="Y214" s="7">
        <v>85.606982390963552</v>
      </c>
      <c r="Z214" s="103">
        <v>85.413737517935104</v>
      </c>
      <c r="AA214" s="103">
        <v>85.994388231738938</v>
      </c>
      <c r="AB214" s="103">
        <v>86.575038945542772</v>
      </c>
      <c r="AC214" s="103">
        <v>86.575038945542772</v>
      </c>
      <c r="AD214" s="103">
        <v>85.997504925518669</v>
      </c>
      <c r="AE214" s="103">
        <v>81.469638208529616</v>
      </c>
      <c r="AF214" s="103">
        <v>75.786703451492343</v>
      </c>
      <c r="AG214" s="103">
        <v>65.679858101070366</v>
      </c>
      <c r="AH214" s="103">
        <v>55.573012750648388</v>
      </c>
      <c r="AI214" s="103">
        <v>45.466167400226425</v>
      </c>
      <c r="AJ214" s="103">
        <v>45.466167400226425</v>
      </c>
      <c r="AK214" s="103">
        <v>45.466167400226425</v>
      </c>
      <c r="AL214" s="103">
        <v>45.466167400226425</v>
      </c>
      <c r="AM214" s="103">
        <v>45.466167400226425</v>
      </c>
      <c r="AN214" s="103">
        <v>45.466167400226425</v>
      </c>
      <c r="AO214" s="103">
        <v>45.466167400226425</v>
      </c>
      <c r="AP214" s="103" t="s">
        <v>10461</v>
      </c>
      <c r="AV214" s="7" t="s">
        <v>10462</v>
      </c>
      <c r="AW214" s="7" t="s">
        <v>10463</v>
      </c>
      <c r="AX214" s="7" t="s">
        <v>10464</v>
      </c>
      <c r="AY214" s="7" t="s">
        <v>10465</v>
      </c>
      <c r="AZ214" s="7" t="s">
        <v>10466</v>
      </c>
      <c r="BA214" s="7" t="s">
        <v>10467</v>
      </c>
      <c r="BB214" s="7" t="s">
        <v>10468</v>
      </c>
      <c r="BC214" s="7" t="s">
        <v>10469</v>
      </c>
      <c r="BD214" s="7" t="s">
        <v>10470</v>
      </c>
      <c r="BE214" s="7" t="s">
        <v>10471</v>
      </c>
      <c r="BF214" s="7" t="s">
        <v>10472</v>
      </c>
      <c r="BG214" s="7" t="s">
        <v>10473</v>
      </c>
      <c r="BH214" s="103" t="s">
        <v>10474</v>
      </c>
      <c r="BI214" s="7" t="s">
        <v>10475</v>
      </c>
      <c r="BJ214" s="7" t="s">
        <v>10476</v>
      </c>
      <c r="BK214" s="7" t="s">
        <v>10477</v>
      </c>
      <c r="BL214" s="7" t="s">
        <v>10478</v>
      </c>
      <c r="BM214" s="103" t="s">
        <v>10479</v>
      </c>
      <c r="BN214" s="7" t="s">
        <v>10480</v>
      </c>
      <c r="BO214" s="7" t="s">
        <v>10481</v>
      </c>
      <c r="BP214" s="7" t="s">
        <v>10482</v>
      </c>
      <c r="BQ214" s="7" t="s">
        <v>10483</v>
      </c>
      <c r="BR214" s="103" t="s">
        <v>10484</v>
      </c>
      <c r="BS214" s="7" t="s">
        <v>10485</v>
      </c>
      <c r="BT214" s="7" t="s">
        <v>10486</v>
      </c>
      <c r="BU214" s="7" t="s">
        <v>10487</v>
      </c>
      <c r="BV214" s="7" t="s">
        <v>10488</v>
      </c>
      <c r="BW214" s="103" t="s">
        <v>10489</v>
      </c>
      <c r="BX214" s="7" t="s">
        <v>10490</v>
      </c>
      <c r="BY214" s="7" t="s">
        <v>10491</v>
      </c>
      <c r="BZ214" s="7" t="s">
        <v>10492</v>
      </c>
      <c r="CA214" s="7" t="s">
        <v>10493</v>
      </c>
      <c r="CB214" s="103" t="s">
        <v>10494</v>
      </c>
      <c r="CC214" s="103">
        <v>5.8468918004169626E-3</v>
      </c>
      <c r="CI214" s="7">
        <v>6.0406436438566486E-3</v>
      </c>
      <c r="CJ214" s="7">
        <v>6.3147903933612306E-3</v>
      </c>
      <c r="CK214" s="103">
        <v>7.223297073588081E-3</v>
      </c>
      <c r="CL214" s="7">
        <v>8.0514969083569313E-3</v>
      </c>
      <c r="CM214" s="7">
        <v>9.9414639508104263E-3</v>
      </c>
      <c r="CN214" s="7">
        <v>1.1789847421161388E-2</v>
      </c>
      <c r="CO214" s="7">
        <v>1.3696447892455893E-2</v>
      </c>
      <c r="CP214" s="103">
        <v>1.3491085504318167E-2</v>
      </c>
      <c r="CQ214" s="7">
        <v>1.3643253775655322E-2</v>
      </c>
      <c r="CR214" s="7">
        <v>1.3795422046992478E-2</v>
      </c>
      <c r="CS214" s="7">
        <v>1.3980857176011658E-2</v>
      </c>
      <c r="CT214" s="7">
        <v>1.407480844640527E-2</v>
      </c>
      <c r="CU214" s="103">
        <v>1.411615619853095E-2</v>
      </c>
      <c r="CV214" s="7">
        <v>1.3928794304092704E-2</v>
      </c>
      <c r="CW214" s="7">
        <v>1.3741432409654459E-2</v>
      </c>
      <c r="CX214" s="7">
        <v>1.3562387229636721E-2</v>
      </c>
      <c r="CY214" s="7">
        <v>1.3474825908244554E-2</v>
      </c>
      <c r="CZ214" s="103">
        <v>1.3439868105120314E-2</v>
      </c>
      <c r="DA214" s="7">
        <v>1.3590650257387385E-2</v>
      </c>
      <c r="DB214" s="7">
        <v>1.3741432409654454E-2</v>
      </c>
      <c r="DC214" s="7">
        <v>1.3741432409654454E-2</v>
      </c>
      <c r="DD214" s="7">
        <v>1.3602820502646013E-2</v>
      </c>
      <c r="DE214" s="103">
        <v>1.2516103151699846E-2</v>
      </c>
      <c r="DF214" s="7">
        <v>1.1152161986736802E-2</v>
      </c>
      <c r="DG214" s="7">
        <v>8.7264536140891132E-3</v>
      </c>
      <c r="DH214" s="7">
        <v>6.3007452414414215E-3</v>
      </c>
      <c r="DI214" s="7">
        <v>3.8750368687937319E-3</v>
      </c>
      <c r="DJ214" s="103">
        <v>3.8750368687937319E-3</v>
      </c>
      <c r="DK214" s="7">
        <v>3.8750368687937319E-3</v>
      </c>
      <c r="DL214" s="7">
        <v>3.8750368687937319E-3</v>
      </c>
      <c r="DM214" s="7">
        <v>3.8750368687937319E-3</v>
      </c>
      <c r="DN214" s="7">
        <v>3.8750368687937319E-3</v>
      </c>
      <c r="DO214" s="103">
        <v>3.8750368687937319E-3</v>
      </c>
      <c r="LC214" s="103">
        <v>30.794935870153743</v>
      </c>
      <c r="LI214" s="7">
        <v>54.346741568676578</v>
      </c>
      <c r="LJ214" s="7">
        <v>79.809746448920606</v>
      </c>
      <c r="LK214" s="103">
        <v>250.36333658710123</v>
      </c>
      <c r="LL214" s="7">
        <v>302.98788928135548</v>
      </c>
      <c r="LM214" s="7">
        <v>497.83138287903097</v>
      </c>
      <c r="LN214" s="7">
        <v>506.38553462409186</v>
      </c>
      <c r="LO214" s="7">
        <v>515.19767816281319</v>
      </c>
      <c r="LP214" s="103">
        <v>89.083297014032397</v>
      </c>
      <c r="LQ214" s="7">
        <v>89.710047659940798</v>
      </c>
      <c r="LR214" s="7">
        <v>90.336798305849243</v>
      </c>
      <c r="LS214" s="7">
        <v>91.110972833849203</v>
      </c>
      <c r="LT214" s="7">
        <v>91.479731686097466</v>
      </c>
      <c r="LU214" s="103">
        <v>91.734353428351554</v>
      </c>
      <c r="LV214" s="7">
        <v>90.975435981226383</v>
      </c>
      <c r="LW214" s="7">
        <v>90.216518534101212</v>
      </c>
      <c r="LX214" s="7">
        <v>89.494457057498934</v>
      </c>
      <c r="LY214" s="7">
        <v>89.177811256648368</v>
      </c>
      <c r="LZ214" s="103">
        <v>88.975302565791992</v>
      </c>
      <c r="MA214" s="103">
        <v>89.595910549946595</v>
      </c>
      <c r="MB214" s="103">
        <v>90.216518534101183</v>
      </c>
      <c r="MC214" s="103">
        <v>90.216518534101183</v>
      </c>
      <c r="MD214" s="103">
        <v>89.602252358719852</v>
      </c>
      <c r="ME214" s="103">
        <v>84.786405543730069</v>
      </c>
      <c r="MF214" s="103">
        <v>78.742026377977581</v>
      </c>
      <c r="MG214" s="103">
        <v>67.992368308803961</v>
      </c>
      <c r="MH214" s="103">
        <v>57.242710239630362</v>
      </c>
      <c r="MI214" s="103">
        <v>46.493052170456764</v>
      </c>
      <c r="MJ214" s="103">
        <v>46.493052170456764</v>
      </c>
      <c r="MK214" s="103">
        <v>46.493052170456764</v>
      </c>
      <c r="ML214" s="103">
        <v>46.493052170456764</v>
      </c>
      <c r="MM214" s="103">
        <v>46.493052170456764</v>
      </c>
      <c r="MN214" s="103">
        <v>46.493052170456764</v>
      </c>
      <c r="MO214" s="103">
        <v>46.493052170456764</v>
      </c>
    </row>
    <row r="215" spans="1:431" outlineLevel="1" x14ac:dyDescent="0.3">
      <c r="A215" s="30" t="s">
        <v>10495</v>
      </c>
      <c r="B215" s="37" t="s">
        <v>10496</v>
      </c>
      <c r="C215" s="103">
        <v>-641.57786964602394</v>
      </c>
      <c r="I215" s="7">
        <v>-488.8459506931685</v>
      </c>
      <c r="J215" s="7">
        <v>-636.2936574777757</v>
      </c>
      <c r="K215" s="103">
        <v>-624.46737185991503</v>
      </c>
      <c r="L215" s="7">
        <v>-612.64629422703945</v>
      </c>
      <c r="M215" s="7">
        <v>-600.89770557737234</v>
      </c>
      <c r="N215" s="7">
        <v>-589.26780458205417</v>
      </c>
      <c r="O215" s="7">
        <v>-577.78791017817616</v>
      </c>
      <c r="P215" s="103">
        <v>-566.47884690056594</v>
      </c>
      <c r="Q215" s="7">
        <v>-555.35404522755493</v>
      </c>
      <c r="R215" s="7">
        <v>-544.42173331561605</v>
      </c>
      <c r="S215" s="7">
        <v>-533.68648626023594</v>
      </c>
      <c r="T215" s="7">
        <v>-523.15032106991862</v>
      </c>
      <c r="U215" s="103">
        <v>-512.81347042168829</v>
      </c>
      <c r="V215" s="7">
        <v>-502.67492929116185</v>
      </c>
      <c r="W215" s="7">
        <v>-492.73284099096986</v>
      </c>
      <c r="X215" s="7">
        <v>-482.9847696636968</v>
      </c>
      <c r="Y215" s="7">
        <v>-473.42789249588128</v>
      </c>
      <c r="Z215" s="103">
        <v>-464.05913517582968</v>
      </c>
      <c r="AA215" s="103">
        <v>-454.87526722809093</v>
      </c>
      <c r="AB215" s="103">
        <v>-445.87296898574391</v>
      </c>
      <c r="AC215" s="103">
        <v>-437.04887851650562</v>
      </c>
      <c r="AD215" s="103">
        <v>-428.39962438296078</v>
      </c>
      <c r="AE215" s="103">
        <v>-419.92184839454904</v>
      </c>
      <c r="AF215" s="103">
        <v>-411.61222129121455</v>
      </c>
      <c r="AG215" s="103">
        <v>-403.4674534371739</v>
      </c>
      <c r="AH215" s="103">
        <v>-395.48430199453929</v>
      </c>
      <c r="AI215" s="103">
        <v>-387.6595756156222</v>
      </c>
      <c r="AJ215" s="103">
        <v>-379.9901373885761</v>
      </c>
      <c r="AK215" s="103">
        <v>-372.47290655551456</v>
      </c>
      <c r="AL215" s="103">
        <v>-365.10485937016745</v>
      </c>
      <c r="AM215" s="103">
        <v>-357.88302935427816</v>
      </c>
      <c r="AN215" s="103">
        <v>-350.80450713616898</v>
      </c>
      <c r="AO215" s="103">
        <v>-343.86644000071402</v>
      </c>
      <c r="LC215" s="103">
        <v>-641.57786964602394</v>
      </c>
      <c r="LI215" s="7">
        <v>-488.8459506931685</v>
      </c>
      <c r="LJ215" s="7">
        <v>-636.2936574777757</v>
      </c>
      <c r="LK215" s="103">
        <v>-624.46737185991503</v>
      </c>
      <c r="LL215" s="7">
        <v>-612.64629422703945</v>
      </c>
      <c r="LM215" s="7">
        <v>-600.89770557737234</v>
      </c>
      <c r="LN215" s="7">
        <v>-589.26780458205417</v>
      </c>
      <c r="LO215" s="7">
        <v>-577.78791017817616</v>
      </c>
      <c r="LP215" s="103">
        <v>-566.47884690056594</v>
      </c>
      <c r="LQ215" s="7">
        <v>-555.35404522755493</v>
      </c>
      <c r="LR215" s="7">
        <v>-544.42173331561605</v>
      </c>
      <c r="LS215" s="7">
        <v>-533.68648626023594</v>
      </c>
      <c r="LT215" s="7">
        <v>-523.15032106991862</v>
      </c>
      <c r="LU215" s="103">
        <v>-512.81347042168829</v>
      </c>
      <c r="LV215" s="7">
        <v>-502.67492929116185</v>
      </c>
      <c r="LW215" s="7">
        <v>-492.73284099096986</v>
      </c>
      <c r="LX215" s="7">
        <v>-482.9847696636968</v>
      </c>
      <c r="LY215" s="7">
        <v>-473.42789249588128</v>
      </c>
      <c r="LZ215" s="103">
        <v>-464.05913517582968</v>
      </c>
      <c r="MA215" s="103">
        <v>-454.87526722809093</v>
      </c>
      <c r="MB215" s="103">
        <v>-445.87296898574391</v>
      </c>
      <c r="MC215" s="103">
        <v>-437.04887851650562</v>
      </c>
      <c r="MD215" s="103">
        <v>-428.39962438296078</v>
      </c>
      <c r="ME215" s="103">
        <v>-419.92184839454904</v>
      </c>
      <c r="MF215" s="103">
        <v>-411.61222129121455</v>
      </c>
      <c r="MG215" s="103">
        <v>-403.4674534371739</v>
      </c>
      <c r="MH215" s="103">
        <v>-395.48430199453929</v>
      </c>
      <c r="MI215" s="103">
        <v>-387.6595756156222</v>
      </c>
      <c r="MJ215" s="103">
        <v>-379.9901373885761</v>
      </c>
      <c r="MK215" s="103">
        <v>-372.47290655551456</v>
      </c>
      <c r="ML215" s="103">
        <v>-365.10485937016745</v>
      </c>
      <c r="MM215" s="103">
        <v>-357.88302935427816</v>
      </c>
      <c r="MN215" s="103">
        <v>-350.80450713616898</v>
      </c>
      <c r="MO215" s="103">
        <v>-343.86644000071402</v>
      </c>
    </row>
    <row r="216" spans="1:431" outlineLevel="1" x14ac:dyDescent="0.3">
      <c r="A216" s="30" t="s">
        <v>10497</v>
      </c>
      <c r="B216" s="37" t="s">
        <v>10498</v>
      </c>
      <c r="C216" s="103" t="s">
        <v>10499</v>
      </c>
      <c r="I216" s="7" t="s">
        <v>10500</v>
      </c>
      <c r="J216" s="7" t="s">
        <v>10501</v>
      </c>
      <c r="K216" s="103" t="s">
        <v>10502</v>
      </c>
      <c r="L216" s="7" t="s">
        <v>10503</v>
      </c>
      <c r="M216" s="7" t="s">
        <v>10504</v>
      </c>
      <c r="N216" s="7" t="s">
        <v>10505</v>
      </c>
      <c r="O216" s="7" t="s">
        <v>10506</v>
      </c>
      <c r="P216" s="103" t="s">
        <v>10507</v>
      </c>
      <c r="Q216" s="7" t="s">
        <v>10508</v>
      </c>
      <c r="R216" s="7" t="s">
        <v>10509</v>
      </c>
      <c r="S216" s="7" t="s">
        <v>10510</v>
      </c>
      <c r="T216" s="7" t="s">
        <v>10511</v>
      </c>
      <c r="U216" s="103" t="s">
        <v>10512</v>
      </c>
      <c r="V216" s="7" t="s">
        <v>10513</v>
      </c>
      <c r="W216" s="7" t="s">
        <v>10514</v>
      </c>
      <c r="X216" s="7" t="s">
        <v>10515</v>
      </c>
      <c r="Y216" s="7" t="s">
        <v>10516</v>
      </c>
      <c r="Z216" s="103" t="s">
        <v>10517</v>
      </c>
      <c r="AA216" s="103" t="s">
        <v>10518</v>
      </c>
      <c r="AB216" s="103" t="s">
        <v>10519</v>
      </c>
      <c r="AC216" s="103" t="s">
        <v>10520</v>
      </c>
      <c r="AD216" s="103" t="s">
        <v>10521</v>
      </c>
      <c r="AE216" s="103" t="s">
        <v>10522</v>
      </c>
      <c r="AF216" s="103" t="s">
        <v>10523</v>
      </c>
      <c r="AG216" s="103" t="s">
        <v>10524</v>
      </c>
      <c r="AH216" s="103" t="s">
        <v>10525</v>
      </c>
      <c r="AI216" s="103" t="s">
        <v>10526</v>
      </c>
      <c r="AJ216" s="103" t="s">
        <v>10527</v>
      </c>
      <c r="AK216" s="103" t="s">
        <v>10528</v>
      </c>
      <c r="AL216" s="103" t="s">
        <v>10529</v>
      </c>
      <c r="AM216" s="103" t="s">
        <v>10530</v>
      </c>
      <c r="AN216" s="103" t="s">
        <v>10531</v>
      </c>
      <c r="AO216" s="103" t="s">
        <v>10532</v>
      </c>
      <c r="AP216" s="103" t="s">
        <v>10533</v>
      </c>
      <c r="AV216" s="7" t="s">
        <v>10534</v>
      </c>
      <c r="AW216" s="7" t="s">
        <v>10535</v>
      </c>
      <c r="AX216" s="7" t="s">
        <v>10536</v>
      </c>
      <c r="AY216" s="7" t="s">
        <v>10537</v>
      </c>
      <c r="AZ216" s="7" t="s">
        <v>10538</v>
      </c>
      <c r="BA216" s="7" t="s">
        <v>10539</v>
      </c>
      <c r="BB216" s="7" t="s">
        <v>10540</v>
      </c>
      <c r="BC216" s="7" t="s">
        <v>10541</v>
      </c>
      <c r="BD216" s="7" t="s">
        <v>10542</v>
      </c>
      <c r="BE216" s="7" t="s">
        <v>10543</v>
      </c>
      <c r="BF216" s="7" t="s">
        <v>10544</v>
      </c>
      <c r="BG216" s="7" t="s">
        <v>10545</v>
      </c>
      <c r="BH216" s="103" t="s">
        <v>10546</v>
      </c>
      <c r="BI216" s="7" t="s">
        <v>10547</v>
      </c>
      <c r="BJ216" s="7" t="s">
        <v>10548</v>
      </c>
      <c r="BK216" s="7" t="s">
        <v>10549</v>
      </c>
      <c r="BL216" s="7" t="s">
        <v>10550</v>
      </c>
      <c r="BM216" s="103" t="s">
        <v>10551</v>
      </c>
      <c r="BN216" s="7" t="s">
        <v>10552</v>
      </c>
      <c r="BO216" s="7" t="s">
        <v>10553</v>
      </c>
      <c r="BP216" s="7" t="s">
        <v>10554</v>
      </c>
      <c r="BQ216" s="7" t="s">
        <v>10555</v>
      </c>
      <c r="BR216" s="103" t="s">
        <v>10556</v>
      </c>
      <c r="BS216" s="7" t="s">
        <v>10557</v>
      </c>
      <c r="BT216" s="7" t="s">
        <v>10558</v>
      </c>
      <c r="BU216" s="7" t="s">
        <v>10559</v>
      </c>
      <c r="BV216" s="7" t="s">
        <v>10560</v>
      </c>
      <c r="BW216" s="103" t="s">
        <v>10561</v>
      </c>
      <c r="BX216" s="7" t="s">
        <v>10562</v>
      </c>
      <c r="BY216" s="7" t="s">
        <v>10563</v>
      </c>
      <c r="BZ216" s="7" t="s">
        <v>10564</v>
      </c>
      <c r="CA216" s="7" t="s">
        <v>10565</v>
      </c>
      <c r="CB216" s="103" t="s">
        <v>10566</v>
      </c>
      <c r="CC216" s="103" t="s">
        <v>10567</v>
      </c>
      <c r="CI216" s="7" t="s">
        <v>10568</v>
      </c>
      <c r="CJ216" s="7" t="s">
        <v>10569</v>
      </c>
      <c r="CK216" s="103" t="s">
        <v>10570</v>
      </c>
      <c r="CL216" s="7" t="s">
        <v>10571</v>
      </c>
      <c r="CM216" s="7" t="s">
        <v>10572</v>
      </c>
      <c r="CN216" s="7" t="s">
        <v>10573</v>
      </c>
      <c r="CO216" s="7" t="s">
        <v>10574</v>
      </c>
      <c r="CP216" s="103" t="s">
        <v>10575</v>
      </c>
      <c r="CQ216" s="7" t="s">
        <v>10576</v>
      </c>
      <c r="CR216" s="7" t="s">
        <v>10577</v>
      </c>
      <c r="CS216" s="7" t="s">
        <v>10578</v>
      </c>
      <c r="CT216" s="7" t="s">
        <v>10579</v>
      </c>
      <c r="CU216" s="103" t="s">
        <v>10580</v>
      </c>
      <c r="CV216" s="7" t="s">
        <v>10581</v>
      </c>
      <c r="CW216" s="7" t="s">
        <v>10582</v>
      </c>
      <c r="CX216" s="7" t="s">
        <v>10583</v>
      </c>
      <c r="CY216" s="7" t="s">
        <v>10584</v>
      </c>
      <c r="CZ216" s="103" t="s">
        <v>10585</v>
      </c>
      <c r="DA216" s="7" t="s">
        <v>10586</v>
      </c>
      <c r="DB216" s="7" t="s">
        <v>10587</v>
      </c>
      <c r="DC216" s="7" t="s">
        <v>10588</v>
      </c>
      <c r="DD216" s="7" t="s">
        <v>10589</v>
      </c>
      <c r="DE216" s="103" t="s">
        <v>10590</v>
      </c>
      <c r="DF216" s="7" t="s">
        <v>10591</v>
      </c>
      <c r="DG216" s="7" t="s">
        <v>10592</v>
      </c>
      <c r="DH216" s="7" t="s">
        <v>10593</v>
      </c>
      <c r="DI216" s="7" t="s">
        <v>10594</v>
      </c>
      <c r="DJ216" s="103" t="s">
        <v>10595</v>
      </c>
      <c r="DK216" s="7" t="s">
        <v>10596</v>
      </c>
      <c r="DL216" s="7" t="s">
        <v>10597</v>
      </c>
      <c r="DM216" s="7" t="s">
        <v>10598</v>
      </c>
      <c r="DN216" s="7" t="s">
        <v>10599</v>
      </c>
      <c r="DO216" s="103" t="s">
        <v>10600</v>
      </c>
      <c r="LC216" s="103" t="s">
        <v>10601</v>
      </c>
      <c r="LI216" s="7" t="s">
        <v>10602</v>
      </c>
      <c r="LJ216" s="7" t="s">
        <v>10603</v>
      </c>
      <c r="LK216" s="103" t="s">
        <v>10604</v>
      </c>
      <c r="LL216" s="7" t="s">
        <v>10605</v>
      </c>
      <c r="LM216" s="7" t="s">
        <v>10606</v>
      </c>
      <c r="LN216" s="7" t="s">
        <v>10607</v>
      </c>
      <c r="LO216" s="7" t="s">
        <v>10608</v>
      </c>
      <c r="LP216" s="103" t="s">
        <v>10609</v>
      </c>
      <c r="LQ216" s="7" t="s">
        <v>10610</v>
      </c>
      <c r="LR216" s="7" t="s">
        <v>10611</v>
      </c>
      <c r="LS216" s="7" t="s">
        <v>10612</v>
      </c>
      <c r="LT216" s="7" t="s">
        <v>10613</v>
      </c>
      <c r="LU216" s="103" t="s">
        <v>10614</v>
      </c>
      <c r="LV216" s="7" t="s">
        <v>10615</v>
      </c>
      <c r="LW216" s="7" t="s">
        <v>10616</v>
      </c>
      <c r="LX216" s="7" t="s">
        <v>10617</v>
      </c>
      <c r="LY216" s="7" t="s">
        <v>10618</v>
      </c>
      <c r="LZ216" s="103" t="s">
        <v>10619</v>
      </c>
      <c r="MA216" s="103" t="s">
        <v>10620</v>
      </c>
      <c r="MB216" s="103" t="s">
        <v>10621</v>
      </c>
      <c r="MC216" s="103" t="s">
        <v>10622</v>
      </c>
      <c r="MD216" s="103" t="s">
        <v>10623</v>
      </c>
      <c r="ME216" s="103" t="s">
        <v>10624</v>
      </c>
      <c r="MF216" s="103" t="s">
        <v>10625</v>
      </c>
      <c r="MG216" s="103" t="s">
        <v>10626</v>
      </c>
      <c r="MH216" s="103" t="s">
        <v>10627</v>
      </c>
      <c r="MI216" s="103" t="s">
        <v>10628</v>
      </c>
      <c r="MJ216" s="103" t="s">
        <v>10629</v>
      </c>
      <c r="MK216" s="103" t="s">
        <v>10630</v>
      </c>
      <c r="ML216" s="103" t="s">
        <v>10631</v>
      </c>
      <c r="MM216" s="103" t="s">
        <v>10632</v>
      </c>
      <c r="MN216" s="103" t="s">
        <v>10633</v>
      </c>
      <c r="MO216" s="103" t="s">
        <v>10634</v>
      </c>
    </row>
    <row r="217" spans="1:431" outlineLevel="1" x14ac:dyDescent="0.3">
      <c r="A217" s="30" t="s">
        <v>10635</v>
      </c>
      <c r="B217" s="37" t="s">
        <v>10636</v>
      </c>
      <c r="C217" s="103" t="s">
        <v>10637</v>
      </c>
      <c r="I217" s="7" t="s">
        <v>10638</v>
      </c>
      <c r="J217" s="7" t="s">
        <v>10639</v>
      </c>
      <c r="K217" s="103" t="s">
        <v>10640</v>
      </c>
      <c r="L217" s="7" t="s">
        <v>10641</v>
      </c>
      <c r="M217" s="7" t="s">
        <v>10642</v>
      </c>
      <c r="N217" s="7" t="s">
        <v>10643</v>
      </c>
      <c r="O217" s="7" t="s">
        <v>10644</v>
      </c>
      <c r="P217" s="103" t="s">
        <v>10645</v>
      </c>
      <c r="Q217" s="7" t="s">
        <v>10646</v>
      </c>
      <c r="R217" s="7" t="s">
        <v>10647</v>
      </c>
      <c r="S217" s="7" t="s">
        <v>10648</v>
      </c>
      <c r="T217" s="7" t="s">
        <v>10649</v>
      </c>
      <c r="U217" s="103" t="s">
        <v>10650</v>
      </c>
      <c r="V217" s="7" t="s">
        <v>10651</v>
      </c>
      <c r="W217" s="7" t="s">
        <v>10652</v>
      </c>
      <c r="X217" s="7" t="s">
        <v>10653</v>
      </c>
      <c r="Y217" s="7" t="s">
        <v>10654</v>
      </c>
      <c r="Z217" s="103" t="s">
        <v>10655</v>
      </c>
      <c r="AA217" s="103" t="s">
        <v>10656</v>
      </c>
      <c r="AB217" s="103" t="s">
        <v>10657</v>
      </c>
      <c r="AC217" s="103" t="s">
        <v>10658</v>
      </c>
      <c r="AD217" s="103" t="s">
        <v>10659</v>
      </c>
      <c r="AE217" s="103" t="s">
        <v>10660</v>
      </c>
      <c r="AF217" s="103" t="s">
        <v>10661</v>
      </c>
      <c r="AG217" s="103" t="s">
        <v>10662</v>
      </c>
      <c r="AH217" s="103" t="s">
        <v>10663</v>
      </c>
      <c r="AI217" s="103" t="s">
        <v>10664</v>
      </c>
      <c r="AJ217" s="103" t="s">
        <v>10665</v>
      </c>
      <c r="AK217" s="103" t="s">
        <v>10666</v>
      </c>
      <c r="AL217" s="103" t="s">
        <v>10667</v>
      </c>
      <c r="AM217" s="103" t="s">
        <v>10668</v>
      </c>
      <c r="AN217" s="103" t="s">
        <v>10669</v>
      </c>
      <c r="AO217" s="103" t="s">
        <v>10670</v>
      </c>
      <c r="AP217" s="103" t="s">
        <v>10671</v>
      </c>
      <c r="AV217" s="7" t="s">
        <v>10672</v>
      </c>
      <c r="AW217" s="7" t="s">
        <v>10673</v>
      </c>
      <c r="AX217" s="7" t="s">
        <v>10674</v>
      </c>
      <c r="AY217" s="7" t="s">
        <v>10675</v>
      </c>
      <c r="AZ217" s="7" t="s">
        <v>10676</v>
      </c>
      <c r="BA217" s="7" t="s">
        <v>10677</v>
      </c>
      <c r="BB217" s="7" t="s">
        <v>10678</v>
      </c>
      <c r="BC217" s="7" t="s">
        <v>10679</v>
      </c>
      <c r="BD217" s="7" t="s">
        <v>10680</v>
      </c>
      <c r="BE217" s="7" t="s">
        <v>10681</v>
      </c>
      <c r="BF217" s="7" t="s">
        <v>10682</v>
      </c>
      <c r="BG217" s="7" t="s">
        <v>10683</v>
      </c>
      <c r="BH217" s="103" t="s">
        <v>10684</v>
      </c>
      <c r="BI217" s="7" t="s">
        <v>10685</v>
      </c>
      <c r="BJ217" s="7" t="s">
        <v>10686</v>
      </c>
      <c r="BK217" s="7" t="s">
        <v>10687</v>
      </c>
      <c r="BL217" s="7" t="s">
        <v>10688</v>
      </c>
      <c r="BM217" s="103" t="s">
        <v>10689</v>
      </c>
      <c r="BN217" s="7" t="s">
        <v>10690</v>
      </c>
      <c r="BO217" s="7" t="s">
        <v>10691</v>
      </c>
      <c r="BP217" s="7" t="s">
        <v>10692</v>
      </c>
      <c r="BQ217" s="7" t="s">
        <v>10693</v>
      </c>
      <c r="BR217" s="103" t="s">
        <v>10694</v>
      </c>
      <c r="BS217" s="7" t="s">
        <v>10695</v>
      </c>
      <c r="BT217" s="7" t="s">
        <v>10696</v>
      </c>
      <c r="BU217" s="7" t="s">
        <v>10697</v>
      </c>
      <c r="BV217" s="7" t="s">
        <v>10698</v>
      </c>
      <c r="BW217" s="103" t="s">
        <v>10699</v>
      </c>
      <c r="BX217" s="7" t="s">
        <v>10700</v>
      </c>
      <c r="BY217" s="7" t="s">
        <v>10701</v>
      </c>
      <c r="BZ217" s="7" t="s">
        <v>10702</v>
      </c>
      <c r="CA217" s="7" t="s">
        <v>10703</v>
      </c>
      <c r="CB217" s="103" t="s">
        <v>10704</v>
      </c>
      <c r="CC217" s="103" t="s">
        <v>10705</v>
      </c>
      <c r="CI217" s="7" t="s">
        <v>10706</v>
      </c>
      <c r="CJ217" s="7" t="s">
        <v>10707</v>
      </c>
      <c r="CK217" s="103" t="s">
        <v>10708</v>
      </c>
      <c r="CL217" s="7" t="s">
        <v>10709</v>
      </c>
      <c r="CM217" s="7" t="s">
        <v>10710</v>
      </c>
      <c r="CN217" s="7" t="s">
        <v>10711</v>
      </c>
      <c r="CO217" s="7" t="s">
        <v>10712</v>
      </c>
      <c r="CP217" s="103" t="s">
        <v>10713</v>
      </c>
      <c r="CQ217" s="7" t="s">
        <v>10714</v>
      </c>
      <c r="CR217" s="7" t="s">
        <v>10715</v>
      </c>
      <c r="CS217" s="7" t="s">
        <v>10716</v>
      </c>
      <c r="CT217" s="7" t="s">
        <v>10717</v>
      </c>
      <c r="CU217" s="103" t="s">
        <v>10718</v>
      </c>
      <c r="CV217" s="7" t="s">
        <v>10719</v>
      </c>
      <c r="CW217" s="7" t="s">
        <v>10720</v>
      </c>
      <c r="CX217" s="7" t="s">
        <v>10721</v>
      </c>
      <c r="CY217" s="7" t="s">
        <v>10722</v>
      </c>
      <c r="CZ217" s="103" t="s">
        <v>10723</v>
      </c>
      <c r="DA217" s="7" t="s">
        <v>10724</v>
      </c>
      <c r="DB217" s="7" t="s">
        <v>10725</v>
      </c>
      <c r="DC217" s="7" t="s">
        <v>10726</v>
      </c>
      <c r="DD217" s="7" t="s">
        <v>10727</v>
      </c>
      <c r="DE217" s="103" t="s">
        <v>10728</v>
      </c>
      <c r="DF217" s="7" t="s">
        <v>10729</v>
      </c>
      <c r="DG217" s="7" t="s">
        <v>10730</v>
      </c>
      <c r="DH217" s="7" t="s">
        <v>10731</v>
      </c>
      <c r="DI217" s="7" t="s">
        <v>10732</v>
      </c>
      <c r="DJ217" s="103" t="s">
        <v>10733</v>
      </c>
      <c r="DK217" s="7" t="s">
        <v>10734</v>
      </c>
      <c r="DL217" s="7" t="s">
        <v>10735</v>
      </c>
      <c r="DM217" s="7" t="s">
        <v>10736</v>
      </c>
      <c r="DN217" s="7" t="s">
        <v>10737</v>
      </c>
      <c r="DO217" s="103" t="s">
        <v>10738</v>
      </c>
      <c r="LC217" s="103" t="s">
        <v>10739</v>
      </c>
      <c r="LI217" s="7" t="s">
        <v>10740</v>
      </c>
      <c r="LJ217" s="7" t="s">
        <v>10741</v>
      </c>
      <c r="LK217" s="103" t="s">
        <v>10742</v>
      </c>
      <c r="LL217" s="7" t="s">
        <v>10743</v>
      </c>
      <c r="LM217" s="7" t="s">
        <v>10744</v>
      </c>
      <c r="LN217" s="7" t="s">
        <v>10745</v>
      </c>
      <c r="LO217" s="7" t="s">
        <v>10746</v>
      </c>
      <c r="LP217" s="103" t="s">
        <v>10747</v>
      </c>
      <c r="LQ217" s="7" t="s">
        <v>10748</v>
      </c>
      <c r="LR217" s="7" t="s">
        <v>10749</v>
      </c>
      <c r="LS217" s="7" t="s">
        <v>10750</v>
      </c>
      <c r="LT217" s="7" t="s">
        <v>10751</v>
      </c>
      <c r="LU217" s="103" t="s">
        <v>10752</v>
      </c>
      <c r="LV217" s="7" t="s">
        <v>10753</v>
      </c>
      <c r="LW217" s="7" t="s">
        <v>10754</v>
      </c>
      <c r="LX217" s="7" t="s">
        <v>10755</v>
      </c>
      <c r="LY217" s="7" t="s">
        <v>10756</v>
      </c>
      <c r="LZ217" s="103" t="s">
        <v>10757</v>
      </c>
      <c r="MA217" s="103" t="s">
        <v>10758</v>
      </c>
      <c r="MB217" s="103" t="s">
        <v>10759</v>
      </c>
      <c r="MC217" s="103" t="s">
        <v>10760</v>
      </c>
      <c r="MD217" s="103" t="s">
        <v>10761</v>
      </c>
      <c r="ME217" s="103" t="s">
        <v>10762</v>
      </c>
      <c r="MF217" s="103" t="s">
        <v>10763</v>
      </c>
      <c r="MG217" s="103" t="s">
        <v>10764</v>
      </c>
      <c r="MH217" s="103" t="s">
        <v>10765</v>
      </c>
      <c r="MI217" s="103" t="s">
        <v>10766</v>
      </c>
      <c r="MJ217" s="103" t="s">
        <v>10767</v>
      </c>
      <c r="MK217" s="103" t="s">
        <v>10768</v>
      </c>
      <c r="ML217" s="103" t="s">
        <v>10769</v>
      </c>
      <c r="MM217" s="103" t="s">
        <v>10770</v>
      </c>
      <c r="MN217" s="103" t="s">
        <v>10771</v>
      </c>
      <c r="MO217" s="103" t="s">
        <v>10772</v>
      </c>
    </row>
    <row r="218" spans="1:431" outlineLevel="1" x14ac:dyDescent="0.3">
      <c r="A218" s="115" t="s">
        <v>10773</v>
      </c>
      <c r="B218" s="37" t="s">
        <v>10774</v>
      </c>
      <c r="C218" s="103" t="s">
        <v>10775</v>
      </c>
      <c r="I218" s="7" t="s">
        <v>10776</v>
      </c>
      <c r="J218" s="7" t="s">
        <v>10777</v>
      </c>
      <c r="K218" s="103" t="s">
        <v>10778</v>
      </c>
      <c r="L218" s="7" t="s">
        <v>10779</v>
      </c>
      <c r="M218" s="7" t="s">
        <v>10780</v>
      </c>
      <c r="N218" s="7" t="s">
        <v>10781</v>
      </c>
      <c r="O218" s="7" t="s">
        <v>10782</v>
      </c>
      <c r="P218" s="103" t="s">
        <v>10783</v>
      </c>
      <c r="Q218" s="7" t="s">
        <v>10784</v>
      </c>
      <c r="R218" s="7" t="s">
        <v>10785</v>
      </c>
      <c r="S218" s="7" t="s">
        <v>10786</v>
      </c>
      <c r="T218" s="7" t="s">
        <v>10787</v>
      </c>
      <c r="U218" s="103" t="s">
        <v>10788</v>
      </c>
      <c r="V218" s="7" t="s">
        <v>10789</v>
      </c>
      <c r="W218" s="7" t="s">
        <v>10790</v>
      </c>
      <c r="X218" s="7" t="s">
        <v>10791</v>
      </c>
      <c r="Y218" s="7" t="s">
        <v>10792</v>
      </c>
      <c r="Z218" s="103" t="s">
        <v>10793</v>
      </c>
      <c r="AA218" s="103" t="s">
        <v>10794</v>
      </c>
      <c r="AB218" s="103" t="s">
        <v>10795</v>
      </c>
      <c r="AC218" s="103" t="s">
        <v>10796</v>
      </c>
      <c r="AD218" s="103" t="s">
        <v>10797</v>
      </c>
      <c r="AE218" s="103" t="s">
        <v>10798</v>
      </c>
      <c r="AF218" s="103" t="s">
        <v>10799</v>
      </c>
      <c r="AG218" s="103" t="s">
        <v>10800</v>
      </c>
      <c r="AH218" s="103" t="s">
        <v>10801</v>
      </c>
      <c r="AI218" s="103" t="s">
        <v>10802</v>
      </c>
      <c r="AJ218" s="103" t="s">
        <v>10803</v>
      </c>
      <c r="AK218" s="103" t="s">
        <v>10804</v>
      </c>
      <c r="AL218" s="103" t="s">
        <v>10805</v>
      </c>
      <c r="AM218" s="103" t="s">
        <v>10806</v>
      </c>
      <c r="AN218" s="103" t="s">
        <v>10807</v>
      </c>
      <c r="AO218" s="103" t="s">
        <v>10808</v>
      </c>
      <c r="AP218" s="103" t="s">
        <v>10809</v>
      </c>
      <c r="AV218" s="7" t="s">
        <v>10810</v>
      </c>
      <c r="AW218" s="7" t="s">
        <v>10811</v>
      </c>
      <c r="AX218" s="7" t="s">
        <v>10812</v>
      </c>
      <c r="AY218" s="7" t="s">
        <v>10813</v>
      </c>
      <c r="AZ218" s="7" t="s">
        <v>10814</v>
      </c>
      <c r="BA218" s="7" t="s">
        <v>10815</v>
      </c>
      <c r="BB218" s="7" t="s">
        <v>10816</v>
      </c>
      <c r="BC218" s="7" t="s">
        <v>10817</v>
      </c>
      <c r="BD218" s="7" t="s">
        <v>10818</v>
      </c>
      <c r="BE218" s="7" t="s">
        <v>10819</v>
      </c>
      <c r="BF218" s="7" t="s">
        <v>10820</v>
      </c>
      <c r="BG218" s="7" t="s">
        <v>10821</v>
      </c>
      <c r="BH218" s="103" t="s">
        <v>10822</v>
      </c>
      <c r="BI218" s="7" t="s">
        <v>10823</v>
      </c>
      <c r="BJ218" s="7" t="s">
        <v>10824</v>
      </c>
      <c r="BK218" s="7" t="s">
        <v>10825</v>
      </c>
      <c r="BL218" s="7" t="s">
        <v>10826</v>
      </c>
      <c r="BM218" s="103" t="s">
        <v>10827</v>
      </c>
      <c r="BN218" s="7" t="s">
        <v>10828</v>
      </c>
      <c r="BO218" s="7" t="s">
        <v>10829</v>
      </c>
      <c r="BP218" s="7" t="s">
        <v>10830</v>
      </c>
      <c r="BQ218" s="7" t="s">
        <v>10831</v>
      </c>
      <c r="BR218" s="103" t="s">
        <v>10832</v>
      </c>
      <c r="BS218" s="7" t="s">
        <v>10833</v>
      </c>
      <c r="BT218" s="7" t="s">
        <v>10834</v>
      </c>
      <c r="BU218" s="7" t="s">
        <v>10835</v>
      </c>
      <c r="BV218" s="7" t="s">
        <v>10836</v>
      </c>
      <c r="BW218" s="103" t="s">
        <v>10837</v>
      </c>
      <c r="BX218" s="7" t="s">
        <v>10838</v>
      </c>
      <c r="BY218" s="7" t="s">
        <v>10839</v>
      </c>
      <c r="BZ218" s="7" t="s">
        <v>10840</v>
      </c>
      <c r="CA218" s="7" t="s">
        <v>10841</v>
      </c>
      <c r="CB218" s="103" t="s">
        <v>10842</v>
      </c>
      <c r="CC218" s="103" t="s">
        <v>10843</v>
      </c>
      <c r="CI218" s="7" t="s">
        <v>10844</v>
      </c>
      <c r="CJ218" s="7" t="s">
        <v>10845</v>
      </c>
      <c r="CK218" s="103" t="s">
        <v>10846</v>
      </c>
      <c r="CL218" s="7" t="s">
        <v>10847</v>
      </c>
      <c r="CM218" s="7" t="s">
        <v>10848</v>
      </c>
      <c r="CN218" s="7" t="s">
        <v>10849</v>
      </c>
      <c r="CO218" s="7" t="s">
        <v>10850</v>
      </c>
      <c r="CP218" s="103" t="s">
        <v>10851</v>
      </c>
      <c r="CQ218" s="7" t="s">
        <v>10852</v>
      </c>
      <c r="CR218" s="7" t="s">
        <v>10853</v>
      </c>
      <c r="CS218" s="7" t="s">
        <v>10854</v>
      </c>
      <c r="CT218" s="7" t="s">
        <v>10855</v>
      </c>
      <c r="CU218" s="103" t="s">
        <v>10856</v>
      </c>
      <c r="CV218" s="7" t="s">
        <v>10857</v>
      </c>
      <c r="CW218" s="7" t="s">
        <v>10858</v>
      </c>
      <c r="CX218" s="7" t="s">
        <v>10859</v>
      </c>
      <c r="CY218" s="7" t="s">
        <v>10860</v>
      </c>
      <c r="CZ218" s="103" t="s">
        <v>10861</v>
      </c>
      <c r="DA218" s="7" t="s">
        <v>10862</v>
      </c>
      <c r="DB218" s="7" t="s">
        <v>10863</v>
      </c>
      <c r="DC218" s="7" t="s">
        <v>10864</v>
      </c>
      <c r="DD218" s="7" t="s">
        <v>10865</v>
      </c>
      <c r="DE218" s="103" t="s">
        <v>10866</v>
      </c>
      <c r="DF218" s="7" t="s">
        <v>10867</v>
      </c>
      <c r="DG218" s="7" t="s">
        <v>10868</v>
      </c>
      <c r="DH218" s="7" t="s">
        <v>10869</v>
      </c>
      <c r="DI218" s="7" t="s">
        <v>10870</v>
      </c>
      <c r="DJ218" s="103" t="s">
        <v>10871</v>
      </c>
      <c r="DK218" s="7" t="s">
        <v>10872</v>
      </c>
      <c r="DL218" s="7" t="s">
        <v>10873</v>
      </c>
      <c r="DM218" s="7" t="s">
        <v>10874</v>
      </c>
      <c r="DN218" s="7" t="s">
        <v>10875</v>
      </c>
      <c r="DO218" s="103" t="s">
        <v>10876</v>
      </c>
      <c r="LC218" s="103" t="s">
        <v>10877</v>
      </c>
      <c r="LI218" s="7" t="s">
        <v>10878</v>
      </c>
      <c r="LJ218" s="7" t="s">
        <v>10879</v>
      </c>
      <c r="LK218" s="103" t="s">
        <v>10880</v>
      </c>
      <c r="LL218" s="7" t="s">
        <v>10881</v>
      </c>
      <c r="LM218" s="7" t="s">
        <v>10882</v>
      </c>
      <c r="LN218" s="7" t="s">
        <v>10883</v>
      </c>
      <c r="LO218" s="7" t="s">
        <v>10884</v>
      </c>
      <c r="LP218" s="103" t="s">
        <v>10885</v>
      </c>
      <c r="LQ218" s="7" t="s">
        <v>10886</v>
      </c>
      <c r="LR218" s="7" t="s">
        <v>10887</v>
      </c>
      <c r="LS218" s="7" t="s">
        <v>10888</v>
      </c>
      <c r="LT218" s="7" t="s">
        <v>10889</v>
      </c>
      <c r="LU218" s="103" t="s">
        <v>10890</v>
      </c>
      <c r="LV218" s="7" t="s">
        <v>10891</v>
      </c>
      <c r="LW218" s="7" t="s">
        <v>10892</v>
      </c>
      <c r="LX218" s="7" t="s">
        <v>10893</v>
      </c>
      <c r="LY218" s="7" t="s">
        <v>10894</v>
      </c>
      <c r="LZ218" s="103" t="s">
        <v>10895</v>
      </c>
      <c r="MA218" s="103" t="s">
        <v>10896</v>
      </c>
      <c r="MB218" s="103" t="s">
        <v>10897</v>
      </c>
      <c r="MC218" s="103" t="s">
        <v>10898</v>
      </c>
      <c r="MD218" s="103" t="s">
        <v>10899</v>
      </c>
      <c r="ME218" s="103" t="s">
        <v>10900</v>
      </c>
      <c r="MF218" s="103" t="s">
        <v>10901</v>
      </c>
      <c r="MG218" s="103" t="s">
        <v>10902</v>
      </c>
      <c r="MH218" s="103" t="s">
        <v>10903</v>
      </c>
      <c r="MI218" s="103" t="s">
        <v>10904</v>
      </c>
      <c r="MJ218" s="103" t="s">
        <v>10905</v>
      </c>
      <c r="MK218" s="103" t="s">
        <v>10906</v>
      </c>
      <c r="ML218" s="103" t="s">
        <v>10907</v>
      </c>
      <c r="MM218" s="103" t="s">
        <v>10908</v>
      </c>
      <c r="MN218" s="103" t="s">
        <v>10909</v>
      </c>
      <c r="MO218" s="103" t="s">
        <v>10910</v>
      </c>
    </row>
    <row r="219" spans="1:431" outlineLevel="1" x14ac:dyDescent="0.3">
      <c r="A219" s="28" t="s">
        <v>10911</v>
      </c>
      <c r="B219" s="37" t="s">
        <v>10912</v>
      </c>
      <c r="C219" s="27">
        <f>SUM(C220:C224)</f>
        <v>0.33353058000000002</v>
      </c>
      <c r="I219" s="27">
        <f>SUM(I220:I224)</f>
        <v>0.40952856188835196</v>
      </c>
      <c r="J219" s="27">
        <f t="shared" ref="J219:AP219" si="635">SUM(J220:J224)</f>
        <v>0.35055860106665482</v>
      </c>
      <c r="K219" s="27">
        <f t="shared" si="635"/>
        <v>0.29006569769039237</v>
      </c>
      <c r="L219" s="27">
        <f t="shared" si="635"/>
        <v>0.22993233302045901</v>
      </c>
      <c r="M219" s="27">
        <f t="shared" si="635"/>
        <v>0.17083810704677796</v>
      </c>
      <c r="N219" s="27">
        <f t="shared" si="635"/>
        <v>0.11281819296892581</v>
      </c>
      <c r="O219" s="27">
        <f t="shared" si="635"/>
        <v>5.6273457533793612E-2</v>
      </c>
      <c r="P219" s="27" t="s">
        <v>10913</v>
      </c>
      <c r="Q219" s="27" t="s">
        <v>10914</v>
      </c>
      <c r="R219" s="27" t="s">
        <v>10915</v>
      </c>
      <c r="S219" s="27" t="s">
        <v>10916</v>
      </c>
      <c r="T219" s="27" t="s">
        <v>10917</v>
      </c>
      <c r="U219" s="27" t="s">
        <v>10918</v>
      </c>
      <c r="V219" s="27" t="s">
        <v>10919</v>
      </c>
      <c r="W219" s="27" t="s">
        <v>10920</v>
      </c>
      <c r="X219" s="27" t="s">
        <v>10921</v>
      </c>
      <c r="Y219" s="27" t="s">
        <v>10922</v>
      </c>
      <c r="Z219" s="27" t="s">
        <v>10923</v>
      </c>
      <c r="AA219" s="27" t="s">
        <v>10924</v>
      </c>
      <c r="AB219" s="27" t="s">
        <v>10925</v>
      </c>
      <c r="AC219" s="27" t="s">
        <v>10926</v>
      </c>
      <c r="AD219" s="27" t="s">
        <v>10927</v>
      </c>
      <c r="AE219" s="27" t="s">
        <v>10928</v>
      </c>
      <c r="AF219" s="27" t="s">
        <v>10929</v>
      </c>
      <c r="AG219" s="27" t="s">
        <v>10930</v>
      </c>
      <c r="AH219" s="27" t="s">
        <v>10931</v>
      </c>
      <c r="AI219" s="27" t="s">
        <v>10932</v>
      </c>
      <c r="AJ219" s="27" t="s">
        <v>10933</v>
      </c>
      <c r="AK219" s="27" t="s">
        <v>10934</v>
      </c>
      <c r="AL219" s="27" t="s">
        <v>10935</v>
      </c>
      <c r="AM219" s="27" t="s">
        <v>10936</v>
      </c>
      <c r="AN219" s="27" t="s">
        <v>10937</v>
      </c>
      <c r="AO219" s="27" t="s">
        <v>10938</v>
      </c>
      <c r="AP219" s="27">
        <f t="shared" si="635"/>
        <v>9.7085353998451449</v>
      </c>
      <c r="AV219" s="27">
        <f>SUM(AV220:AV224)</f>
        <v>9.0726390190312838</v>
      </c>
      <c r="AW219" s="27">
        <f t="shared" ref="AW219" si="636">SUM(AW220:AW224)</f>
        <v>8.7529453011902199</v>
      </c>
      <c r="AX219" s="27">
        <f t="shared" ref="AX219" si="637">SUM(AX220:AX224)</f>
        <v>8.4412728039337317</v>
      </c>
      <c r="AY219" s="27">
        <f t="shared" ref="AY219" si="638">SUM(AY220:AY224)</f>
        <v>8.2009677490307666</v>
      </c>
      <c r="AZ219" s="27">
        <f t="shared" ref="AZ219" si="639">SUM(AZ220:AZ224)</f>
        <v>7.8874449094430537</v>
      </c>
      <c r="BA219" s="27">
        <f t="shared" ref="BA219" si="640">SUM(BA220:BA224)</f>
        <v>7.5806772677880145</v>
      </c>
      <c r="BB219" s="27">
        <f t="shared" ref="BB219" si="641">SUM(BB220:BB224)</f>
        <v>7.3253168834920075</v>
      </c>
      <c r="BC219" s="27">
        <f t="shared" ref="BC219" si="642">SUM(BC220:BC224)</f>
        <v>7.0818704425637513</v>
      </c>
      <c r="BD219" s="27">
        <f t="shared" ref="BD219" si="643">SUM(BD220:BD224)</f>
        <v>6.7968857643310878</v>
      </c>
      <c r="BE219" s="27">
        <f t="shared" ref="BE219" si="644">SUM(BE220:BE224)</f>
        <v>6.607858517432029</v>
      </c>
      <c r="BF219" s="27">
        <f t="shared" ref="BF219" si="645">SUM(BF220:BF224)</f>
        <v>6.4354990366768927</v>
      </c>
      <c r="BG219" s="27">
        <f t="shared" ref="BG219" si="646">SUM(BG220:BG224)</f>
        <v>6.2800653483779119</v>
      </c>
      <c r="BH219" s="27">
        <f t="shared" ref="BH219" si="647">SUM(BH220:BH224)</f>
        <v>6.1356965579974858</v>
      </c>
      <c r="BI219" s="27">
        <f t="shared" ref="BI219" si="648">SUM(BI220:BI224)</f>
        <v>5.9991561342648865</v>
      </c>
      <c r="BJ219" s="27">
        <f t="shared" ref="BJ219" si="649">SUM(BJ220:BJ224)</f>
        <v>5.869964975776174</v>
      </c>
      <c r="BK219" s="27">
        <f t="shared" ref="BK219" si="650">SUM(BK220:BK224)</f>
        <v>5.7510390022951006</v>
      </c>
      <c r="BL219" s="27">
        <f t="shared" ref="BL219" si="651">SUM(BL220:BL224)</f>
        <v>5.6393151200010525</v>
      </c>
      <c r="BM219" s="27">
        <f t="shared" ref="BM219" si="652">SUM(BM220:BM224)</f>
        <v>5.5337538071859056</v>
      </c>
      <c r="BN219" s="27">
        <f t="shared" ref="BN219" si="653">SUM(BN220:BN224)</f>
        <v>5.4500555853868633</v>
      </c>
      <c r="BO219" s="27">
        <f t="shared" ref="BO219" si="654">SUM(BO220:BO224)</f>
        <v>5.3697307660800124</v>
      </c>
      <c r="BP219" s="27">
        <f t="shared" ref="BP219" si="655">SUM(BP220:BP224)</f>
        <v>5.2955906395329704</v>
      </c>
      <c r="BQ219" s="27">
        <f t="shared" ref="BQ219" si="656">SUM(BQ220:BQ224)</f>
        <v>5.2267672104450282</v>
      </c>
      <c r="BR219" s="27">
        <f t="shared" ref="BR219" si="657">SUM(BR220:BR224)</f>
        <v>5.1611786654335692</v>
      </c>
      <c r="BS219" s="27">
        <f t="shared" ref="BS219" si="658">SUM(BS220:BS224)</f>
        <v>5.0995860856016613</v>
      </c>
      <c r="BT219" s="27">
        <f t="shared" ref="BT219" si="659">SUM(BT220:BT224)</f>
        <v>5.0427698799801739</v>
      </c>
      <c r="BU219" s="27">
        <f t="shared" ref="BU219" si="660">SUM(BU220:BU224)</f>
        <v>4.9891898420535119</v>
      </c>
      <c r="BV219" s="27">
        <f t="shared" ref="BV219" si="661">SUM(BV220:BV224)</f>
        <v>4.9396378721351564</v>
      </c>
      <c r="BW219" s="27">
        <f t="shared" ref="BW219" si="662">SUM(BW220:BW224)</f>
        <v>4.8942546419466559</v>
      </c>
      <c r="BX219" s="36">
        <f t="shared" ref="BX219" si="663">SUM(BX220:BX224)</f>
        <v>4.8511477246222725</v>
      </c>
      <c r="BY219" s="36">
        <f t="shared" ref="BY219" si="664">SUM(BY220:BY224)</f>
        <v>4.810466929031108</v>
      </c>
      <c r="BZ219" s="36">
        <f t="shared" ref="BZ219" si="665">SUM(BZ220:BZ224)</f>
        <v>4.7727058294267177</v>
      </c>
      <c r="CA219" s="36">
        <f t="shared" ref="CA219" si="666">SUM(CA220:CA224)</f>
        <v>4.7362917602096157</v>
      </c>
      <c r="CB219" s="27">
        <f t="shared" ref="CB219:CC219" si="667">SUM(CB220:CB224)</f>
        <v>4.7017633124860136</v>
      </c>
      <c r="CC219" s="27">
        <f t="shared" si="667"/>
        <v>0.15794778556382999</v>
      </c>
      <c r="CI219" s="27">
        <f>SUM(CI220:CI224)</f>
        <v>0.15723528073778914</v>
      </c>
      <c r="CJ219" s="27">
        <f t="shared" ref="CJ219" si="668">SUM(CJ220:CJ224)</f>
        <v>0.15515677612461309</v>
      </c>
      <c r="CK219" s="27">
        <f t="shared" ref="CK219" si="669">SUM(CK220:CK224)</f>
        <v>0.15511533723010967</v>
      </c>
      <c r="CL219" s="27">
        <f t="shared" ref="CL219" si="670">SUM(CL220:CL224)</f>
        <v>0.15499566609932663</v>
      </c>
      <c r="CM219" s="27">
        <f t="shared" ref="CM219" si="671">SUM(CM220:CM224)</f>
        <v>0.15473838542053697</v>
      </c>
      <c r="CN219" s="27">
        <f t="shared" ref="CN219" si="672">SUM(CN220:CN224)</f>
        <v>0.1544416445694882</v>
      </c>
      <c r="CO219" s="27">
        <f t="shared" ref="CO219" si="673">SUM(CO220:CO224)</f>
        <v>0.15404635269630187</v>
      </c>
      <c r="CP219" s="27">
        <f t="shared" ref="CP219" si="674">SUM(CP220:CP224)</f>
        <v>0.15365074488286856</v>
      </c>
      <c r="CQ219" s="27">
        <f t="shared" ref="CQ219" si="675">SUM(CQ220:CQ224)</f>
        <v>0.15326106553443111</v>
      </c>
      <c r="CR219" s="27">
        <f t="shared" ref="CR219" si="676">SUM(CR220:CR224)</f>
        <v>0.15285860459072301</v>
      </c>
      <c r="CS219" s="27">
        <f t="shared" ref="CS219" si="677">SUM(CS220:CS224)</f>
        <v>0.15244575193268983</v>
      </c>
      <c r="CT219" s="27">
        <f t="shared" ref="CT219" si="678">SUM(CT220:CT224)</f>
        <v>0.15206037042682694</v>
      </c>
      <c r="CU219" s="27">
        <f t="shared" ref="CU219" si="679">SUM(CU220:CU224)</f>
        <v>0.15166325889713789</v>
      </c>
      <c r="CV219" s="27">
        <f t="shared" ref="CV219" si="680">SUM(CV220:CV224)</f>
        <v>0.15125279771426292</v>
      </c>
      <c r="CW219" s="27">
        <f t="shared" ref="CW219" si="681">SUM(CW220:CW224)</f>
        <v>0.15079358152479869</v>
      </c>
      <c r="CX219" s="27">
        <f t="shared" ref="CX219" si="682">SUM(CX220:CX224)</f>
        <v>0.15031530124781964</v>
      </c>
      <c r="CY219" s="27">
        <f t="shared" ref="CY219" si="683">SUM(CY220:CY224)</f>
        <v>0.14983454353787801</v>
      </c>
      <c r="CZ219" s="27">
        <f t="shared" ref="CZ219" si="684">SUM(CZ220:CZ224)</f>
        <v>0.14932290073701654</v>
      </c>
      <c r="DA219" s="27">
        <f t="shared" ref="DA219" si="685">SUM(DA220:DA224)</f>
        <v>0.14986674782980558</v>
      </c>
      <c r="DB219" s="27">
        <f t="shared" ref="DB219" si="686">SUM(DB220:DB224)</f>
        <v>0.15041725963807601</v>
      </c>
      <c r="DC219" s="27">
        <f t="shared" ref="DC219" si="687">SUM(DC220:DC224)</f>
        <v>0.1509524278813888</v>
      </c>
      <c r="DD219" s="27">
        <f t="shared" ref="DD219" si="688">SUM(DD220:DD224)</f>
        <v>0.15145650729392188</v>
      </c>
      <c r="DE219" s="27">
        <f t="shared" ref="DE219" si="689">SUM(DE220:DE224)</f>
        <v>0.15193549396181194</v>
      </c>
      <c r="DF219" s="27">
        <f t="shared" ref="DF219" si="690">SUM(DF220:DF224)</f>
        <v>0.15239587824692047</v>
      </c>
      <c r="DG219" s="27">
        <f t="shared" ref="DG219" si="691">SUM(DG220:DG224)</f>
        <v>0.15284963927418893</v>
      </c>
      <c r="DH219" s="27">
        <f t="shared" ref="DH219" si="692">SUM(DH220:DH224)</f>
        <v>0.15331192973846103</v>
      </c>
      <c r="DI219" s="27">
        <f t="shared" ref="DI219" si="693">SUM(DI220:DI224)</f>
        <v>0.153795312692105</v>
      </c>
      <c r="DJ219" s="27">
        <f t="shared" ref="DJ219" si="694">SUM(DJ220:DJ224)</f>
        <v>0.15428239447009887</v>
      </c>
      <c r="DK219" s="27">
        <f t="shared" ref="DK219" si="695">SUM(DK220:DK224)</f>
        <v>0.15473370182894827</v>
      </c>
      <c r="DL219" s="27">
        <f t="shared" ref="DL219" si="696">SUM(DL220:DL224)</f>
        <v>0.15516090343360661</v>
      </c>
      <c r="DM219" s="27">
        <f t="shared" ref="DM219" si="697">SUM(DM220:DM224)</f>
        <v>0.15556352777351071</v>
      </c>
      <c r="DN219" s="27">
        <f t="shared" ref="DN219" si="698">SUM(DN220:DN224)</f>
        <v>0.15594036916252996</v>
      </c>
      <c r="DO219" s="27">
        <f t="shared" ref="DO219" si="699">SUM(DO220:DO224)</f>
        <v>0.15629199375050551</v>
      </c>
      <c r="LC219" s="27">
        <f t="shared" ref="LC219" si="700">SUM(LC220:LC224)</f>
        <v>314.02868495007903</v>
      </c>
      <c r="LI219" s="27">
        <f>SUM(LI220:LI224)</f>
        <v>296.11077049027836</v>
      </c>
      <c r="LJ219" s="27">
        <f t="shared" ref="LJ219" si="701">SUM(LJ220:LJ224)</f>
        <v>286.54957270741528</v>
      </c>
      <c r="LK219" s="27">
        <f t="shared" ref="LK219" si="702">SUM(LK220:LK224)</f>
        <v>277.75126857381395</v>
      </c>
      <c r="LL219" s="27">
        <f t="shared" ref="LL219" si="703">SUM(LL220:LL224)</f>
        <v>270.93088082220345</v>
      </c>
      <c r="LM219" s="27">
        <f t="shared" ref="LM219" si="704">SUM(LM220:LM224)</f>
        <v>262.02496770789458</v>
      </c>
      <c r="LN219" s="27">
        <f t="shared" ref="LN219" si="705">SUM(LN220:LN224)</f>
        <v>253.29881750194772</v>
      </c>
      <c r="LO219" s="27">
        <f t="shared" ref="LO219" si="706">SUM(LO220:LO224)</f>
        <v>245.98742965982998</v>
      </c>
      <c r="LP219" s="27">
        <f t="shared" ref="LP219" si="707">SUM(LP220:LP224)</f>
        <v>239.00981978574521</v>
      </c>
      <c r="LQ219" s="27">
        <f t="shared" ref="LQ219" si="708">SUM(LQ220:LQ224)</f>
        <v>230.92698376789474</v>
      </c>
      <c r="LR219" s="27">
        <f t="shared" ref="LR219" si="709">SUM(LR220:LR224)</f>
        <v>225.52756870463841</v>
      </c>
      <c r="LS219" s="27">
        <f t="shared" ref="LS219" si="710">SUM(LS220:LS224)</f>
        <v>220.59209728911583</v>
      </c>
      <c r="LT219" s="27">
        <f t="shared" ref="LT219" si="711">SUM(LT220:LT224)</f>
        <v>216.13782791769069</v>
      </c>
      <c r="LU219" s="27">
        <f t="shared" ref="LU219" si="712">SUM(LU220:LU224)</f>
        <v>211.99026723167114</v>
      </c>
      <c r="LV219" s="27">
        <f t="shared" ref="LV219" si="713">SUM(LV220:LV224)</f>
        <v>208.05836315369649</v>
      </c>
      <c r="LW219" s="27">
        <f t="shared" ref="LW219" si="714">SUM(LW220:LW224)</f>
        <v>204.31931842580451</v>
      </c>
      <c r="LX219" s="27">
        <f t="shared" ref="LX219" si="715">SUM(LX220:LX224)</f>
        <v>200.86264689493504</v>
      </c>
      <c r="LY219" s="27">
        <f t="shared" ref="LY219" si="716">SUM(LY220:LY224)</f>
        <v>197.60697739756714</v>
      </c>
      <c r="LZ219" s="27">
        <f t="shared" ref="LZ219" si="717">SUM(LZ220:LZ224)</f>
        <v>194.51567529651479</v>
      </c>
      <c r="MA219" s="27">
        <f t="shared" ref="MA219" si="718">SUM(MA220:MA224)</f>
        <v>192.31624456573064</v>
      </c>
      <c r="MB219" s="27">
        <f t="shared" ref="MB219" si="719">SUM(MB220:MB224)</f>
        <v>190.21303525433052</v>
      </c>
      <c r="MC219" s="27">
        <f t="shared" ref="MC219" si="720">SUM(MC220:MC224)</f>
        <v>188.27893129549119</v>
      </c>
      <c r="MD219" s="27">
        <f t="shared" ref="MD219" si="721">SUM(MD220:MD224)</f>
        <v>186.4854563253501</v>
      </c>
      <c r="ME219" s="27">
        <f t="shared" ref="ME219" si="722">SUM(ME220:ME224)</f>
        <v>184.77590853202008</v>
      </c>
      <c r="MF219" s="27">
        <f t="shared" ref="MF219" si="723">SUM(MF220:MF224)</f>
        <v>183.17331813228043</v>
      </c>
      <c r="MG219" s="27">
        <f t="shared" ref="MG219" si="724">SUM(MG220:MG224)</f>
        <v>181.70271104710497</v>
      </c>
      <c r="MH219" s="27">
        <f t="shared" ref="MH219" si="725">SUM(MH220:MH224)</f>
        <v>180.32497695819052</v>
      </c>
      <c r="MI219" s="27">
        <f t="shared" ref="MI219" si="726">SUM(MI220:MI224)</f>
        <v>179.06561828319221</v>
      </c>
      <c r="MJ219" s="27">
        <f t="shared" ref="MJ219" si="727">SUM(MJ220:MJ224)</f>
        <v>177.92396450908254</v>
      </c>
      <c r="MK219" s="27">
        <f t="shared" ref="MK219" si="728">SUM(MK220:MK224)</f>
        <v>176.83656727409493</v>
      </c>
      <c r="ML219" s="27">
        <f t="shared" ref="ML219" si="729">SUM(ML220:ML224)</f>
        <v>175.81071342277676</v>
      </c>
      <c r="MM219" s="27">
        <f t="shared" ref="MM219" si="730">SUM(MM220:MM224)</f>
        <v>174.86009808392839</v>
      </c>
      <c r="MN219" s="27">
        <f t="shared" ref="MN219" si="731">SUM(MN220:MN224)</f>
        <v>173.94036711393969</v>
      </c>
      <c r="MO219" s="27">
        <f t="shared" ref="MO219" si="732">SUM(MO220:MO224)</f>
        <v>173.06675109349234</v>
      </c>
      <c r="MP219" s="13" t="s">
        <v>10939</v>
      </c>
      <c r="MV219" s="13" t="s">
        <v>10940</v>
      </c>
      <c r="MW219" s="13" t="s">
        <v>10941</v>
      </c>
      <c r="MX219" s="13" t="s">
        <v>10942</v>
      </c>
      <c r="MY219" s="13" t="s">
        <v>10943</v>
      </c>
      <c r="MZ219" s="13" t="s">
        <v>10944</v>
      </c>
      <c r="NA219" s="13" t="s">
        <v>10945</v>
      </c>
      <c r="NB219" s="13" t="s">
        <v>10946</v>
      </c>
      <c r="NC219" s="13" t="s">
        <v>10947</v>
      </c>
      <c r="ND219" s="13" t="s">
        <v>10948</v>
      </c>
      <c r="NE219" s="13" t="s">
        <v>10949</v>
      </c>
      <c r="NF219" s="13" t="s">
        <v>10950</v>
      </c>
      <c r="NG219" s="13" t="s">
        <v>10951</v>
      </c>
      <c r="NH219" s="13" t="s">
        <v>10952</v>
      </c>
      <c r="NI219" s="13" t="s">
        <v>10953</v>
      </c>
      <c r="NJ219" s="13" t="s">
        <v>10954</v>
      </c>
      <c r="NK219" s="13" t="s">
        <v>10955</v>
      </c>
      <c r="NL219" s="13" t="s">
        <v>10956</v>
      </c>
      <c r="NM219" s="13" t="s">
        <v>10957</v>
      </c>
      <c r="NN219" s="13" t="s">
        <v>10958</v>
      </c>
      <c r="NO219" s="13" t="s">
        <v>10959</v>
      </c>
      <c r="NP219" s="13" t="s">
        <v>10960</v>
      </c>
      <c r="NQ219" s="13" t="s">
        <v>10961</v>
      </c>
      <c r="NR219" s="13" t="s">
        <v>10962</v>
      </c>
      <c r="NS219" s="13" t="s">
        <v>10963</v>
      </c>
      <c r="NT219" s="13" t="s">
        <v>10964</v>
      </c>
      <c r="NU219" s="13" t="s">
        <v>10965</v>
      </c>
      <c r="NV219" s="13" t="s">
        <v>10966</v>
      </c>
      <c r="NW219" s="13" t="s">
        <v>10967</v>
      </c>
      <c r="NX219" s="13" t="s">
        <v>10968</v>
      </c>
      <c r="NY219" s="13" t="s">
        <v>10969</v>
      </c>
      <c r="NZ219" s="13" t="s">
        <v>10970</v>
      </c>
      <c r="OA219" s="13" t="s">
        <v>10971</v>
      </c>
      <c r="OB219" s="13" t="s">
        <v>10972</v>
      </c>
      <c r="OC219" s="126">
        <f t="shared" ref="OC219" si="733">SUM(OC220:OC224)</f>
        <v>314.02868495007903</v>
      </c>
      <c r="OI219" s="27">
        <f>SUM(OI220:OI224)</f>
        <v>296.11077049027836</v>
      </c>
      <c r="OJ219" s="27">
        <f t="shared" ref="OJ219" si="734">SUM(OJ220:OJ224)</f>
        <v>286.54957270741528</v>
      </c>
      <c r="OK219" s="27">
        <f t="shared" ref="OK219" si="735">SUM(OK220:OK224)</f>
        <v>277.75126857381395</v>
      </c>
      <c r="OL219" s="27">
        <f t="shared" ref="OL219" si="736">SUM(OL220:OL224)</f>
        <v>270.93088082220345</v>
      </c>
      <c r="OM219" s="27">
        <f t="shared" ref="OM219" si="737">SUM(OM220:OM224)</f>
        <v>262.02496770789458</v>
      </c>
      <c r="ON219" s="27">
        <f t="shared" ref="ON219" si="738">SUM(ON220:ON224)</f>
        <v>253.29881750194772</v>
      </c>
      <c r="OO219" s="27">
        <f t="shared" ref="OO219" si="739">SUM(OO220:OO224)</f>
        <v>245.98742965982998</v>
      </c>
      <c r="OP219" s="27">
        <f t="shared" ref="OP219" si="740">SUM(OP220:OP224)</f>
        <v>239.00981978574521</v>
      </c>
      <c r="OQ219" s="27">
        <f t="shared" ref="OQ219" si="741">SUM(OQ220:OQ224)</f>
        <v>230.92698376789474</v>
      </c>
      <c r="OR219" s="27">
        <f t="shared" ref="OR219" si="742">SUM(OR220:OR224)</f>
        <v>225.52756870463841</v>
      </c>
      <c r="OS219" s="27">
        <f t="shared" ref="OS219" si="743">SUM(OS220:OS224)</f>
        <v>220.59209728911583</v>
      </c>
      <c r="OT219" s="27">
        <f t="shared" ref="OT219" si="744">SUM(OT220:OT224)</f>
        <v>216.13782791769069</v>
      </c>
      <c r="OU219" s="27">
        <f t="shared" ref="OU219" si="745">SUM(OU220:OU224)</f>
        <v>211.99026723167114</v>
      </c>
      <c r="OV219" s="27">
        <f t="shared" ref="OV219" si="746">SUM(OV220:OV224)</f>
        <v>208.05836315369649</v>
      </c>
      <c r="OW219" s="27">
        <f t="shared" ref="OW219" si="747">SUM(OW220:OW224)</f>
        <v>204.31931842580451</v>
      </c>
      <c r="OX219" s="27">
        <f t="shared" ref="OX219" si="748">SUM(OX220:OX224)</f>
        <v>200.86264689493504</v>
      </c>
      <c r="OY219" s="27">
        <f t="shared" ref="OY219" si="749">SUM(OY220:OY224)</f>
        <v>197.60697739756714</v>
      </c>
      <c r="OZ219" s="27">
        <f t="shared" ref="OZ219" si="750">SUM(OZ220:OZ224)</f>
        <v>194.51567529651479</v>
      </c>
      <c r="PA219" s="27">
        <f t="shared" ref="PA219" si="751">SUM(PA220:PA224)</f>
        <v>192.31624456573064</v>
      </c>
      <c r="PB219" s="27">
        <f t="shared" ref="PB219" si="752">SUM(PB220:PB224)</f>
        <v>190.21303525433052</v>
      </c>
      <c r="PC219" s="27">
        <f t="shared" ref="PC219" si="753">SUM(PC220:PC224)</f>
        <v>188.27893129549119</v>
      </c>
      <c r="PD219" s="27">
        <f t="shared" ref="PD219" si="754">SUM(PD220:PD224)</f>
        <v>186.4854563253501</v>
      </c>
      <c r="PE219" s="27">
        <f t="shared" ref="PE219" si="755">SUM(PE220:PE224)</f>
        <v>184.77590853202008</v>
      </c>
      <c r="PF219" s="27">
        <f t="shared" ref="PF219" si="756">SUM(PF220:PF224)</f>
        <v>183.17331813228043</v>
      </c>
      <c r="PG219" s="27">
        <f t="shared" ref="PG219" si="757">SUM(PG220:PG224)</f>
        <v>181.70271104710497</v>
      </c>
      <c r="PH219" s="27">
        <f t="shared" ref="PH219" si="758">SUM(PH220:PH224)</f>
        <v>180.32497695819052</v>
      </c>
      <c r="PI219" s="27">
        <f t="shared" ref="PI219" si="759">SUM(PI220:PI224)</f>
        <v>179.06561828319221</v>
      </c>
      <c r="PJ219" s="27">
        <f t="shared" ref="PJ219" si="760">SUM(PJ220:PJ224)</f>
        <v>177.92396450908254</v>
      </c>
      <c r="PK219" s="27">
        <f t="shared" ref="PK219" si="761">SUM(PK220:PK224)</f>
        <v>176.83656727409493</v>
      </c>
      <c r="PL219" s="27">
        <f t="shared" ref="PL219" si="762">SUM(PL220:PL224)</f>
        <v>175.81071342277676</v>
      </c>
      <c r="PM219" s="27">
        <f t="shared" ref="PM219" si="763">SUM(PM220:PM224)</f>
        <v>174.86009808392839</v>
      </c>
      <c r="PN219" s="27">
        <f t="shared" ref="PN219" si="764">SUM(PN220:PN224)</f>
        <v>173.94036711393969</v>
      </c>
      <c r="PO219" s="27">
        <f t="shared" ref="PO219" si="765">SUM(PO220:PO224)</f>
        <v>173.06675109349234</v>
      </c>
    </row>
    <row r="220" spans="1:431" outlineLevel="1" x14ac:dyDescent="0.3">
      <c r="A220" s="30" t="s">
        <v>10973</v>
      </c>
      <c r="B220" s="37" t="s">
        <v>10974</v>
      </c>
      <c r="AP220" s="27">
        <v>6.8126259184417357</v>
      </c>
      <c r="AV220" s="36">
        <v>6.1496250048173913</v>
      </c>
      <c r="AW220" s="36">
        <v>5.8894243333717968</v>
      </c>
      <c r="AX220" s="27">
        <v>5.5901076138975565</v>
      </c>
      <c r="AY220" s="36">
        <v>5.3784154703867797</v>
      </c>
      <c r="AZ220" s="36">
        <v>5.1070184995477117</v>
      </c>
      <c r="BA220" s="36">
        <v>4.8271237122752337</v>
      </c>
      <c r="BB220" s="36">
        <v>4.6097439496664654</v>
      </c>
      <c r="BC220" s="27">
        <v>4.402215913127459</v>
      </c>
      <c r="BD220" s="36">
        <v>4.1195029633084994</v>
      </c>
      <c r="BE220" s="36">
        <v>3.9319502365555636</v>
      </c>
      <c r="BF220" s="36">
        <v>3.759468355640291</v>
      </c>
      <c r="BG220" s="36">
        <v>3.6056363267266667</v>
      </c>
      <c r="BH220" s="27">
        <v>3.460730489515679</v>
      </c>
      <c r="BI220" s="36">
        <v>3.3250902835083838</v>
      </c>
      <c r="BJ220" s="36">
        <v>3.1973907134088204</v>
      </c>
      <c r="BK220" s="36">
        <v>3.0788664911396908</v>
      </c>
      <c r="BL220" s="36">
        <v>2.9686547174710292</v>
      </c>
      <c r="BM220" s="27">
        <v>2.8649622899558991</v>
      </c>
      <c r="BN220" s="36">
        <v>2.767539778828755</v>
      </c>
      <c r="BO220" s="36">
        <v>2.6759871882359816</v>
      </c>
      <c r="BP220" s="36">
        <v>2.5900780506877816</v>
      </c>
      <c r="BQ220" s="36">
        <v>2.5092677935255807</v>
      </c>
      <c r="BR220" s="27">
        <v>2.4330534331312603</v>
      </c>
      <c r="BS220" s="36">
        <v>2.3611735212921361</v>
      </c>
      <c r="BT220" s="36">
        <v>2.2933484584047701</v>
      </c>
      <c r="BU220" s="36">
        <v>2.229310032470694</v>
      </c>
      <c r="BV220" s="36">
        <v>2.1687707760997195</v>
      </c>
      <c r="BW220" s="27">
        <v>2.111484056419477</v>
      </c>
      <c r="BX220" s="36">
        <v>2.0572449300108056</v>
      </c>
      <c r="BY220" s="36">
        <v>2.0058536338054025</v>
      </c>
      <c r="BZ220" s="36">
        <v>1.9571213332637667</v>
      </c>
      <c r="CA220" s="36">
        <v>1.9108688720069589</v>
      </c>
      <c r="CB220" s="27">
        <v>1.8669354659922124</v>
      </c>
      <c r="LC220" s="27">
        <v>190.75352571636859</v>
      </c>
      <c r="LI220" s="36">
        <v>172.18950013488694</v>
      </c>
      <c r="LJ220" s="36">
        <v>164.9038813344103</v>
      </c>
      <c r="LK220" s="27">
        <v>156.52301318913158</v>
      </c>
      <c r="LL220" s="36">
        <v>150.59563317082984</v>
      </c>
      <c r="LM220" s="36">
        <v>142.99651798733592</v>
      </c>
      <c r="LN220" s="36">
        <v>135.15946394370656</v>
      </c>
      <c r="LO220" s="36">
        <v>129.07283059066103</v>
      </c>
      <c r="LP220" s="27">
        <v>123.26204556756885</v>
      </c>
      <c r="LQ220" s="36">
        <v>115.34608297263799</v>
      </c>
      <c r="LR220" s="36">
        <v>110.09460662355578</v>
      </c>
      <c r="LS220" s="36">
        <v>105.26511395792815</v>
      </c>
      <c r="LT220" s="36">
        <v>100.95781714834666</v>
      </c>
      <c r="LU220" s="27">
        <v>96.900453706439009</v>
      </c>
      <c r="LV220" s="36">
        <v>93.102527938234743</v>
      </c>
      <c r="LW220" s="36">
        <v>89.526939975446965</v>
      </c>
      <c r="LX220" s="36">
        <v>86.208261751911337</v>
      </c>
      <c r="LY220" s="36">
        <v>83.122332089188816</v>
      </c>
      <c r="LZ220" s="27">
        <v>80.218944118765179</v>
      </c>
      <c r="MA220" s="36">
        <v>77.491113807205139</v>
      </c>
      <c r="MB220" s="36">
        <v>74.927641270607481</v>
      </c>
      <c r="MC220" s="36">
        <v>72.52218541925788</v>
      </c>
      <c r="MD220" s="36">
        <v>70.25949821871626</v>
      </c>
      <c r="ME220" s="27">
        <v>68.125496127675291</v>
      </c>
      <c r="MF220" s="36">
        <v>66.112858596179805</v>
      </c>
      <c r="MG220" s="36">
        <v>64.213756835333555</v>
      </c>
      <c r="MH220" s="36">
        <v>62.420680909179431</v>
      </c>
      <c r="MI220" s="36">
        <v>60.725581730792143</v>
      </c>
      <c r="MJ220" s="27">
        <v>59.121553579745353</v>
      </c>
      <c r="MK220" s="36">
        <v>57.602858040302557</v>
      </c>
      <c r="ML220" s="36">
        <v>56.163901746551268</v>
      </c>
      <c r="MM220" s="36">
        <v>54.799397331385464</v>
      </c>
      <c r="MN220" s="36">
        <v>53.504328416194852</v>
      </c>
      <c r="MO220" s="27">
        <v>52.274193047781949</v>
      </c>
      <c r="OC220" s="126">
        <v>190.75352571636859</v>
      </c>
      <c r="OI220" s="36">
        <v>172.18950013488694</v>
      </c>
      <c r="OJ220" s="36">
        <v>164.9038813344103</v>
      </c>
      <c r="OK220" s="27">
        <v>156.52301318913158</v>
      </c>
      <c r="OL220" s="36">
        <v>150.59563317082984</v>
      </c>
      <c r="OM220" s="36">
        <v>142.99651798733592</v>
      </c>
      <c r="ON220" s="36">
        <v>135.15946394370656</v>
      </c>
      <c r="OO220" s="36">
        <v>129.07283059066103</v>
      </c>
      <c r="OP220" s="27">
        <v>123.26204556756885</v>
      </c>
      <c r="OQ220" s="36">
        <v>115.34608297263799</v>
      </c>
      <c r="OR220" s="36">
        <v>110.09460662355578</v>
      </c>
      <c r="OS220" s="36">
        <v>105.26511395792815</v>
      </c>
      <c r="OT220" s="36">
        <v>100.95781714834666</v>
      </c>
      <c r="OU220" s="27">
        <v>96.900453706439009</v>
      </c>
      <c r="OV220" s="36">
        <v>93.102527938234743</v>
      </c>
      <c r="OW220" s="36">
        <v>89.526939975446965</v>
      </c>
      <c r="OX220" s="36">
        <v>86.208261751911337</v>
      </c>
      <c r="OY220" s="36">
        <v>83.122332089188816</v>
      </c>
      <c r="OZ220" s="27">
        <v>80.218944118765179</v>
      </c>
      <c r="PA220" s="36">
        <v>77.491113807205139</v>
      </c>
      <c r="PB220" s="36">
        <v>74.927641270607481</v>
      </c>
      <c r="PC220" s="36">
        <v>72.52218541925788</v>
      </c>
      <c r="PD220" s="36">
        <v>70.25949821871626</v>
      </c>
      <c r="PE220" s="27">
        <v>68.125496127675291</v>
      </c>
      <c r="PF220" s="36">
        <v>66.112858596179805</v>
      </c>
      <c r="PG220" s="36">
        <v>64.213756835333555</v>
      </c>
      <c r="PH220" s="36">
        <v>62.420680909179431</v>
      </c>
      <c r="PI220" s="36">
        <v>60.725581730792143</v>
      </c>
      <c r="PJ220" s="27">
        <v>59.121553579745353</v>
      </c>
      <c r="PK220" s="36">
        <v>57.602858040302557</v>
      </c>
      <c r="PL220" s="36">
        <v>56.163901746551268</v>
      </c>
      <c r="PM220" s="36">
        <v>54.799397331385464</v>
      </c>
      <c r="PN220" s="36">
        <v>53.504328416194852</v>
      </c>
      <c r="PO220" s="27">
        <v>52.274193047781949</v>
      </c>
    </row>
    <row r="221" spans="1:431" outlineLevel="1" x14ac:dyDescent="0.3">
      <c r="A221" s="30" t="s">
        <v>10975</v>
      </c>
      <c r="B221" s="37" t="s">
        <v>10976</v>
      </c>
      <c r="AP221" s="27">
        <v>0.69116049999999996</v>
      </c>
      <c r="AV221" s="36">
        <v>0.76794989248266665</v>
      </c>
      <c r="AW221" s="36">
        <v>0.7295768302471104</v>
      </c>
      <c r="AX221" s="27">
        <v>0.7383939736688071</v>
      </c>
      <c r="AY221" s="36">
        <v>0.7476510495467501</v>
      </c>
      <c r="AZ221" s="36">
        <v>0.75461557671866553</v>
      </c>
      <c r="BA221" s="36">
        <v>0.76106489879334649</v>
      </c>
      <c r="BB221" s="36">
        <v>0.76542550734957004</v>
      </c>
      <c r="BC221" s="27">
        <v>0.76951748459158342</v>
      </c>
      <c r="BD221" s="36">
        <v>0.77292862481114122</v>
      </c>
      <c r="BE221" s="36">
        <v>0.77589170231543225</v>
      </c>
      <c r="BF221" s="36">
        <v>0.77848549196300154</v>
      </c>
      <c r="BG221" s="36">
        <v>0.78140697101297274</v>
      </c>
      <c r="BH221" s="27">
        <v>0.78389409840697366</v>
      </c>
      <c r="BI221" s="36">
        <v>0.78547195291196448</v>
      </c>
      <c r="BJ221" s="36">
        <v>0.7862054628110281</v>
      </c>
      <c r="BK221" s="36">
        <v>0.78666509554425235</v>
      </c>
      <c r="BL221" s="36">
        <v>0.78723994582412327</v>
      </c>
      <c r="BM221" s="27">
        <v>0.78740233465064136</v>
      </c>
      <c r="BN221" s="36">
        <v>0.80174557195515717</v>
      </c>
      <c r="BO221" s="36">
        <v>0.81627971406689637</v>
      </c>
      <c r="BP221" s="36">
        <v>0.83056633116639145</v>
      </c>
      <c r="BQ221" s="36">
        <v>0.84432884663524299</v>
      </c>
      <c r="BR221" s="27">
        <v>0.85769443714658977</v>
      </c>
      <c r="BS221" s="36">
        <v>0.8708339914319565</v>
      </c>
      <c r="BT221" s="36">
        <v>0.88402658927371314</v>
      </c>
      <c r="BU221" s="36">
        <v>0.89761207195607995</v>
      </c>
      <c r="BV221" s="36">
        <v>0.91189929008370552</v>
      </c>
      <c r="BW221" s="27">
        <v>0.92655917706894431</v>
      </c>
      <c r="BX221" s="36">
        <v>0.94075156654656533</v>
      </c>
      <c r="BY221" s="36">
        <v>0.95472496993972933</v>
      </c>
      <c r="BZ221" s="36">
        <v>0.96850420448440644</v>
      </c>
      <c r="CA221" s="36">
        <v>0.98205574759109282</v>
      </c>
      <c r="CB221" s="27">
        <v>0.99540131462114934</v>
      </c>
      <c r="CC221" s="27">
        <v>4.146963E-2</v>
      </c>
      <c r="CI221" s="36">
        <v>3.7612361297458201E-2</v>
      </c>
      <c r="CJ221" s="36">
        <v>3.4603364187020792E-2</v>
      </c>
      <c r="CK221" s="27">
        <v>3.474114552945979E-2</v>
      </c>
      <c r="CL221" s="36">
        <v>3.4982728571247901E-2</v>
      </c>
      <c r="CM221" s="36">
        <v>3.5086688245264543E-2</v>
      </c>
      <c r="CN221" s="36">
        <v>3.514283177433751E-2</v>
      </c>
      <c r="CO221" s="36">
        <v>3.5100900571791056E-2</v>
      </c>
      <c r="CP221" s="27">
        <v>3.5041428095005205E-2</v>
      </c>
      <c r="CQ221" s="36">
        <v>3.4924062325896711E-2</v>
      </c>
      <c r="CR221" s="36">
        <v>3.4771545823400071E-2</v>
      </c>
      <c r="CS221" s="36">
        <v>3.459002779516783E-2</v>
      </c>
      <c r="CT221" s="36">
        <v>3.4417740846110073E-2</v>
      </c>
      <c r="CU221" s="27">
        <v>3.4210997738651966E-2</v>
      </c>
      <c r="CV221" s="36">
        <v>3.3943525797574474E-2</v>
      </c>
      <c r="CW221" s="36">
        <v>3.3623068933563476E-2</v>
      </c>
      <c r="CX221" s="36">
        <v>3.3277873257869961E-2</v>
      </c>
      <c r="CY221" s="36">
        <v>3.2925821873742787E-2</v>
      </c>
      <c r="CZ221" s="27">
        <v>3.2539845517449664E-2</v>
      </c>
      <c r="DA221" s="36">
        <v>3.3207334719968486E-2</v>
      </c>
      <c r="DB221" s="36">
        <v>3.3884107904447187E-2</v>
      </c>
      <c r="DC221" s="36">
        <v>3.454961624984125E-2</v>
      </c>
      <c r="DD221" s="36">
        <v>3.5190710464712775E-2</v>
      </c>
      <c r="DE221" s="27">
        <v>3.5813105715670084E-2</v>
      </c>
      <c r="DF221" s="36">
        <v>3.6424910228479601E-2</v>
      </c>
      <c r="DG221" s="36">
        <v>3.7039267869375267E-2</v>
      </c>
      <c r="DH221" s="36">
        <v>3.7671943699016427E-2</v>
      </c>
      <c r="DI221" s="36">
        <v>3.8337270134754964E-2</v>
      </c>
      <c r="DJ221" s="27">
        <v>3.9019905668822664E-2</v>
      </c>
      <c r="DK221" s="36">
        <v>3.9680744882415207E-2</v>
      </c>
      <c r="DL221" s="36">
        <v>4.0331377087107108E-2</v>
      </c>
      <c r="DM221" s="36">
        <v>4.0972938453150011E-2</v>
      </c>
      <c r="DN221" s="36">
        <v>4.1603861165742044E-2</v>
      </c>
      <c r="DO221" s="27">
        <v>4.2225159742376027E-2</v>
      </c>
      <c r="LC221" s="27">
        <v>30.341945949999999</v>
      </c>
      <c r="LI221" s="36">
        <v>31.469872733341088</v>
      </c>
      <c r="LJ221" s="36">
        <v>29.5980427564796</v>
      </c>
      <c r="LK221" s="27">
        <v>29.881434828033441</v>
      </c>
      <c r="LL221" s="36">
        <v>30.204652458689697</v>
      </c>
      <c r="LM221" s="36">
        <v>30.427208533117742</v>
      </c>
      <c r="LN221" s="36">
        <v>30.622667586413144</v>
      </c>
      <c r="LO221" s="36">
        <v>30.733652857312592</v>
      </c>
      <c r="LP221" s="27">
        <v>30.832468013740716</v>
      </c>
      <c r="LQ221" s="36">
        <v>30.896878011074584</v>
      </c>
      <c r="LR221" s="36">
        <v>30.939427308033125</v>
      </c>
      <c r="LS221" s="36">
        <v>30.96395114068352</v>
      </c>
      <c r="LT221" s="36">
        <v>31.000096512582406</v>
      </c>
      <c r="LU221" s="27">
        <v>31.014949156138037</v>
      </c>
      <c r="LV221" s="36">
        <v>30.98824901789224</v>
      </c>
      <c r="LW221" s="36">
        <v>30.923866226103108</v>
      </c>
      <c r="LX221" s="36">
        <v>30.845259088574604</v>
      </c>
      <c r="LY221" s="36">
        <v>30.768061279617289</v>
      </c>
      <c r="LZ221" s="27">
        <v>30.67032443234212</v>
      </c>
      <c r="MA221" s="36">
        <v>31.248819715536051</v>
      </c>
      <c r="MB221" s="36">
        <v>31.835120588551604</v>
      </c>
      <c r="MC221" s="36">
        <v>32.411505578866894</v>
      </c>
      <c r="MD221" s="36">
        <v>32.966745978935691</v>
      </c>
      <c r="ME221" s="27">
        <v>33.505917254757087</v>
      </c>
      <c r="MF221" s="36">
        <v>34.03595297064188</v>
      </c>
      <c r="MG221" s="36">
        <v>34.568150485048413</v>
      </c>
      <c r="MH221" s="36">
        <v>35.116203095009595</v>
      </c>
      <c r="MI221" s="36">
        <v>35.692556708053822</v>
      </c>
      <c r="MJ221" s="27">
        <v>36.283931960168445</v>
      </c>
      <c r="MK221" s="36">
        <v>36.856441257143857</v>
      </c>
      <c r="ML221" s="36">
        <v>37.420114086395806</v>
      </c>
      <c r="MM221" s="36">
        <v>37.975946415648131</v>
      </c>
      <c r="MN221" s="36">
        <v>38.522584141472237</v>
      </c>
      <c r="MO221" s="27">
        <v>39.060904141121824</v>
      </c>
      <c r="OC221" s="126">
        <v>30.341945949999999</v>
      </c>
      <c r="OI221" s="36">
        <v>31.469872733341088</v>
      </c>
      <c r="OJ221" s="36">
        <v>29.5980427564796</v>
      </c>
      <c r="OK221" s="27">
        <v>29.881434828033441</v>
      </c>
      <c r="OL221" s="36">
        <v>30.204652458689697</v>
      </c>
      <c r="OM221" s="36">
        <v>30.427208533117742</v>
      </c>
      <c r="ON221" s="36">
        <v>30.622667586413144</v>
      </c>
      <c r="OO221" s="36">
        <v>30.733652857312592</v>
      </c>
      <c r="OP221" s="27">
        <v>30.832468013740716</v>
      </c>
      <c r="OQ221" s="36">
        <v>30.896878011074584</v>
      </c>
      <c r="OR221" s="36">
        <v>30.939427308033125</v>
      </c>
      <c r="OS221" s="36">
        <v>30.96395114068352</v>
      </c>
      <c r="OT221" s="36">
        <v>31.000096512582406</v>
      </c>
      <c r="OU221" s="27">
        <v>31.014949156138037</v>
      </c>
      <c r="OV221" s="36">
        <v>30.98824901789224</v>
      </c>
      <c r="OW221" s="36">
        <v>30.923866226103108</v>
      </c>
      <c r="OX221" s="36">
        <v>30.845259088574604</v>
      </c>
      <c r="OY221" s="36">
        <v>30.768061279617289</v>
      </c>
      <c r="OZ221" s="27">
        <v>30.67032443234212</v>
      </c>
      <c r="PA221" s="36">
        <v>31.248819715536051</v>
      </c>
      <c r="PB221" s="36">
        <v>31.835120588551604</v>
      </c>
      <c r="PC221" s="36">
        <v>32.411505578866894</v>
      </c>
      <c r="PD221" s="36">
        <v>32.966745978935691</v>
      </c>
      <c r="PE221" s="27">
        <v>33.505917254757087</v>
      </c>
      <c r="PF221" s="36">
        <v>34.03595297064188</v>
      </c>
      <c r="PG221" s="36">
        <v>34.568150485048413</v>
      </c>
      <c r="PH221" s="36">
        <v>35.116203095009595</v>
      </c>
      <c r="PI221" s="36">
        <v>35.692556708053822</v>
      </c>
      <c r="PJ221" s="27">
        <v>36.283931960168445</v>
      </c>
      <c r="PK221" s="36">
        <v>36.856441257143857</v>
      </c>
      <c r="PL221" s="36">
        <v>37.420114086395806</v>
      </c>
      <c r="PM221" s="36">
        <v>37.975946415648131</v>
      </c>
      <c r="PN221" s="36">
        <v>38.522584141472237</v>
      </c>
      <c r="PO221" s="27">
        <v>39.060904141121824</v>
      </c>
    </row>
    <row r="222" spans="1:431" outlineLevel="1" x14ac:dyDescent="0.3">
      <c r="A222" s="30" t="s">
        <v>10977</v>
      </c>
      <c r="B222" s="37" t="s">
        <v>10978</v>
      </c>
      <c r="C222" s="27">
        <v>0.33353058000000002</v>
      </c>
      <c r="I222" s="36">
        <v>0.40952856188835196</v>
      </c>
      <c r="J222" s="36">
        <v>0.35055860106665482</v>
      </c>
      <c r="K222" s="27">
        <v>0.29006569769039237</v>
      </c>
      <c r="L222" s="36">
        <v>0.22993233302045901</v>
      </c>
      <c r="M222" s="36">
        <v>0.17083810704677796</v>
      </c>
      <c r="N222" s="36">
        <v>0.11281819296892581</v>
      </c>
      <c r="O222" s="36">
        <v>5.6273457533793612E-2</v>
      </c>
      <c r="P222" s="27" t="s">
        <v>10979</v>
      </c>
      <c r="Q222" s="36" t="s">
        <v>10980</v>
      </c>
      <c r="R222" s="36" t="s">
        <v>10981</v>
      </c>
      <c r="S222" s="36" t="s">
        <v>10982</v>
      </c>
      <c r="T222" s="36" t="s">
        <v>10983</v>
      </c>
      <c r="U222" s="27" t="s">
        <v>10984</v>
      </c>
      <c r="V222" s="36" t="s">
        <v>10985</v>
      </c>
      <c r="W222" s="36" t="s">
        <v>10986</v>
      </c>
      <c r="X222" s="36" t="s">
        <v>10987</v>
      </c>
      <c r="Y222" s="36" t="s">
        <v>10988</v>
      </c>
      <c r="Z222" s="27" t="s">
        <v>10989</v>
      </c>
      <c r="AA222" s="36" t="s">
        <v>10990</v>
      </c>
      <c r="AB222" s="36" t="s">
        <v>10991</v>
      </c>
      <c r="AC222" s="36" t="s">
        <v>10992</v>
      </c>
      <c r="AD222" s="36" t="s">
        <v>10993</v>
      </c>
      <c r="AE222" s="27" t="s">
        <v>10994</v>
      </c>
      <c r="AF222" s="36" t="s">
        <v>10995</v>
      </c>
      <c r="AG222" s="36" t="s">
        <v>10996</v>
      </c>
      <c r="AH222" s="36" t="s">
        <v>10997</v>
      </c>
      <c r="AI222" s="36" t="s">
        <v>10998</v>
      </c>
      <c r="AJ222" s="27" t="s">
        <v>10999</v>
      </c>
      <c r="AK222" s="36" t="s">
        <v>11000</v>
      </c>
      <c r="AL222" s="36" t="s">
        <v>11001</v>
      </c>
      <c r="AM222" s="36" t="s">
        <v>11002</v>
      </c>
      <c r="AN222" s="36" t="s">
        <v>11003</v>
      </c>
      <c r="AO222" s="27" t="s">
        <v>11004</v>
      </c>
      <c r="AP222" s="27">
        <v>6.4584600000000001E-3</v>
      </c>
      <c r="AV222" s="36">
        <v>6.9590155350861983E-3</v>
      </c>
      <c r="AW222" s="36">
        <v>5.9558372302896869E-3</v>
      </c>
      <c r="AX222" s="27">
        <v>4.9231297085923558E-3</v>
      </c>
      <c r="AY222" s="36">
        <v>3.8973934914997895E-3</v>
      </c>
      <c r="AZ222" s="36">
        <v>2.891805737564734E-3</v>
      </c>
      <c r="BA222" s="36">
        <v>1.9070484403635628E-3</v>
      </c>
      <c r="BB222" s="36">
        <v>9.5089423786071093E-4</v>
      </c>
      <c r="BC222" s="27" t="s">
        <v>11005</v>
      </c>
      <c r="BD222" s="36" t="s">
        <v>11006</v>
      </c>
      <c r="BE222" s="36" t="s">
        <v>11007</v>
      </c>
      <c r="BF222" s="36" t="s">
        <v>11008</v>
      </c>
      <c r="BG222" s="36" t="s">
        <v>11009</v>
      </c>
      <c r="BH222" s="27" t="s">
        <v>11010</v>
      </c>
      <c r="BI222" s="36" t="s">
        <v>11011</v>
      </c>
      <c r="BJ222" s="36" t="s">
        <v>11012</v>
      </c>
      <c r="BK222" s="36" t="s">
        <v>11013</v>
      </c>
      <c r="BL222" s="36" t="s">
        <v>11014</v>
      </c>
      <c r="BM222" s="27" t="s">
        <v>11015</v>
      </c>
      <c r="BN222" s="36" t="s">
        <v>11016</v>
      </c>
      <c r="BO222" s="36" t="s">
        <v>11017</v>
      </c>
      <c r="BP222" s="36" t="s">
        <v>11018</v>
      </c>
      <c r="BQ222" s="36" t="s">
        <v>11019</v>
      </c>
      <c r="BR222" s="27" t="s">
        <v>11020</v>
      </c>
      <c r="BS222" s="36" t="s">
        <v>11021</v>
      </c>
      <c r="BT222" s="36" t="s">
        <v>11022</v>
      </c>
      <c r="BU222" s="36" t="s">
        <v>11023</v>
      </c>
      <c r="BV222" s="36" t="s">
        <v>11024</v>
      </c>
      <c r="BW222" s="27" t="s">
        <v>11025</v>
      </c>
      <c r="BX222" s="36" t="s">
        <v>11026</v>
      </c>
      <c r="BY222" s="36" t="s">
        <v>11027</v>
      </c>
      <c r="BZ222" s="36" t="s">
        <v>11028</v>
      </c>
      <c r="CA222" s="36" t="s">
        <v>11029</v>
      </c>
      <c r="CB222" s="27" t="s">
        <v>11030</v>
      </c>
      <c r="CC222" s="27">
        <v>1.1006E-4</v>
      </c>
      <c r="CI222" s="36">
        <v>1.1695234989426585E-4</v>
      </c>
      <c r="CJ222" s="36">
        <v>1.0009090540894915E-4</v>
      </c>
      <c r="CK222" s="27">
        <v>8.2726153231899073E-5</v>
      </c>
      <c r="CL222" s="36">
        <v>6.5480222737143498E-5</v>
      </c>
      <c r="CM222" s="36">
        <v>4.8577710644502736E-5</v>
      </c>
      <c r="CN222" s="36">
        <v>3.2030241123146443E-5</v>
      </c>
      <c r="CO222" s="36">
        <v>1.5970294099166056E-5</v>
      </c>
      <c r="CP222" s="27" t="s">
        <v>11031</v>
      </c>
      <c r="CQ222" s="36" t="s">
        <v>11032</v>
      </c>
      <c r="CR222" s="36" t="s">
        <v>11033</v>
      </c>
      <c r="CS222" s="36" t="s">
        <v>11034</v>
      </c>
      <c r="CT222" s="36" t="s">
        <v>11035</v>
      </c>
      <c r="CU222" s="27" t="s">
        <v>11036</v>
      </c>
      <c r="CV222" s="36" t="s">
        <v>11037</v>
      </c>
      <c r="CW222" s="36" t="s">
        <v>11038</v>
      </c>
      <c r="CX222" s="36" t="s">
        <v>11039</v>
      </c>
      <c r="CY222" s="36" t="s">
        <v>11040</v>
      </c>
      <c r="CZ222" s="27" t="s">
        <v>11041</v>
      </c>
      <c r="DA222" s="36" t="s">
        <v>11042</v>
      </c>
      <c r="DB222" s="36" t="s">
        <v>11043</v>
      </c>
      <c r="DC222" s="36" t="s">
        <v>11044</v>
      </c>
      <c r="DD222" s="36" t="s">
        <v>11045</v>
      </c>
      <c r="DE222" s="27" t="s">
        <v>11046</v>
      </c>
      <c r="DF222" s="36" t="s">
        <v>11047</v>
      </c>
      <c r="DG222" s="36" t="s">
        <v>11048</v>
      </c>
      <c r="DH222" s="36" t="s">
        <v>11049</v>
      </c>
      <c r="DI222" s="36" t="s">
        <v>11050</v>
      </c>
      <c r="DJ222" s="27" t="s">
        <v>11051</v>
      </c>
      <c r="DK222" s="36" t="s">
        <v>11052</v>
      </c>
      <c r="DL222" s="36" t="s">
        <v>11053</v>
      </c>
      <c r="DM222" s="36" t="s">
        <v>11054</v>
      </c>
      <c r="DN222" s="36" t="s">
        <v>11055</v>
      </c>
      <c r="DO222" s="27" t="s">
        <v>11056</v>
      </c>
      <c r="LC222" s="27">
        <v>0.54353335999999997</v>
      </c>
      <c r="LI222" s="36">
        <v>0.63537336959274604</v>
      </c>
      <c r="LJ222" s="36">
        <v>0.54384613344813759</v>
      </c>
      <c r="LK222" s="27">
        <v>0.4498357601374316</v>
      </c>
      <c r="LL222" s="36">
        <v>0.35641160980779618</v>
      </c>
      <c r="LM222" s="36">
        <v>0.26468176101938373</v>
      </c>
      <c r="LN222" s="36">
        <v>0.17470356319673941</v>
      </c>
      <c r="LO222" s="36">
        <v>8.7130624130172529E-2</v>
      </c>
      <c r="LP222" s="27" t="s">
        <v>11057</v>
      </c>
      <c r="LQ222" s="36" t="s">
        <v>11058</v>
      </c>
      <c r="LR222" s="36" t="s">
        <v>11059</v>
      </c>
      <c r="LS222" s="36" t="s">
        <v>11060</v>
      </c>
      <c r="LT222" s="36" t="s">
        <v>11061</v>
      </c>
      <c r="LU222" s="27" t="s">
        <v>11062</v>
      </c>
      <c r="LV222" s="36" t="s">
        <v>11063</v>
      </c>
      <c r="LW222" s="36" t="s">
        <v>11064</v>
      </c>
      <c r="LX222" s="36" t="s">
        <v>11065</v>
      </c>
      <c r="LY222" s="36" t="s">
        <v>11066</v>
      </c>
      <c r="LZ222" s="27" t="s">
        <v>11067</v>
      </c>
      <c r="MA222" s="36" t="s">
        <v>11068</v>
      </c>
      <c r="MB222" s="36" t="s">
        <v>11069</v>
      </c>
      <c r="MC222" s="36" t="s">
        <v>11070</v>
      </c>
      <c r="MD222" s="36" t="s">
        <v>11071</v>
      </c>
      <c r="ME222" s="27" t="s">
        <v>11072</v>
      </c>
      <c r="MF222" s="36" t="s">
        <v>11073</v>
      </c>
      <c r="MG222" s="36" t="s">
        <v>11074</v>
      </c>
      <c r="MH222" s="36" t="s">
        <v>11075</v>
      </c>
      <c r="MI222" s="36" t="s">
        <v>11076</v>
      </c>
      <c r="MJ222" s="27" t="s">
        <v>11077</v>
      </c>
      <c r="MK222" s="36" t="s">
        <v>11078</v>
      </c>
      <c r="ML222" s="36" t="s">
        <v>11079</v>
      </c>
      <c r="MM222" s="36" t="s">
        <v>11080</v>
      </c>
      <c r="MN222" s="36" t="s">
        <v>11081</v>
      </c>
      <c r="MO222" s="27" t="s">
        <v>11082</v>
      </c>
      <c r="MP222" s="13" t="s">
        <v>11083</v>
      </c>
      <c r="MV222" s="13" t="s">
        <v>11084</v>
      </c>
      <c r="MW222" s="13" t="s">
        <v>11085</v>
      </c>
      <c r="MX222" s="13" t="s">
        <v>11086</v>
      </c>
      <c r="MY222" s="31" t="s">
        <v>11087</v>
      </c>
      <c r="MZ222" s="31" t="s">
        <v>11088</v>
      </c>
      <c r="NA222" s="31" t="s">
        <v>11089</v>
      </c>
      <c r="NB222" s="31" t="s">
        <v>11090</v>
      </c>
      <c r="NC222" s="13" t="s">
        <v>11091</v>
      </c>
      <c r="ND222" s="31" t="s">
        <v>11092</v>
      </c>
      <c r="NE222" s="31" t="s">
        <v>11093</v>
      </c>
      <c r="NF222" s="31" t="s">
        <v>11094</v>
      </c>
      <c r="NG222" s="31" t="s">
        <v>11095</v>
      </c>
      <c r="NH222" s="13" t="s">
        <v>11096</v>
      </c>
      <c r="NI222" s="31" t="s">
        <v>11097</v>
      </c>
      <c r="NJ222" s="31" t="s">
        <v>11098</v>
      </c>
      <c r="NK222" s="31" t="s">
        <v>11099</v>
      </c>
      <c r="NL222" s="31" t="s">
        <v>11100</v>
      </c>
      <c r="NM222" s="13" t="s">
        <v>11101</v>
      </c>
      <c r="NN222" s="31" t="s">
        <v>11102</v>
      </c>
      <c r="NO222" s="31" t="s">
        <v>11103</v>
      </c>
      <c r="NP222" s="31" t="s">
        <v>11104</v>
      </c>
      <c r="NQ222" s="31" t="s">
        <v>11105</v>
      </c>
      <c r="NR222" s="13" t="s">
        <v>11106</v>
      </c>
      <c r="NS222" s="31" t="s">
        <v>11107</v>
      </c>
      <c r="NT222" s="31" t="s">
        <v>11108</v>
      </c>
      <c r="NU222" s="31" t="s">
        <v>11109</v>
      </c>
      <c r="NV222" s="31" t="s">
        <v>11110</v>
      </c>
      <c r="NW222" s="13" t="s">
        <v>11111</v>
      </c>
      <c r="NX222" s="31" t="s">
        <v>11112</v>
      </c>
      <c r="NY222" s="31" t="s">
        <v>11113</v>
      </c>
      <c r="NZ222" s="31" t="s">
        <v>11114</v>
      </c>
      <c r="OA222" s="31" t="s">
        <v>11115</v>
      </c>
      <c r="OB222" s="13" t="s">
        <v>11116</v>
      </c>
      <c r="OC222" s="126">
        <v>0.54353335999999997</v>
      </c>
      <c r="OI222" s="36">
        <v>0.63537336959274604</v>
      </c>
      <c r="OJ222" s="36">
        <v>0.54384613344813759</v>
      </c>
      <c r="OK222" s="27">
        <v>0.4498357601374316</v>
      </c>
      <c r="OL222" s="36">
        <v>0.35641160980779618</v>
      </c>
      <c r="OM222" s="36">
        <v>0.26468176101938373</v>
      </c>
      <c r="ON222" s="36">
        <v>0.17470356319673941</v>
      </c>
      <c r="OO222" s="36">
        <v>8.7130624130172529E-2</v>
      </c>
      <c r="OP222" s="27" t="s">
        <v>11117</v>
      </c>
      <c r="OQ222" s="36" t="s">
        <v>11118</v>
      </c>
      <c r="OR222" s="36" t="s">
        <v>11119</v>
      </c>
      <c r="OS222" s="36" t="s">
        <v>11120</v>
      </c>
      <c r="OT222" s="36" t="s">
        <v>11121</v>
      </c>
      <c r="OU222" s="27" t="s">
        <v>11122</v>
      </c>
      <c r="OV222" s="36" t="s">
        <v>11123</v>
      </c>
      <c r="OW222" s="36" t="s">
        <v>11124</v>
      </c>
      <c r="OX222" s="36" t="s">
        <v>11125</v>
      </c>
      <c r="OY222" s="36" t="s">
        <v>11126</v>
      </c>
      <c r="OZ222" s="27" t="s">
        <v>11127</v>
      </c>
      <c r="PA222" s="36" t="s">
        <v>11128</v>
      </c>
      <c r="PB222" s="36" t="s">
        <v>11129</v>
      </c>
      <c r="PC222" s="36" t="s">
        <v>11130</v>
      </c>
      <c r="PD222" s="36" t="s">
        <v>11131</v>
      </c>
      <c r="PE222" s="27" t="s">
        <v>11132</v>
      </c>
      <c r="PF222" s="36" t="s">
        <v>11133</v>
      </c>
      <c r="PG222" s="36" t="s">
        <v>11134</v>
      </c>
      <c r="PH222" s="36" t="s">
        <v>11135</v>
      </c>
      <c r="PI222" s="36" t="s">
        <v>11136</v>
      </c>
      <c r="PJ222" s="27" t="s">
        <v>11137</v>
      </c>
      <c r="PK222" s="36" t="s">
        <v>11138</v>
      </c>
      <c r="PL222" s="36" t="s">
        <v>11139</v>
      </c>
      <c r="PM222" s="36" t="s">
        <v>11140</v>
      </c>
      <c r="PN222" s="36" t="s">
        <v>11141</v>
      </c>
      <c r="PO222" s="27" t="s">
        <v>11142</v>
      </c>
    </row>
    <row r="223" spans="1:431" outlineLevel="1" x14ac:dyDescent="0.3">
      <c r="A223" s="30" t="s">
        <v>11143</v>
      </c>
      <c r="B223" s="37" t="s">
        <v>11144</v>
      </c>
      <c r="AP223" s="27">
        <v>2.1982905214034099</v>
      </c>
      <c r="AV223" s="36">
        <v>2.1481051061961387</v>
      </c>
      <c r="AW223" s="36">
        <v>2.1279883003410225</v>
      </c>
      <c r="AX223" s="27">
        <v>2.107848086658775</v>
      </c>
      <c r="AY223" s="36">
        <v>2.0710038356057359</v>
      </c>
      <c r="AZ223" s="36">
        <v>2.0229190274391122</v>
      </c>
      <c r="BA223" s="36">
        <v>1.9905816082790706</v>
      </c>
      <c r="BB223" s="36">
        <v>1.9491965322381111</v>
      </c>
      <c r="BC223" s="27">
        <v>1.9101370448447086</v>
      </c>
      <c r="BD223" s="36">
        <v>1.9044541762114475</v>
      </c>
      <c r="BE223" s="36">
        <v>1.9000165785610328</v>
      </c>
      <c r="BF223" s="36">
        <v>1.8975451890736004</v>
      </c>
      <c r="BG223" s="36">
        <v>1.8930220506382729</v>
      </c>
      <c r="BH223" s="27">
        <v>1.8910719700748331</v>
      </c>
      <c r="BI223" s="36">
        <v>1.8885938978445385</v>
      </c>
      <c r="BJ223" s="36">
        <v>1.8863687995563256</v>
      </c>
      <c r="BK223" s="36">
        <v>1.8855074156111578</v>
      </c>
      <c r="BL223" s="36">
        <v>1.8834204567058996</v>
      </c>
      <c r="BM223" s="27">
        <v>1.8813891825793656</v>
      </c>
      <c r="BN223" s="36">
        <v>1.8807702346029509</v>
      </c>
      <c r="BO223" s="36">
        <v>1.8774638637771348</v>
      </c>
      <c r="BP223" s="36">
        <v>1.8749462576787972</v>
      </c>
      <c r="BQ223" s="36">
        <v>1.8731705702842048</v>
      </c>
      <c r="BR223" s="27">
        <v>1.8704307951557184</v>
      </c>
      <c r="BS223" s="36">
        <v>1.867578572877568</v>
      </c>
      <c r="BT223" s="36">
        <v>1.8653948323016913</v>
      </c>
      <c r="BU223" s="36">
        <v>1.8622677376267378</v>
      </c>
      <c r="BV223" s="36">
        <v>1.8589678059517312</v>
      </c>
      <c r="BW223" s="27">
        <v>1.856211408458234</v>
      </c>
      <c r="BX223" s="36">
        <v>1.8531512280649016</v>
      </c>
      <c r="BY223" s="36">
        <v>1.8498883252859757</v>
      </c>
      <c r="BZ223" s="36">
        <v>1.8470802916785443</v>
      </c>
      <c r="CA223" s="36">
        <v>1.8433671406115644</v>
      </c>
      <c r="CB223" s="27">
        <v>1.8394265318726519</v>
      </c>
      <c r="CC223" s="27">
        <v>0.11636809556382999</v>
      </c>
      <c r="CI223" s="36">
        <v>0.11950596709043668</v>
      </c>
      <c r="CJ223" s="36">
        <v>0.12045332103218334</v>
      </c>
      <c r="CK223" s="27">
        <v>0.12029146554741799</v>
      </c>
      <c r="CL223" s="36">
        <v>0.11994745730534159</v>
      </c>
      <c r="CM223" s="36">
        <v>0.11960311946462791</v>
      </c>
      <c r="CN223" s="36">
        <v>0.11926678255402753</v>
      </c>
      <c r="CO223" s="36">
        <v>0.11892948183041166</v>
      </c>
      <c r="CP223" s="27">
        <v>0.11860931678786336</v>
      </c>
      <c r="CQ223" s="36">
        <v>0.11833700320853439</v>
      </c>
      <c r="CR223" s="36">
        <v>0.11808705876732294</v>
      </c>
      <c r="CS223" s="36">
        <v>0.117855724137522</v>
      </c>
      <c r="CT223" s="36">
        <v>0.11764262958071686</v>
      </c>
      <c r="CU223" s="27">
        <v>0.11745226115848591</v>
      </c>
      <c r="CV223" s="36">
        <v>0.11730927191668844</v>
      </c>
      <c r="CW223" s="36">
        <v>0.11717051259123522</v>
      </c>
      <c r="CX223" s="36">
        <v>0.11703742798994968</v>
      </c>
      <c r="CY223" s="36">
        <v>0.11690872166413523</v>
      </c>
      <c r="CZ223" s="27">
        <v>0.11678305521956689</v>
      </c>
      <c r="DA223" s="36">
        <v>0.1166594131098371</v>
      </c>
      <c r="DB223" s="36">
        <v>0.11653315173362881</v>
      </c>
      <c r="DC223" s="36">
        <v>0.11640281163154755</v>
      </c>
      <c r="DD223" s="36">
        <v>0.11626579682920911</v>
      </c>
      <c r="DE223" s="27">
        <v>0.11612238824614186</v>
      </c>
      <c r="DF223" s="36">
        <v>0.11597096801844088</v>
      </c>
      <c r="DG223" s="36">
        <v>0.11581037140481368</v>
      </c>
      <c r="DH223" s="36">
        <v>0.11563998603944461</v>
      </c>
      <c r="DI223" s="36">
        <v>0.11545804255735004</v>
      </c>
      <c r="DJ223" s="27">
        <v>0.11526248880127619</v>
      </c>
      <c r="DK223" s="36">
        <v>0.11505295694653307</v>
      </c>
      <c r="DL223" s="36">
        <v>0.11482952634649951</v>
      </c>
      <c r="DM223" s="36">
        <v>0.11459058932036069</v>
      </c>
      <c r="DN223" s="36">
        <v>0.11433650799678792</v>
      </c>
      <c r="DO223" s="27">
        <v>0.11406683400812948</v>
      </c>
      <c r="LC223" s="27">
        <v>92.389679923710432</v>
      </c>
      <c r="LI223" s="36">
        <v>91.816024252457595</v>
      </c>
      <c r="LJ223" s="36">
        <v>91.503802483077223</v>
      </c>
      <c r="LK223" s="27">
        <v>90.896984796511475</v>
      </c>
      <c r="LL223" s="36">
        <v>89.77418358287612</v>
      </c>
      <c r="LM223" s="36">
        <v>88.336559426421545</v>
      </c>
      <c r="LN223" s="36">
        <v>87.341982408631267</v>
      </c>
      <c r="LO223" s="36">
        <v>86.093815587726198</v>
      </c>
      <c r="LP223" s="27">
        <v>84.915306204435637</v>
      </c>
      <c r="LQ223" s="36">
        <v>84.684022784182147</v>
      </c>
      <c r="LR223" s="36">
        <v>84.493534773049504</v>
      </c>
      <c r="LS223" s="36">
        <v>84.363032190504143</v>
      </c>
      <c r="LT223" s="36">
        <v>84.179914256761606</v>
      </c>
      <c r="LU223" s="27">
        <v>84.074864369094087</v>
      </c>
      <c r="LV223" s="36">
        <v>83.967586197569503</v>
      </c>
      <c r="LW223" s="36">
        <v>83.868512224254445</v>
      </c>
      <c r="LX223" s="36">
        <v>83.809126054449081</v>
      </c>
      <c r="LY223" s="36">
        <v>83.716584028761034</v>
      </c>
      <c r="LZ223" s="27">
        <v>83.626406745407479</v>
      </c>
      <c r="MA223" s="36">
        <v>83.57631104298946</v>
      </c>
      <c r="MB223" s="36">
        <v>83.450273395171422</v>
      </c>
      <c r="MC223" s="36">
        <v>83.345240297366416</v>
      </c>
      <c r="MD223" s="36">
        <v>83.259212127698149</v>
      </c>
      <c r="ME223" s="27">
        <v>83.144495149587698</v>
      </c>
      <c r="MF223" s="36">
        <v>83.024506565458736</v>
      </c>
      <c r="MG223" s="36">
        <v>82.92080372672298</v>
      </c>
      <c r="MH223" s="36">
        <v>82.788092954001485</v>
      </c>
      <c r="MI223" s="36">
        <v>82.647479844346236</v>
      </c>
      <c r="MJ223" s="27">
        <v>82.51847896916874</v>
      </c>
      <c r="MK223" s="36">
        <v>82.377267976648511</v>
      </c>
      <c r="ML223" s="36">
        <v>82.226697589829683</v>
      </c>
      <c r="MM223" s="36">
        <v>82.084754336894818</v>
      </c>
      <c r="MN223" s="36">
        <v>81.913454556272598</v>
      </c>
      <c r="MO223" s="27">
        <v>81.731653904588569</v>
      </c>
      <c r="OC223" s="126">
        <v>92.389679923710432</v>
      </c>
      <c r="OI223" s="36">
        <v>91.816024252457595</v>
      </c>
      <c r="OJ223" s="36">
        <v>91.503802483077223</v>
      </c>
      <c r="OK223" s="27">
        <v>90.896984796511475</v>
      </c>
      <c r="OL223" s="36">
        <v>89.77418358287612</v>
      </c>
      <c r="OM223" s="36">
        <v>88.336559426421545</v>
      </c>
      <c r="ON223" s="36">
        <v>87.341982408631267</v>
      </c>
      <c r="OO223" s="36">
        <v>86.093815587726198</v>
      </c>
      <c r="OP223" s="27">
        <v>84.915306204435637</v>
      </c>
      <c r="OQ223" s="36">
        <v>84.684022784182147</v>
      </c>
      <c r="OR223" s="36">
        <v>84.493534773049504</v>
      </c>
      <c r="OS223" s="36">
        <v>84.363032190504143</v>
      </c>
      <c r="OT223" s="36">
        <v>84.179914256761606</v>
      </c>
      <c r="OU223" s="27">
        <v>84.074864369094087</v>
      </c>
      <c r="OV223" s="36">
        <v>83.967586197569503</v>
      </c>
      <c r="OW223" s="36">
        <v>83.868512224254445</v>
      </c>
      <c r="OX223" s="36">
        <v>83.809126054449081</v>
      </c>
      <c r="OY223" s="36">
        <v>83.716584028761034</v>
      </c>
      <c r="OZ223" s="27">
        <v>83.626406745407479</v>
      </c>
      <c r="PA223" s="36">
        <v>83.57631104298946</v>
      </c>
      <c r="PB223" s="36">
        <v>83.450273395171422</v>
      </c>
      <c r="PC223" s="36">
        <v>83.345240297366416</v>
      </c>
      <c r="PD223" s="36">
        <v>83.259212127698149</v>
      </c>
      <c r="PE223" s="27">
        <v>83.144495149587698</v>
      </c>
      <c r="PF223" s="36">
        <v>83.024506565458736</v>
      </c>
      <c r="PG223" s="36">
        <v>82.92080372672298</v>
      </c>
      <c r="PH223" s="36">
        <v>82.788092954001485</v>
      </c>
      <c r="PI223" s="36">
        <v>82.647479844346236</v>
      </c>
      <c r="PJ223" s="27">
        <v>82.51847896916874</v>
      </c>
      <c r="PK223" s="36">
        <v>82.377267976648511</v>
      </c>
      <c r="PL223" s="36">
        <v>82.226697589829683</v>
      </c>
      <c r="PM223" s="36">
        <v>82.084754336894818</v>
      </c>
      <c r="PN223" s="36">
        <v>81.913454556272598</v>
      </c>
      <c r="PO223" s="27">
        <v>81.731653904588569</v>
      </c>
    </row>
    <row r="224" spans="1:431" outlineLevel="1" x14ac:dyDescent="0.3">
      <c r="A224" s="30" t="s">
        <v>11145</v>
      </c>
      <c r="B224" s="37" t="s">
        <v>11146</v>
      </c>
      <c r="C224" s="27" t="s">
        <v>11147</v>
      </c>
      <c r="I224" s="36" t="s">
        <v>11148</v>
      </c>
      <c r="J224" s="36" t="s">
        <v>11149</v>
      </c>
      <c r="K224" s="27" t="s">
        <v>11150</v>
      </c>
      <c r="L224" s="36" t="s">
        <v>11151</v>
      </c>
      <c r="M224" s="36" t="s">
        <v>11152</v>
      </c>
      <c r="N224" s="36" t="s">
        <v>11153</v>
      </c>
      <c r="O224" s="36" t="s">
        <v>11154</v>
      </c>
      <c r="P224" s="27" t="s">
        <v>11155</v>
      </c>
      <c r="Q224" s="36" t="s">
        <v>11156</v>
      </c>
      <c r="R224" s="36" t="s">
        <v>11157</v>
      </c>
      <c r="S224" s="36" t="s">
        <v>11158</v>
      </c>
      <c r="T224" s="36" t="s">
        <v>11159</v>
      </c>
      <c r="U224" s="27" t="s">
        <v>11160</v>
      </c>
      <c r="V224" s="36" t="s">
        <v>11161</v>
      </c>
      <c r="W224" s="36" t="s">
        <v>11162</v>
      </c>
      <c r="X224" s="36" t="s">
        <v>11163</v>
      </c>
      <c r="Y224" s="36" t="s">
        <v>11164</v>
      </c>
      <c r="Z224" s="27" t="s">
        <v>11165</v>
      </c>
      <c r="AA224" s="36" t="s">
        <v>11166</v>
      </c>
      <c r="AB224" s="36" t="s">
        <v>11167</v>
      </c>
      <c r="AC224" s="36" t="s">
        <v>11168</v>
      </c>
      <c r="AD224" s="36" t="s">
        <v>11169</v>
      </c>
      <c r="AE224" s="27" t="s">
        <v>11170</v>
      </c>
      <c r="AF224" s="36" t="s">
        <v>11171</v>
      </c>
      <c r="AG224" s="36" t="s">
        <v>11172</v>
      </c>
      <c r="AH224" s="36" t="s">
        <v>11173</v>
      </c>
      <c r="AI224" s="36" t="s">
        <v>11174</v>
      </c>
      <c r="AJ224" s="27" t="s">
        <v>11175</v>
      </c>
      <c r="AK224" s="36" t="s">
        <v>11176</v>
      </c>
      <c r="AL224" s="36" t="s">
        <v>11177</v>
      </c>
      <c r="AM224" s="36" t="s">
        <v>11178</v>
      </c>
      <c r="AN224" s="36" t="s">
        <v>11179</v>
      </c>
      <c r="AO224" s="27" t="s">
        <v>11180</v>
      </c>
      <c r="AP224" s="27" t="s">
        <v>11181</v>
      </c>
      <c r="AV224" s="36" t="s">
        <v>11182</v>
      </c>
      <c r="AW224" s="36" t="s">
        <v>11183</v>
      </c>
      <c r="AX224" s="27" t="s">
        <v>11184</v>
      </c>
      <c r="AY224" s="36" t="s">
        <v>11185</v>
      </c>
      <c r="AZ224" s="36" t="s">
        <v>11186</v>
      </c>
      <c r="BA224" s="36" t="s">
        <v>11187</v>
      </c>
      <c r="BB224" s="36" t="s">
        <v>11188</v>
      </c>
      <c r="BC224" s="27" t="s">
        <v>11189</v>
      </c>
      <c r="BD224" s="36" t="s">
        <v>11190</v>
      </c>
      <c r="BE224" s="36" t="s">
        <v>11191</v>
      </c>
      <c r="BF224" s="36" t="s">
        <v>11192</v>
      </c>
      <c r="BG224" s="36" t="s">
        <v>11193</v>
      </c>
      <c r="BH224" s="27" t="s">
        <v>11194</v>
      </c>
      <c r="BI224" s="36" t="s">
        <v>11195</v>
      </c>
      <c r="BJ224" s="36" t="s">
        <v>11196</v>
      </c>
      <c r="BK224" s="36" t="s">
        <v>11197</v>
      </c>
      <c r="BL224" s="36" t="s">
        <v>11198</v>
      </c>
      <c r="BM224" s="27" t="s">
        <v>11199</v>
      </c>
      <c r="BN224" s="36" t="s">
        <v>11200</v>
      </c>
      <c r="BO224" s="36" t="s">
        <v>11201</v>
      </c>
      <c r="BP224" s="36" t="s">
        <v>11202</v>
      </c>
      <c r="BQ224" s="36" t="s">
        <v>11203</v>
      </c>
      <c r="BR224" s="27" t="s">
        <v>11204</v>
      </c>
      <c r="BS224" s="36" t="s">
        <v>11205</v>
      </c>
      <c r="BT224" s="36" t="s">
        <v>11206</v>
      </c>
      <c r="BU224" s="36" t="s">
        <v>11207</v>
      </c>
      <c r="BV224" s="36" t="s">
        <v>11208</v>
      </c>
      <c r="BW224" s="27" t="s">
        <v>11209</v>
      </c>
      <c r="BX224" s="36" t="s">
        <v>11210</v>
      </c>
      <c r="BY224" s="36" t="s">
        <v>11211</v>
      </c>
      <c r="BZ224" s="36" t="s">
        <v>11212</v>
      </c>
      <c r="CA224" s="36" t="s">
        <v>11213</v>
      </c>
      <c r="CB224" s="27" t="s">
        <v>11214</v>
      </c>
      <c r="CC224" s="27" t="s">
        <v>11215</v>
      </c>
      <c r="CI224" s="36" t="s">
        <v>11216</v>
      </c>
      <c r="CJ224" s="36" t="s">
        <v>11217</v>
      </c>
      <c r="CK224" s="27" t="s">
        <v>11218</v>
      </c>
      <c r="CL224" s="36" t="s">
        <v>11219</v>
      </c>
      <c r="CM224" s="36" t="s">
        <v>11220</v>
      </c>
      <c r="CN224" s="36" t="s">
        <v>11221</v>
      </c>
      <c r="CO224" s="36" t="s">
        <v>11222</v>
      </c>
      <c r="CP224" s="27" t="s">
        <v>11223</v>
      </c>
      <c r="CQ224" s="36" t="s">
        <v>11224</v>
      </c>
      <c r="CR224" s="36" t="s">
        <v>11225</v>
      </c>
      <c r="CS224" s="36" t="s">
        <v>11226</v>
      </c>
      <c r="CT224" s="36" t="s">
        <v>11227</v>
      </c>
      <c r="CU224" s="27" t="s">
        <v>11228</v>
      </c>
      <c r="CV224" s="36" t="s">
        <v>11229</v>
      </c>
      <c r="CW224" s="36" t="s">
        <v>11230</v>
      </c>
      <c r="CX224" s="36" t="s">
        <v>11231</v>
      </c>
      <c r="CY224" s="36" t="s">
        <v>11232</v>
      </c>
      <c r="CZ224" s="27" t="s">
        <v>11233</v>
      </c>
      <c r="DA224" s="36" t="s">
        <v>11234</v>
      </c>
      <c r="DB224" s="36" t="s">
        <v>11235</v>
      </c>
      <c r="DC224" s="36" t="s">
        <v>11236</v>
      </c>
      <c r="DD224" s="36" t="s">
        <v>11237</v>
      </c>
      <c r="DE224" s="27" t="s">
        <v>11238</v>
      </c>
      <c r="DF224" s="36" t="s">
        <v>11239</v>
      </c>
      <c r="DG224" s="36" t="s">
        <v>11240</v>
      </c>
      <c r="DH224" s="36" t="s">
        <v>11241</v>
      </c>
      <c r="DI224" s="36" t="s">
        <v>11242</v>
      </c>
      <c r="DJ224" s="27" t="s">
        <v>11243</v>
      </c>
      <c r="DK224" s="36" t="s">
        <v>11244</v>
      </c>
      <c r="DL224" s="36" t="s">
        <v>11245</v>
      </c>
      <c r="DM224" s="36" t="s">
        <v>11246</v>
      </c>
      <c r="DN224" s="36" t="s">
        <v>11247</v>
      </c>
      <c r="DO224" s="27" t="s">
        <v>11248</v>
      </c>
      <c r="LC224" s="27" t="s">
        <v>11249</v>
      </c>
      <c r="LI224" s="36" t="s">
        <v>11250</v>
      </c>
      <c r="LJ224" s="36" t="s">
        <v>11251</v>
      </c>
      <c r="LK224" s="27" t="s">
        <v>11252</v>
      </c>
      <c r="LL224" s="36" t="s">
        <v>11253</v>
      </c>
      <c r="LM224" s="36" t="s">
        <v>11254</v>
      </c>
      <c r="LN224" s="36" t="s">
        <v>11255</v>
      </c>
      <c r="LO224" s="36" t="s">
        <v>11256</v>
      </c>
      <c r="LP224" s="27" t="s">
        <v>11257</v>
      </c>
      <c r="LQ224" s="36" t="s">
        <v>11258</v>
      </c>
      <c r="LR224" s="36" t="s">
        <v>11259</v>
      </c>
      <c r="LS224" s="36" t="s">
        <v>11260</v>
      </c>
      <c r="LT224" s="36" t="s">
        <v>11261</v>
      </c>
      <c r="LU224" s="27" t="s">
        <v>11262</v>
      </c>
      <c r="LV224" s="36" t="s">
        <v>11263</v>
      </c>
      <c r="LW224" s="36" t="s">
        <v>11264</v>
      </c>
      <c r="LX224" s="36" t="s">
        <v>11265</v>
      </c>
      <c r="LY224" s="36" t="s">
        <v>11266</v>
      </c>
      <c r="LZ224" s="27" t="s">
        <v>11267</v>
      </c>
      <c r="MA224" s="36" t="s">
        <v>11268</v>
      </c>
      <c r="MB224" s="36" t="s">
        <v>11269</v>
      </c>
      <c r="MC224" s="36" t="s">
        <v>11270</v>
      </c>
      <c r="MD224" s="36" t="s">
        <v>11271</v>
      </c>
      <c r="ME224" s="27" t="s">
        <v>11272</v>
      </c>
      <c r="MF224" s="36" t="s">
        <v>11273</v>
      </c>
      <c r="MG224" s="36" t="s">
        <v>11274</v>
      </c>
      <c r="MH224" s="36" t="s">
        <v>11275</v>
      </c>
      <c r="MI224" s="36" t="s">
        <v>11276</v>
      </c>
      <c r="MJ224" s="27" t="s">
        <v>11277</v>
      </c>
      <c r="MK224" s="36" t="s">
        <v>11278</v>
      </c>
      <c r="ML224" s="36" t="s">
        <v>11279</v>
      </c>
      <c r="MM224" s="36" t="s">
        <v>11280</v>
      </c>
      <c r="MN224" s="36" t="s">
        <v>11281</v>
      </c>
      <c r="MO224" s="27" t="s">
        <v>11282</v>
      </c>
      <c r="OC224" s="126" t="s">
        <v>11283</v>
      </c>
      <c r="OI224" s="36" t="s">
        <v>11284</v>
      </c>
      <c r="OJ224" s="36" t="s">
        <v>11285</v>
      </c>
      <c r="OK224" s="27" t="s">
        <v>11286</v>
      </c>
      <c r="OL224" s="36" t="s">
        <v>11287</v>
      </c>
      <c r="OM224" s="36" t="s">
        <v>11288</v>
      </c>
      <c r="ON224" s="36" t="s">
        <v>11289</v>
      </c>
      <c r="OO224" s="36" t="s">
        <v>11290</v>
      </c>
      <c r="OP224" s="27" t="s">
        <v>11291</v>
      </c>
      <c r="OQ224" s="36" t="s">
        <v>11292</v>
      </c>
      <c r="OR224" s="36" t="s">
        <v>11293</v>
      </c>
      <c r="OS224" s="36" t="s">
        <v>11294</v>
      </c>
      <c r="OT224" s="36" t="s">
        <v>11295</v>
      </c>
      <c r="OU224" s="27" t="s">
        <v>11296</v>
      </c>
      <c r="OV224" s="36" t="s">
        <v>11297</v>
      </c>
      <c r="OW224" s="36" t="s">
        <v>11298</v>
      </c>
      <c r="OX224" s="36" t="s">
        <v>11299</v>
      </c>
      <c r="OY224" s="36" t="s">
        <v>11300</v>
      </c>
      <c r="OZ224" s="27" t="s">
        <v>11301</v>
      </c>
      <c r="PA224" s="36" t="s">
        <v>11302</v>
      </c>
      <c r="PB224" s="36" t="s">
        <v>11303</v>
      </c>
      <c r="PC224" s="36" t="s">
        <v>11304</v>
      </c>
      <c r="PD224" s="36" t="s">
        <v>11305</v>
      </c>
      <c r="PE224" s="27" t="s">
        <v>11306</v>
      </c>
      <c r="PF224" s="36" t="s">
        <v>11307</v>
      </c>
      <c r="PG224" s="36" t="s">
        <v>11308</v>
      </c>
      <c r="PH224" s="36" t="s">
        <v>11309</v>
      </c>
      <c r="PI224" s="36" t="s">
        <v>11310</v>
      </c>
      <c r="PJ224" s="27" t="s">
        <v>11311</v>
      </c>
      <c r="PK224" s="36" t="s">
        <v>11312</v>
      </c>
      <c r="PL224" s="36" t="s">
        <v>11313</v>
      </c>
      <c r="PM224" s="36" t="s">
        <v>11314</v>
      </c>
      <c r="PN224" s="36" t="s">
        <v>11315</v>
      </c>
      <c r="PO224" s="27" t="s">
        <v>11316</v>
      </c>
    </row>
    <row r="225" spans="1:431" outlineLevel="1" x14ac:dyDescent="0.3">
      <c r="A225" s="28" t="s">
        <v>11317</v>
      </c>
      <c r="B225" s="37" t="s">
        <v>11318</v>
      </c>
    </row>
    <row r="226" spans="1:431" outlineLevel="1" x14ac:dyDescent="0.3">
      <c r="A226" s="30" t="s">
        <v>11319</v>
      </c>
      <c r="B226" s="37" t="s">
        <v>11320</v>
      </c>
      <c r="C226" s="126">
        <f>SUM(C227:C228)</f>
        <v>1109.3774447930514</v>
      </c>
      <c r="I226" s="125">
        <f t="shared" ref="I226:O226" si="766">SUM(I227:I228)</f>
        <v>1110.8885181930013</v>
      </c>
      <c r="J226" s="125">
        <f t="shared" si="766"/>
        <v>1112.9731008673589</v>
      </c>
      <c r="K226" s="126">
        <f t="shared" si="766"/>
        <v>1115.0826985338085</v>
      </c>
      <c r="L226" s="125">
        <f t="shared" si="766"/>
        <v>1117.2176113722558</v>
      </c>
      <c r="M226" s="125">
        <f t="shared" si="766"/>
        <v>1119.3781431647644</v>
      </c>
      <c r="N226" s="125">
        <f t="shared" si="766"/>
        <v>1121.5646013387829</v>
      </c>
      <c r="O226" s="125">
        <f t="shared" si="766"/>
        <v>1123.7772970108899</v>
      </c>
      <c r="P226" s="126">
        <f>SUM(P227:P228)</f>
        <v>1126.0165450310619</v>
      </c>
      <c r="Q226" s="125">
        <f t="shared" ref="Q226:AO226" si="767">SUM(Q227:Q228)</f>
        <v>1128.2826640274761</v>
      </c>
      <c r="R226" s="125">
        <f t="shared" si="767"/>
        <v>1130.5759764518475</v>
      </c>
      <c r="S226" s="125">
        <f t="shared" si="767"/>
        <v>1132.896808625311</v>
      </c>
      <c r="T226" s="125">
        <f t="shared" si="767"/>
        <v>1135.2454907848562</v>
      </c>
      <c r="U226" s="126">
        <f t="shared" si="767"/>
        <v>1137.622357130316</v>
      </c>
      <c r="V226" s="125">
        <f t="shared" si="767"/>
        <v>1140.0277458719213</v>
      </c>
      <c r="W226" s="125">
        <f t="shared" si="767"/>
        <v>1142.4619992784258</v>
      </c>
      <c r="X226" s="125">
        <f t="shared" si="767"/>
        <v>1144.9254637258084</v>
      </c>
      <c r="Y226" s="125">
        <f t="shared" si="767"/>
        <v>1147.4184897465598</v>
      </c>
      <c r="Z226" s="126">
        <f t="shared" si="767"/>
        <v>1149.9414320795599</v>
      </c>
      <c r="AA226" s="125">
        <f t="shared" si="767"/>
        <v>1152.494649720556</v>
      </c>
      <c r="AB226" s="125">
        <f t="shared" si="767"/>
        <v>1155.0785059732443</v>
      </c>
      <c r="AC226" s="125">
        <f t="shared" si="767"/>
        <v>1157.6933685009647</v>
      </c>
      <c r="AD226" s="125">
        <f t="shared" si="767"/>
        <v>1160.3396093790177</v>
      </c>
      <c r="AE226" s="126">
        <f t="shared" si="767"/>
        <v>1163.0176051476074</v>
      </c>
      <c r="AF226" s="125">
        <f t="shared" si="767"/>
        <v>1165.72773686542</v>
      </c>
      <c r="AG226" s="125">
        <f t="shared" si="767"/>
        <v>1168.4703901638466</v>
      </c>
      <c r="AH226" s="125">
        <f t="shared" si="767"/>
        <v>1171.2459553018543</v>
      </c>
      <c r="AI226" s="125">
        <f t="shared" si="767"/>
        <v>1174.0548272215181</v>
      </c>
      <c r="AJ226" s="126">
        <f t="shared" si="767"/>
        <v>1176.8974056042177</v>
      </c>
      <c r="AK226" s="126">
        <f t="shared" si="767"/>
        <v>1179.7740949275099</v>
      </c>
      <c r="AL226" s="126">
        <f t="shared" si="767"/>
        <v>1182.6853045226815</v>
      </c>
      <c r="AM226" s="126">
        <f t="shared" si="767"/>
        <v>1185.631448632995</v>
      </c>
      <c r="AN226" s="126">
        <f t="shared" si="767"/>
        <v>1188.6129464726325</v>
      </c>
      <c r="AO226" s="126">
        <f t="shared" si="767"/>
        <v>1191.6302222863455</v>
      </c>
      <c r="AP226" s="126">
        <f>SUM(AP227:AP228)</f>
        <v>8.748518094409001E-2</v>
      </c>
      <c r="AV226" s="125">
        <f>SUM(AV227:AV228)</f>
        <v>8.750174095028318E-2</v>
      </c>
      <c r="AW226" s="125">
        <f t="shared" ref="AW226:CB226" si="768">SUM(AW227:AW228)</f>
        <v>8.7518499676546457E-2</v>
      </c>
      <c r="AX226" s="126">
        <f t="shared" si="768"/>
        <v>8.7535459507524879E-2</v>
      </c>
      <c r="AY226" s="125">
        <f t="shared" si="768"/>
        <v>8.7552622856475054E-2</v>
      </c>
      <c r="AZ226" s="125">
        <f t="shared" si="768"/>
        <v>8.756999216561262E-2</v>
      </c>
      <c r="BA226" s="125">
        <f t="shared" si="768"/>
        <v>8.7587569906459842E-2</v>
      </c>
      <c r="BB226" s="125">
        <f t="shared" si="768"/>
        <v>8.7605358580197232E-2</v>
      </c>
      <c r="BC226" s="126">
        <f t="shared" si="768"/>
        <v>8.7623360718019461E-2</v>
      </c>
      <c r="BD226" s="125">
        <f t="shared" si="768"/>
        <v>8.7641578881495569E-2</v>
      </c>
      <c r="BE226" s="125">
        <f t="shared" si="768"/>
        <v>8.7660015662933383E-2</v>
      </c>
      <c r="BF226" s="125">
        <f t="shared" si="768"/>
        <v>8.7678673685748457E-2</v>
      </c>
      <c r="BG226" s="125">
        <f t="shared" si="768"/>
        <v>8.7697555604837302E-2</v>
      </c>
      <c r="BH226" s="126">
        <f t="shared" si="768"/>
        <v>8.7716664106955222E-2</v>
      </c>
      <c r="BI226" s="125">
        <f t="shared" si="768"/>
        <v>8.7736001911098552E-2</v>
      </c>
      <c r="BJ226" s="125">
        <f t="shared" si="768"/>
        <v>8.7755571768891608E-2</v>
      </c>
      <c r="BK226" s="125">
        <f t="shared" si="768"/>
        <v>8.7775376464978183E-2</v>
      </c>
      <c r="BL226" s="125">
        <f t="shared" si="768"/>
        <v>8.7795418817417786E-2</v>
      </c>
      <c r="BM226" s="126">
        <f t="shared" si="768"/>
        <v>8.7815701678086666E-2</v>
      </c>
      <c r="BN226" s="125">
        <f t="shared" si="768"/>
        <v>8.7836227933083585E-2</v>
      </c>
      <c r="BO226" s="125">
        <f t="shared" si="768"/>
        <v>8.7857000503140451E-2</v>
      </c>
      <c r="BP226" s="125">
        <f t="shared" si="768"/>
        <v>8.7878022344038006E-2</v>
      </c>
      <c r="BQ226" s="125">
        <f t="shared" si="768"/>
        <v>8.7899296447026334E-2</v>
      </c>
      <c r="BR226" s="126">
        <f t="shared" si="768"/>
        <v>8.7920825839250524E-2</v>
      </c>
      <c r="BS226" s="125">
        <f t="shared" si="768"/>
        <v>8.7942613584181401E-2</v>
      </c>
      <c r="BT226" s="125">
        <f t="shared" si="768"/>
        <v>8.7964662782051437E-2</v>
      </c>
      <c r="BU226" s="125">
        <f t="shared" si="768"/>
        <v>8.798697657029593E-2</v>
      </c>
      <c r="BV226" s="125">
        <f t="shared" si="768"/>
        <v>8.8009558123999354E-2</v>
      </c>
      <c r="BW226" s="126">
        <f t="shared" si="768"/>
        <v>8.8032410656347218E-2</v>
      </c>
      <c r="BX226" s="126">
        <f t="shared" si="768"/>
        <v>8.8055537419083243E-2</v>
      </c>
      <c r="BY226" s="126">
        <f t="shared" si="768"/>
        <v>8.8078941702972119E-2</v>
      </c>
      <c r="BZ226" s="126">
        <f t="shared" si="768"/>
        <v>8.8102626838267653E-2</v>
      </c>
      <c r="CA226" s="126">
        <f t="shared" si="768"/>
        <v>8.8126596195186729E-2</v>
      </c>
      <c r="CB226" s="126">
        <f t="shared" si="768"/>
        <v>8.8150853184388839E-2</v>
      </c>
      <c r="CC226" s="126">
        <f t="shared" ref="CC226" si="769">SUM(CC227:CC228)</f>
        <v>2.6351691059770001E-2</v>
      </c>
      <c r="CI226" s="125">
        <f>SUM(CI227:CI228)</f>
        <v>2.6409309641661282E-2</v>
      </c>
      <c r="CJ226" s="125">
        <f t="shared" ref="CJ226:DO226" si="770">SUM(CJ227:CJ228)</f>
        <v>2.6467619646538414E-2</v>
      </c>
      <c r="CK226" s="126">
        <f t="shared" si="770"/>
        <v>2.6526629371474073E-2</v>
      </c>
      <c r="CL226" s="125">
        <f t="shared" si="770"/>
        <v>2.6586347213108961E-2</v>
      </c>
      <c r="CM226" s="125">
        <f t="shared" si="770"/>
        <v>2.6646781668843465E-2</v>
      </c>
      <c r="CN226" s="125">
        <f t="shared" si="770"/>
        <v>2.6707941338046784E-2</v>
      </c>
      <c r="CO226" s="125">
        <f t="shared" si="770"/>
        <v>2.6769834923280542E-2</v>
      </c>
      <c r="CP226" s="126">
        <f t="shared" si="770"/>
        <v>2.6832471231537106E-2</v>
      </c>
      <c r="CQ226" s="125">
        <f t="shared" si="770"/>
        <v>2.689585917549275E-2</v>
      </c>
      <c r="CR226" s="125">
        <f t="shared" si="770"/>
        <v>2.6960007774775859E-2</v>
      </c>
      <c r="CS226" s="125">
        <f t="shared" si="770"/>
        <v>2.7024926157250367E-2</v>
      </c>
      <c r="CT226" s="125">
        <f t="shared" si="770"/>
        <v>2.7090623560314567E-2</v>
      </c>
      <c r="CU226" s="126">
        <f t="shared" si="770"/>
        <v>2.7157109332215542E-2</v>
      </c>
      <c r="CV226" s="125">
        <f t="shared" si="770"/>
        <v>2.7224392933379325E-2</v>
      </c>
      <c r="CW226" s="125">
        <f t="shared" si="770"/>
        <v>2.7292483937757073E-2</v>
      </c>
      <c r="CX226" s="125">
        <f t="shared" si="770"/>
        <v>2.7361392034187356E-2</v>
      </c>
      <c r="CY226" s="125">
        <f t="shared" si="770"/>
        <v>2.7431127027774803E-2</v>
      </c>
      <c r="CZ226" s="126">
        <f t="shared" si="770"/>
        <v>2.7501698841285296E-2</v>
      </c>
      <c r="DA226" s="125">
        <f t="shared" si="770"/>
        <v>2.7573117516557916E-2</v>
      </c>
      <c r="DB226" s="125">
        <f t="shared" si="770"/>
        <v>2.764539321593381E-2</v>
      </c>
      <c r="DC226" s="125">
        <f t="shared" si="770"/>
        <v>2.7718536223702211E-2</v>
      </c>
      <c r="DD226" s="125">
        <f t="shared" si="770"/>
        <v>2.7792556947563836E-2</v>
      </c>
      <c r="DE226" s="126">
        <f t="shared" si="770"/>
        <v>2.78674659201118E-2</v>
      </c>
      <c r="DF226" s="125">
        <f t="shared" si="770"/>
        <v>2.7943273800330338E-2</v>
      </c>
      <c r="DG226" s="125">
        <f t="shared" si="770"/>
        <v>2.8019991375111498E-2</v>
      </c>
      <c r="DH226" s="125">
        <f t="shared" si="770"/>
        <v>2.8097629560790035E-2</v>
      </c>
      <c r="DI226" s="125">
        <f t="shared" si="770"/>
        <v>2.8176199404696713E-2</v>
      </c>
      <c r="DJ226" s="126">
        <f t="shared" si="770"/>
        <v>2.8255712086730275E-2</v>
      </c>
      <c r="DK226" s="126">
        <f t="shared" si="770"/>
        <v>2.8336178920948234E-2</v>
      </c>
      <c r="DL226" s="126">
        <f t="shared" si="770"/>
        <v>2.8417611357176811E-2</v>
      </c>
      <c r="DM226" s="126">
        <f t="shared" si="770"/>
        <v>2.850002098264013E-2</v>
      </c>
      <c r="DN226" s="126">
        <f t="shared" si="770"/>
        <v>2.8583419523609009E-2</v>
      </c>
      <c r="DO226" s="126">
        <f t="shared" si="770"/>
        <v>2.8667818847069513E-2</v>
      </c>
      <c r="LC226" s="126">
        <f>SUM(LC227:LC228)</f>
        <v>1118.8102279903248</v>
      </c>
      <c r="LI226" s="125">
        <f t="shared" ref="LI226:MI226" si="771">SUM(LI227:LI228)</f>
        <v>1120.3370339946496</v>
      </c>
      <c r="LJ226" s="125">
        <f t="shared" si="771"/>
        <v>1122.4375380646347</v>
      </c>
      <c r="LK226" s="126">
        <f t="shared" si="771"/>
        <v>1124.56324818346</v>
      </c>
      <c r="LL226" s="125">
        <f t="shared" si="771"/>
        <v>1126.7144668237111</v>
      </c>
      <c r="LM226" s="125">
        <f t="shared" si="771"/>
        <v>1128.891500087645</v>
      </c>
      <c r="LN226" s="125">
        <f t="shared" si="771"/>
        <v>1131.0946577507461</v>
      </c>
      <c r="LO226" s="125">
        <f t="shared" si="771"/>
        <v>1133.3242533058046</v>
      </c>
      <c r="LP226" s="126">
        <f t="shared" si="771"/>
        <v>1135.5806040075238</v>
      </c>
      <c r="LQ226" s="125">
        <f t="shared" si="771"/>
        <v>1137.8640309176637</v>
      </c>
      <c r="LR226" s="125">
        <f t="shared" si="771"/>
        <v>1140.1748589507251</v>
      </c>
      <c r="LS226" s="125">
        <f t="shared" si="771"/>
        <v>1142.5134169201833</v>
      </c>
      <c r="LT226" s="125">
        <f t="shared" si="771"/>
        <v>1144.880037585275</v>
      </c>
      <c r="LU226" s="126">
        <f t="shared" si="771"/>
        <v>1147.2750576983478</v>
      </c>
      <c r="LV226" s="125">
        <f t="shared" si="771"/>
        <v>1149.6988180527776</v>
      </c>
      <c r="LW226" s="125">
        <f t="shared" si="771"/>
        <v>1152.1516635314604</v>
      </c>
      <c r="LX226" s="125">
        <f t="shared" si="771"/>
        <v>1154.6339431558874</v>
      </c>
      <c r="LY226" s="125">
        <f t="shared" si="771"/>
        <v>1157.1460101358077</v>
      </c>
      <c r="LZ226" s="126">
        <f t="shared" si="771"/>
        <v>1159.6882219194868</v>
      </c>
      <c r="MA226" s="125">
        <f t="shared" si="771"/>
        <v>1162.2609402445701</v>
      </c>
      <c r="MB226" s="125">
        <f t="shared" si="771"/>
        <v>1164.8645311895546</v>
      </c>
      <c r="MC226" s="125">
        <f t="shared" si="771"/>
        <v>1167.4993652258788</v>
      </c>
      <c r="MD226" s="125">
        <f t="shared" si="771"/>
        <v>1170.1658172706389</v>
      </c>
      <c r="ME226" s="126">
        <f t="shared" si="771"/>
        <v>1172.8642667399358</v>
      </c>
      <c r="MF226" s="125">
        <f t="shared" si="771"/>
        <v>1175.5950976028646</v>
      </c>
      <c r="MG226" s="125">
        <f t="shared" si="771"/>
        <v>1178.3586984361486</v>
      </c>
      <c r="MH226" s="125">
        <f t="shared" si="771"/>
        <v>1181.1554624794319</v>
      </c>
      <c r="MI226" s="125">
        <f t="shared" si="771"/>
        <v>1183.9857876912345</v>
      </c>
      <c r="MJ226" s="126">
        <f>SUM(MJ227:MJ228)</f>
        <v>1186.850076805579</v>
      </c>
      <c r="MK226" s="36">
        <f t="shared" ref="MK226:MO226" si="772">SUM(MK227:MK228)</f>
        <v>1189.7487373892955</v>
      </c>
      <c r="ML226" s="36">
        <f t="shared" si="772"/>
        <v>1192.6821819000165</v>
      </c>
      <c r="MM226" s="36">
        <f t="shared" si="772"/>
        <v>1195.6508277448661</v>
      </c>
      <c r="MN226" s="36">
        <f t="shared" si="772"/>
        <v>1198.6550973398541</v>
      </c>
      <c r="MO226" s="126">
        <f t="shared" si="772"/>
        <v>1201.6954181699818</v>
      </c>
    </row>
    <row r="227" spans="1:431" outlineLevel="1" x14ac:dyDescent="0.3">
      <c r="A227" s="30" t="s">
        <v>11321</v>
      </c>
      <c r="B227" s="37" t="s">
        <v>11322</v>
      </c>
      <c r="C227" s="126">
        <v>172.20414946317501</v>
      </c>
      <c r="I227" s="125">
        <v>173.71522286312484</v>
      </c>
      <c r="J227" s="125">
        <v>175.79980553748229</v>
      </c>
      <c r="K227" s="126">
        <v>177.9094032039321</v>
      </c>
      <c r="L227" s="125">
        <v>180.04431604237928</v>
      </c>
      <c r="M227" s="125">
        <v>182.2048478348878</v>
      </c>
      <c r="N227" s="125">
        <v>184.39130600890647</v>
      </c>
      <c r="O227" s="125">
        <v>186.60400168101339</v>
      </c>
      <c r="P227" s="126">
        <v>188.8432497011855</v>
      </c>
      <c r="Q227" s="125">
        <v>191.10936869759971</v>
      </c>
      <c r="R227" s="125">
        <v>193.40268112197091</v>
      </c>
      <c r="S227" s="125">
        <v>195.72351329543457</v>
      </c>
      <c r="T227" s="125">
        <v>198.07219545497978</v>
      </c>
      <c r="U227" s="126">
        <v>200.44906180043952</v>
      </c>
      <c r="V227" s="125">
        <v>202.85445054204479</v>
      </c>
      <c r="W227" s="125">
        <v>205.28870394854934</v>
      </c>
      <c r="X227" s="125">
        <v>207.75216839593193</v>
      </c>
      <c r="Y227" s="125">
        <v>210.24519441668315</v>
      </c>
      <c r="Z227" s="126">
        <v>212.76813674968332</v>
      </c>
      <c r="AA227" s="125">
        <v>215.32135439067952</v>
      </c>
      <c r="AB227" s="125">
        <v>217.9052106433677</v>
      </c>
      <c r="AC227" s="125">
        <v>220.52007317108809</v>
      </c>
      <c r="AD227" s="125">
        <v>223.16631404914114</v>
      </c>
      <c r="AE227" s="126">
        <v>225.84430981773082</v>
      </c>
      <c r="AF227" s="125">
        <v>228.55444153554356</v>
      </c>
      <c r="AG227" s="125">
        <v>231.29709483397011</v>
      </c>
      <c r="AH227" s="125">
        <v>234.07265997197774</v>
      </c>
      <c r="AI227" s="125">
        <v>236.88153189164146</v>
      </c>
      <c r="AJ227" s="126">
        <v>239.72411027434123</v>
      </c>
      <c r="AK227" s="36">
        <v>242.60079959763328</v>
      </c>
      <c r="AL227" s="36">
        <v>245.51200919280492</v>
      </c>
      <c r="AM227" s="36">
        <v>248.45815330311856</v>
      </c>
      <c r="AN227" s="36">
        <v>251.43965114275602</v>
      </c>
      <c r="AO227" s="126">
        <v>254.45692695646909</v>
      </c>
      <c r="AP227" s="126">
        <v>1.3800005157499999E-3</v>
      </c>
      <c r="AV227" s="125">
        <v>1.3965605219390025E-3</v>
      </c>
      <c r="AW227" s="125">
        <v>1.4133192482022703E-3</v>
      </c>
      <c r="AX227" s="126">
        <v>1.4302790791806976E-3</v>
      </c>
      <c r="AY227" s="125">
        <v>1.4474424281308658E-3</v>
      </c>
      <c r="AZ227" s="125">
        <v>1.4648117372684363E-3</v>
      </c>
      <c r="BA227" s="125">
        <v>1.4823894781156577E-3</v>
      </c>
      <c r="BB227" s="125">
        <v>1.5001781518530453E-3</v>
      </c>
      <c r="BC227" s="126">
        <v>1.5181802896752821E-3</v>
      </c>
      <c r="BD227" s="125">
        <v>1.5363984531513851E-3</v>
      </c>
      <c r="BE227" s="125">
        <v>1.5548352345892019E-3</v>
      </c>
      <c r="BF227" s="125">
        <v>1.5734932574042724E-3</v>
      </c>
      <c r="BG227" s="125">
        <v>1.5923751764931235E-3</v>
      </c>
      <c r="BH227" s="126">
        <v>1.611483678611041E-3</v>
      </c>
      <c r="BI227" s="125">
        <v>1.6308214827543733E-3</v>
      </c>
      <c r="BJ227" s="125">
        <v>1.6503913405474259E-3</v>
      </c>
      <c r="BK227" s="125">
        <v>1.670196036633995E-3</v>
      </c>
      <c r="BL227" s="125">
        <v>1.6902383890736029E-3</v>
      </c>
      <c r="BM227" s="126">
        <v>1.7105212497424865E-3</v>
      </c>
      <c r="BN227" s="125">
        <v>1.731047504739396E-3</v>
      </c>
      <c r="BO227" s="125">
        <v>1.7518200747962689E-3</v>
      </c>
      <c r="BP227" s="125">
        <v>1.772841915693824E-3</v>
      </c>
      <c r="BQ227" s="125">
        <v>1.7941160186821499E-3</v>
      </c>
      <c r="BR227" s="126">
        <v>1.8156454109063357E-3</v>
      </c>
      <c r="BS227" s="125">
        <v>1.8374331558372115E-3</v>
      </c>
      <c r="BT227" s="125">
        <v>1.8594823537072579E-3</v>
      </c>
      <c r="BU227" s="125">
        <v>1.8817961419517451E-3</v>
      </c>
      <c r="BV227" s="125">
        <v>1.9043776956551661E-3</v>
      </c>
      <c r="BW227" s="126">
        <v>1.9272302280030286E-3</v>
      </c>
      <c r="BX227" s="36">
        <v>1.9503569907390647E-3</v>
      </c>
      <c r="BY227" s="36">
        <v>1.9737612746279338E-3</v>
      </c>
      <c r="BZ227" s="36">
        <v>1.9974464099234688E-3</v>
      </c>
      <c r="CA227" s="36">
        <v>2.0214157668425503E-3</v>
      </c>
      <c r="CB227" s="27">
        <v>2.045672756044661E-3</v>
      </c>
      <c r="CC227" s="126">
        <v>4.8015484912E-3</v>
      </c>
      <c r="CI227" s="125">
        <v>4.8591670730944005E-3</v>
      </c>
      <c r="CJ227" s="125">
        <v>4.9174770779715328E-3</v>
      </c>
      <c r="CK227" s="126">
        <v>4.9764868029071917E-3</v>
      </c>
      <c r="CL227" s="125">
        <v>5.0362046445420776E-3</v>
      </c>
      <c r="CM227" s="125">
        <v>5.0966391002765822E-3</v>
      </c>
      <c r="CN227" s="125">
        <v>5.1577987694799024E-3</v>
      </c>
      <c r="CO227" s="125">
        <v>5.2196923547136601E-3</v>
      </c>
      <c r="CP227" s="126">
        <v>5.2823286629702241E-3</v>
      </c>
      <c r="CQ227" s="125">
        <v>5.3457166069258667E-3</v>
      </c>
      <c r="CR227" s="125">
        <v>5.4098652062089768E-3</v>
      </c>
      <c r="CS227" s="125">
        <v>5.4747835886834843E-3</v>
      </c>
      <c r="CT227" s="125">
        <v>5.5404809917476861E-3</v>
      </c>
      <c r="CU227" s="126">
        <v>5.6069667636486588E-3</v>
      </c>
      <c r="CV227" s="125">
        <v>5.674250364812442E-3</v>
      </c>
      <c r="CW227" s="125">
        <v>5.7423413691901912E-3</v>
      </c>
      <c r="CX227" s="125">
        <v>5.8112494656204737E-3</v>
      </c>
      <c r="CY227" s="125">
        <v>5.8809844592079196E-3</v>
      </c>
      <c r="CZ227" s="126">
        <v>5.9515562727184149E-3</v>
      </c>
      <c r="DA227" s="125">
        <v>6.022974947991035E-3</v>
      </c>
      <c r="DB227" s="125">
        <v>6.0952506473669283E-3</v>
      </c>
      <c r="DC227" s="125">
        <v>6.1683936551353308E-3</v>
      </c>
      <c r="DD227" s="125">
        <v>6.2424143789969544E-3</v>
      </c>
      <c r="DE227" s="126">
        <v>6.3173233515449179E-3</v>
      </c>
      <c r="DF227" s="125">
        <v>6.3931312317634563E-3</v>
      </c>
      <c r="DG227" s="125">
        <v>6.4698488065446178E-3</v>
      </c>
      <c r="DH227" s="125">
        <v>6.5474869922231534E-3</v>
      </c>
      <c r="DI227" s="125">
        <v>6.626056836129832E-3</v>
      </c>
      <c r="DJ227" s="126">
        <v>6.7055695181633913E-3</v>
      </c>
      <c r="DK227" s="36">
        <v>6.7860363523813512E-3</v>
      </c>
      <c r="DL227" s="36">
        <v>6.8674687886099281E-3</v>
      </c>
      <c r="DM227" s="36">
        <v>6.9498784140732467E-3</v>
      </c>
      <c r="DN227" s="36">
        <v>7.0332769550421259E-3</v>
      </c>
      <c r="DO227" s="27">
        <v>7.1176762785026314E-3</v>
      </c>
      <c r="LC227" s="126">
        <v>173.51519982778402</v>
      </c>
      <c r="LI227" s="125">
        <v>175.04200583210914</v>
      </c>
      <c r="LJ227" s="125">
        <v>177.14250990209442</v>
      </c>
      <c r="LK227" s="126">
        <v>179.26822002091956</v>
      </c>
      <c r="LL227" s="125">
        <v>181.4194386611706</v>
      </c>
      <c r="LM227" s="125">
        <v>183.59647192510462</v>
      </c>
      <c r="LN227" s="125">
        <v>185.7996295882059</v>
      </c>
      <c r="LO227" s="125">
        <v>188.02922514326437</v>
      </c>
      <c r="LP227" s="126">
        <v>190.2855758449835</v>
      </c>
      <c r="LQ227" s="125">
        <v>192.56900275512331</v>
      </c>
      <c r="LR227" s="125">
        <v>194.87983078818479</v>
      </c>
      <c r="LS227" s="125">
        <v>197.21838875764303</v>
      </c>
      <c r="LT227" s="125">
        <v>199.58500942273471</v>
      </c>
      <c r="LU227" s="126">
        <v>201.98002953580752</v>
      </c>
      <c r="LV227" s="125">
        <v>204.40378989023719</v>
      </c>
      <c r="LW227" s="125">
        <v>206.85663536892005</v>
      </c>
      <c r="LX227" s="125">
        <v>209.33891499334709</v>
      </c>
      <c r="LY227" s="125">
        <v>211.85098197326732</v>
      </c>
      <c r="LZ227" s="126">
        <v>214.39319375694649</v>
      </c>
      <c r="MA227" s="125">
        <v>216.96591208202983</v>
      </c>
      <c r="MB227" s="125">
        <v>219.56950302701424</v>
      </c>
      <c r="MC227" s="125">
        <v>222.20433706333839</v>
      </c>
      <c r="MD227" s="125">
        <v>224.87078910809845</v>
      </c>
      <c r="ME227" s="126">
        <v>227.56923857739559</v>
      </c>
      <c r="MF227" s="125">
        <v>230.30006944032431</v>
      </c>
      <c r="MG227" s="125">
        <v>233.06367027360824</v>
      </c>
      <c r="MH227" s="125">
        <v>235.86043431689151</v>
      </c>
      <c r="MI227" s="125">
        <v>238.6907595286942</v>
      </c>
      <c r="MJ227" s="126">
        <v>241.55504864303862</v>
      </c>
      <c r="MK227" s="36">
        <v>244.45370922675502</v>
      </c>
      <c r="ML227" s="36">
        <v>247.38715373747613</v>
      </c>
      <c r="MM227" s="36">
        <v>250.35579958232583</v>
      </c>
      <c r="MN227" s="36">
        <v>253.36006917731379</v>
      </c>
      <c r="MO227" s="126">
        <v>256.40039000744156</v>
      </c>
    </row>
    <row r="228" spans="1:431" outlineLevel="1" x14ac:dyDescent="0.3">
      <c r="A228" s="30" t="s">
        <v>11323</v>
      </c>
      <c r="B228" s="37" t="s">
        <v>11324</v>
      </c>
      <c r="C228" s="126">
        <v>937.1732953298764</v>
      </c>
      <c r="I228" s="125">
        <v>937.17329532987651</v>
      </c>
      <c r="J228" s="125">
        <v>937.17329532987651</v>
      </c>
      <c r="K228" s="126">
        <v>937.17329532987651</v>
      </c>
      <c r="L228" s="125">
        <v>937.17329532987651</v>
      </c>
      <c r="M228" s="125">
        <v>937.17329532987651</v>
      </c>
      <c r="N228" s="125">
        <v>937.17329532987651</v>
      </c>
      <c r="O228" s="125">
        <v>937.17329532987651</v>
      </c>
      <c r="P228" s="126">
        <v>937.17329532987651</v>
      </c>
      <c r="Q228" s="125">
        <v>937.17329532987651</v>
      </c>
      <c r="R228" s="125">
        <v>937.17329532987651</v>
      </c>
      <c r="S228" s="125">
        <v>937.17329532987651</v>
      </c>
      <c r="T228" s="125">
        <v>937.17329532987651</v>
      </c>
      <c r="U228" s="126">
        <v>937.17329532987651</v>
      </c>
      <c r="V228" s="125">
        <v>937.17329532987651</v>
      </c>
      <c r="W228" s="125">
        <v>937.17329532987651</v>
      </c>
      <c r="X228" s="125">
        <v>937.17329532987651</v>
      </c>
      <c r="Y228" s="125">
        <v>937.17329532987651</v>
      </c>
      <c r="Z228" s="126">
        <v>937.17329532987651</v>
      </c>
      <c r="AA228" s="125">
        <v>937.17329532987651</v>
      </c>
      <c r="AB228" s="125">
        <v>937.17329532987651</v>
      </c>
      <c r="AC228" s="125">
        <v>937.17329532987651</v>
      </c>
      <c r="AD228" s="125">
        <v>937.17329532987651</v>
      </c>
      <c r="AE228" s="126">
        <v>937.17329532987651</v>
      </c>
      <c r="AF228" s="125">
        <v>937.17329532987651</v>
      </c>
      <c r="AG228" s="125">
        <v>937.17329532987651</v>
      </c>
      <c r="AH228" s="125">
        <v>937.17329532987651</v>
      </c>
      <c r="AI228" s="125">
        <v>937.17329532987651</v>
      </c>
      <c r="AJ228" s="126">
        <v>937.17329532987651</v>
      </c>
      <c r="AK228" s="36">
        <v>937.17329532987651</v>
      </c>
      <c r="AL228" s="36">
        <v>937.17329532987651</v>
      </c>
      <c r="AM228" s="36">
        <v>937.17329532987651</v>
      </c>
      <c r="AN228" s="36">
        <v>937.17329532987651</v>
      </c>
      <c r="AO228" s="126">
        <v>937.17329532987651</v>
      </c>
      <c r="AP228" s="126">
        <v>8.6105180428340006E-2</v>
      </c>
      <c r="AV228" s="125">
        <v>8.6105180428344183E-2</v>
      </c>
      <c r="AW228" s="125">
        <v>8.6105180428344183E-2</v>
      </c>
      <c r="AX228" s="126">
        <v>8.6105180428344183E-2</v>
      </c>
      <c r="AY228" s="125">
        <v>8.6105180428344183E-2</v>
      </c>
      <c r="AZ228" s="125">
        <v>8.6105180428344183E-2</v>
      </c>
      <c r="BA228" s="125">
        <v>8.6105180428344183E-2</v>
      </c>
      <c r="BB228" s="125">
        <v>8.6105180428344183E-2</v>
      </c>
      <c r="BC228" s="126">
        <v>8.6105180428344183E-2</v>
      </c>
      <c r="BD228" s="125">
        <v>8.6105180428344183E-2</v>
      </c>
      <c r="BE228" s="125">
        <v>8.6105180428344183E-2</v>
      </c>
      <c r="BF228" s="125">
        <v>8.6105180428344183E-2</v>
      </c>
      <c r="BG228" s="125">
        <v>8.6105180428344183E-2</v>
      </c>
      <c r="BH228" s="126">
        <v>8.6105180428344183E-2</v>
      </c>
      <c r="BI228" s="125">
        <v>8.6105180428344183E-2</v>
      </c>
      <c r="BJ228" s="125">
        <v>8.6105180428344183E-2</v>
      </c>
      <c r="BK228" s="125">
        <v>8.6105180428344183E-2</v>
      </c>
      <c r="BL228" s="125">
        <v>8.6105180428344183E-2</v>
      </c>
      <c r="BM228" s="126">
        <v>8.6105180428344183E-2</v>
      </c>
      <c r="BN228" s="125">
        <v>8.6105180428344183E-2</v>
      </c>
      <c r="BO228" s="125">
        <v>8.6105180428344183E-2</v>
      </c>
      <c r="BP228" s="125">
        <v>8.6105180428344183E-2</v>
      </c>
      <c r="BQ228" s="125">
        <v>8.6105180428344183E-2</v>
      </c>
      <c r="BR228" s="126">
        <v>8.6105180428344183E-2</v>
      </c>
      <c r="BS228" s="125">
        <v>8.6105180428344183E-2</v>
      </c>
      <c r="BT228" s="125">
        <v>8.6105180428344183E-2</v>
      </c>
      <c r="BU228" s="125">
        <v>8.6105180428344183E-2</v>
      </c>
      <c r="BV228" s="125">
        <v>8.6105180428344183E-2</v>
      </c>
      <c r="BW228" s="126">
        <v>8.6105180428344183E-2</v>
      </c>
      <c r="BX228" s="36">
        <v>8.6105180428344183E-2</v>
      </c>
      <c r="BY228" s="36">
        <v>8.6105180428344183E-2</v>
      </c>
      <c r="BZ228" s="36">
        <v>8.6105180428344183E-2</v>
      </c>
      <c r="CA228" s="36">
        <v>8.6105180428344183E-2</v>
      </c>
      <c r="CB228" s="27">
        <v>8.6105180428344183E-2</v>
      </c>
      <c r="CC228" s="126">
        <v>2.1550142568570001E-2</v>
      </c>
      <c r="CI228" s="125">
        <v>2.1550142568566882E-2</v>
      </c>
      <c r="CJ228" s="125">
        <v>2.1550142568566882E-2</v>
      </c>
      <c r="CK228" s="126">
        <v>2.1550142568566882E-2</v>
      </c>
      <c r="CL228" s="125">
        <v>2.1550142568566882E-2</v>
      </c>
      <c r="CM228" s="125">
        <v>2.1550142568566882E-2</v>
      </c>
      <c r="CN228" s="125">
        <v>2.1550142568566882E-2</v>
      </c>
      <c r="CO228" s="125">
        <v>2.1550142568566882E-2</v>
      </c>
      <c r="CP228" s="126">
        <v>2.1550142568566882E-2</v>
      </c>
      <c r="CQ228" s="125">
        <v>2.1550142568566882E-2</v>
      </c>
      <c r="CR228" s="125">
        <v>2.1550142568566882E-2</v>
      </c>
      <c r="CS228" s="125">
        <v>2.1550142568566882E-2</v>
      </c>
      <c r="CT228" s="125">
        <v>2.1550142568566882E-2</v>
      </c>
      <c r="CU228" s="126">
        <v>2.1550142568566882E-2</v>
      </c>
      <c r="CV228" s="125">
        <v>2.1550142568566882E-2</v>
      </c>
      <c r="CW228" s="125">
        <v>2.1550142568566882E-2</v>
      </c>
      <c r="CX228" s="125">
        <v>2.1550142568566882E-2</v>
      </c>
      <c r="CY228" s="125">
        <v>2.1550142568566882E-2</v>
      </c>
      <c r="CZ228" s="126">
        <v>2.1550142568566882E-2</v>
      </c>
      <c r="DA228" s="125">
        <v>2.1550142568566882E-2</v>
      </c>
      <c r="DB228" s="125">
        <v>2.1550142568566882E-2</v>
      </c>
      <c r="DC228" s="125">
        <v>2.1550142568566882E-2</v>
      </c>
      <c r="DD228" s="125">
        <v>2.1550142568566882E-2</v>
      </c>
      <c r="DE228" s="126">
        <v>2.1550142568566882E-2</v>
      </c>
      <c r="DF228" s="125">
        <v>2.1550142568566882E-2</v>
      </c>
      <c r="DG228" s="125">
        <v>2.1550142568566882E-2</v>
      </c>
      <c r="DH228" s="125">
        <v>2.1550142568566882E-2</v>
      </c>
      <c r="DI228" s="125">
        <v>2.1550142568566882E-2</v>
      </c>
      <c r="DJ228" s="126">
        <v>2.1550142568566882E-2</v>
      </c>
      <c r="DK228" s="36">
        <v>2.1550142568566882E-2</v>
      </c>
      <c r="DL228" s="36">
        <v>2.1550142568566882E-2</v>
      </c>
      <c r="DM228" s="36">
        <v>2.1550142568566882E-2</v>
      </c>
      <c r="DN228" s="36">
        <v>2.1550142568566882E-2</v>
      </c>
      <c r="DO228" s="27">
        <v>2.1550142568566882E-2</v>
      </c>
      <c r="LC228" s="126">
        <v>945.29502816254092</v>
      </c>
      <c r="LI228" s="125">
        <v>945.29502816254035</v>
      </c>
      <c r="LJ228" s="125">
        <v>945.29502816254035</v>
      </c>
      <c r="LK228" s="126">
        <v>945.29502816254035</v>
      </c>
      <c r="LL228" s="125">
        <v>945.29502816254035</v>
      </c>
      <c r="LM228" s="125">
        <v>945.29502816254035</v>
      </c>
      <c r="LN228" s="125">
        <v>945.29502816254035</v>
      </c>
      <c r="LO228" s="125">
        <v>945.29502816254035</v>
      </c>
      <c r="LP228" s="126">
        <v>945.29502816254035</v>
      </c>
      <c r="LQ228" s="125">
        <v>945.29502816254035</v>
      </c>
      <c r="LR228" s="125">
        <v>945.29502816254035</v>
      </c>
      <c r="LS228" s="125">
        <v>945.29502816254035</v>
      </c>
      <c r="LT228" s="125">
        <v>945.29502816254035</v>
      </c>
      <c r="LU228" s="126">
        <v>945.29502816254035</v>
      </c>
      <c r="LV228" s="125">
        <v>945.29502816254035</v>
      </c>
      <c r="LW228" s="125">
        <v>945.29502816254035</v>
      </c>
      <c r="LX228" s="125">
        <v>945.29502816254035</v>
      </c>
      <c r="LY228" s="125">
        <v>945.29502816254035</v>
      </c>
      <c r="LZ228" s="126">
        <v>945.29502816254035</v>
      </c>
      <c r="MA228" s="125">
        <v>945.29502816254035</v>
      </c>
      <c r="MB228" s="125">
        <v>945.29502816254035</v>
      </c>
      <c r="MC228" s="125">
        <v>945.29502816254035</v>
      </c>
      <c r="MD228" s="125">
        <v>945.29502816254035</v>
      </c>
      <c r="ME228" s="126">
        <v>945.29502816254035</v>
      </c>
      <c r="MF228" s="125">
        <v>945.29502816254035</v>
      </c>
      <c r="MG228" s="125">
        <v>945.29502816254035</v>
      </c>
      <c r="MH228" s="125">
        <v>945.29502816254035</v>
      </c>
      <c r="MI228" s="125">
        <v>945.29502816254035</v>
      </c>
      <c r="MJ228" s="126">
        <v>945.29502816254035</v>
      </c>
      <c r="MK228" s="36">
        <v>945.29502816254035</v>
      </c>
      <c r="ML228" s="36">
        <v>945.29502816254035</v>
      </c>
      <c r="MM228" s="36">
        <v>945.29502816254035</v>
      </c>
      <c r="MN228" s="36">
        <v>945.29502816254035</v>
      </c>
      <c r="MO228" s="126">
        <v>945.29502816254035</v>
      </c>
    </row>
    <row r="229" spans="1:431" outlineLevel="1" x14ac:dyDescent="0.3">
      <c r="A229" s="30" t="s">
        <v>11325</v>
      </c>
      <c r="B229" s="37" t="s">
        <v>11326</v>
      </c>
      <c r="C229" s="126">
        <v>5695.1320626161933</v>
      </c>
      <c r="I229" s="125">
        <v>5584.2549846167103</v>
      </c>
      <c r="J229" s="125">
        <v>5583.2500929584039</v>
      </c>
      <c r="K229" s="126">
        <v>5582.3727011898281</v>
      </c>
      <c r="L229" s="125">
        <v>5547.0045799661102</v>
      </c>
      <c r="M229" s="125">
        <v>5511.7283461879852</v>
      </c>
      <c r="N229" s="125">
        <v>5476.5300280886177</v>
      </c>
      <c r="O229" s="125">
        <v>5441.4048374825088</v>
      </c>
      <c r="P229" s="126">
        <v>5406.3112080813362</v>
      </c>
      <c r="Q229" s="125">
        <v>5419.6338873254554</v>
      </c>
      <c r="R229" s="125">
        <v>5432.6082065892988</v>
      </c>
      <c r="S229" s="125">
        <v>5445.2344903012827</v>
      </c>
      <c r="T229" s="125">
        <v>5457.5116584751768</v>
      </c>
      <c r="U229" s="126">
        <v>5469.4373981015942</v>
      </c>
      <c r="V229" s="125">
        <v>5683.048988709289</v>
      </c>
      <c r="W229" s="125">
        <v>5896.7114020704066</v>
      </c>
      <c r="X229" s="125">
        <v>6110.4183260492691</v>
      </c>
      <c r="Y229" s="125">
        <v>6324.1639504457335</v>
      </c>
      <c r="Z229" s="126">
        <v>6537.9429262006288</v>
      </c>
      <c r="AA229" s="125">
        <v>6479.9716221456338</v>
      </c>
      <c r="AB229" s="125">
        <v>6422.0297105395211</v>
      </c>
      <c r="AC229" s="125">
        <v>6364.112950535975</v>
      </c>
      <c r="AD229" s="125">
        <v>6306.2174480690237</v>
      </c>
      <c r="AE229" s="126">
        <v>6248.3396270097528</v>
      </c>
      <c r="AF229" s="125">
        <v>6234.887058704735</v>
      </c>
      <c r="AG229" s="125">
        <v>6221.4458695554176</v>
      </c>
      <c r="AH229" s="125">
        <v>6208.0132867681523</v>
      </c>
      <c r="AI229" s="125">
        <v>6194.5867618111297</v>
      </c>
      <c r="AJ229" s="126">
        <v>6181.1639515826728</v>
      </c>
      <c r="AK229" s="126">
        <v>6186.8018445690068</v>
      </c>
      <c r="AL229" s="126">
        <v>6192.4392573340328</v>
      </c>
      <c r="AM229" s="126">
        <v>6198.0741176000147</v>
      </c>
      <c r="AN229" s="126">
        <v>6203.7045170092624</v>
      </c>
      <c r="AO229" s="126">
        <v>6174.1817249401274</v>
      </c>
      <c r="LC229" s="126">
        <v>5695.1320626161933</v>
      </c>
      <c r="LI229" s="125">
        <v>5584.2549846167103</v>
      </c>
      <c r="LJ229" s="125">
        <v>5583.2500929584039</v>
      </c>
      <c r="LK229" s="126">
        <v>5582.3727011898281</v>
      </c>
      <c r="LL229" s="125">
        <v>5547.0045799661102</v>
      </c>
      <c r="LM229" s="125">
        <v>5511.7283461879852</v>
      </c>
      <c r="LN229" s="125">
        <v>5476.5300280886177</v>
      </c>
      <c r="LO229" s="125">
        <v>5441.4048374825088</v>
      </c>
      <c r="LP229" s="126">
        <v>5406.3112080813362</v>
      </c>
      <c r="LQ229" s="125">
        <v>5419.6338873254554</v>
      </c>
      <c r="LR229" s="125">
        <v>5432.6082065892988</v>
      </c>
      <c r="LS229" s="125">
        <v>5445.2344903012827</v>
      </c>
      <c r="LT229" s="125">
        <v>5457.5116584751768</v>
      </c>
      <c r="LU229" s="126">
        <v>5469.4373981015942</v>
      </c>
      <c r="LV229" s="125">
        <v>5683.048988709289</v>
      </c>
      <c r="LW229" s="125">
        <v>5896.7114020704066</v>
      </c>
      <c r="LX229" s="125">
        <v>6110.4183260492691</v>
      </c>
      <c r="LY229" s="125">
        <v>6324.1639504457335</v>
      </c>
      <c r="LZ229" s="126">
        <v>6537.9429262006288</v>
      </c>
      <c r="MA229" s="125">
        <v>6479.9716221456338</v>
      </c>
      <c r="MB229" s="125">
        <v>6422.0297105395211</v>
      </c>
      <c r="MC229" s="125">
        <v>6364.112950535975</v>
      </c>
      <c r="MD229" s="125">
        <v>6306.2174480690237</v>
      </c>
      <c r="ME229" s="126">
        <v>6248.3396270097528</v>
      </c>
      <c r="MF229" s="125">
        <v>6234.887058704735</v>
      </c>
      <c r="MG229" s="125">
        <v>6221.4458695554176</v>
      </c>
      <c r="MH229" s="125">
        <v>6208.0132867681523</v>
      </c>
      <c r="MI229" s="125">
        <v>6194.5867618111297</v>
      </c>
      <c r="MJ229" s="126">
        <v>6181.1639515826728</v>
      </c>
      <c r="MK229" s="36">
        <v>6186.8018445690068</v>
      </c>
      <c r="ML229" s="36">
        <v>6192.4392573340328</v>
      </c>
      <c r="MM229" s="36">
        <v>6198.0741176000147</v>
      </c>
      <c r="MN229" s="36">
        <v>6203.7045170092624</v>
      </c>
      <c r="MO229" s="126">
        <v>6174.1817249401274</v>
      </c>
    </row>
    <row r="230" spans="1:431" outlineLevel="1" x14ac:dyDescent="0.3">
      <c r="A230" s="30" t="s">
        <v>11327</v>
      </c>
      <c r="B230" s="37" t="s">
        <v>11328</v>
      </c>
      <c r="C230" s="126" t="s">
        <v>11329</v>
      </c>
      <c r="I230" s="125" t="s">
        <v>11330</v>
      </c>
      <c r="J230" s="125" t="s">
        <v>11331</v>
      </c>
      <c r="K230" s="126" t="s">
        <v>11332</v>
      </c>
      <c r="L230" s="125" t="s">
        <v>11333</v>
      </c>
      <c r="M230" s="125" t="s">
        <v>11334</v>
      </c>
      <c r="N230" s="125" t="s">
        <v>11335</v>
      </c>
      <c r="O230" s="125" t="s">
        <v>11336</v>
      </c>
      <c r="P230" s="126" t="s">
        <v>11337</v>
      </c>
      <c r="Q230" s="125" t="s">
        <v>11338</v>
      </c>
      <c r="R230" s="125" t="s">
        <v>11339</v>
      </c>
      <c r="S230" s="125" t="s">
        <v>11340</v>
      </c>
      <c r="T230" s="125" t="s">
        <v>11341</v>
      </c>
      <c r="U230" s="126" t="s">
        <v>11342</v>
      </c>
      <c r="V230" s="125" t="s">
        <v>11343</v>
      </c>
      <c r="W230" s="125" t="s">
        <v>11344</v>
      </c>
      <c r="X230" s="125" t="s">
        <v>11345</v>
      </c>
      <c r="Y230" s="125" t="s">
        <v>11346</v>
      </c>
      <c r="Z230" s="126" t="s">
        <v>11347</v>
      </c>
      <c r="AA230" s="125" t="s">
        <v>11348</v>
      </c>
      <c r="AB230" s="125" t="s">
        <v>11349</v>
      </c>
      <c r="AC230" s="125" t="s">
        <v>11350</v>
      </c>
      <c r="AD230" s="125" t="s">
        <v>11351</v>
      </c>
      <c r="AE230" s="126" t="s">
        <v>11352</v>
      </c>
      <c r="AF230" s="125" t="s">
        <v>11353</v>
      </c>
      <c r="AG230" s="125" t="s">
        <v>11354</v>
      </c>
      <c r="AH230" s="125" t="s">
        <v>11355</v>
      </c>
      <c r="AI230" s="125" t="s">
        <v>11356</v>
      </c>
      <c r="AJ230" s="126" t="s">
        <v>11357</v>
      </c>
      <c r="AK230" s="126" t="s">
        <v>11358</v>
      </c>
      <c r="AL230" s="126" t="s">
        <v>11359</v>
      </c>
      <c r="AM230" s="126" t="s">
        <v>11360</v>
      </c>
      <c r="AN230" s="126" t="s">
        <v>11361</v>
      </c>
      <c r="AO230" s="126" t="s">
        <v>11362</v>
      </c>
      <c r="LC230" s="126" t="s">
        <v>11363</v>
      </c>
      <c r="LI230" s="125" t="s">
        <v>11364</v>
      </c>
      <c r="LJ230" s="125" t="s">
        <v>11365</v>
      </c>
      <c r="LK230" s="126" t="s">
        <v>11366</v>
      </c>
      <c r="LL230" s="125" t="s">
        <v>11367</v>
      </c>
      <c r="LM230" s="125" t="s">
        <v>11368</v>
      </c>
      <c r="LN230" s="125" t="s">
        <v>11369</v>
      </c>
      <c r="LO230" s="125" t="s">
        <v>11370</v>
      </c>
      <c r="LP230" s="126" t="s">
        <v>11371</v>
      </c>
      <c r="LQ230" s="125" t="s">
        <v>11372</v>
      </c>
      <c r="LR230" s="125" t="s">
        <v>11373</v>
      </c>
      <c r="LS230" s="125" t="s">
        <v>11374</v>
      </c>
      <c r="LT230" s="125" t="s">
        <v>11375</v>
      </c>
      <c r="LU230" s="126" t="s">
        <v>11376</v>
      </c>
      <c r="LV230" s="125" t="s">
        <v>11377</v>
      </c>
      <c r="LW230" s="125" t="s">
        <v>11378</v>
      </c>
      <c r="LX230" s="125" t="s">
        <v>11379</v>
      </c>
      <c r="LY230" s="125" t="s">
        <v>11380</v>
      </c>
      <c r="LZ230" s="126" t="s">
        <v>11381</v>
      </c>
      <c r="MA230" s="125" t="s">
        <v>11382</v>
      </c>
      <c r="MB230" s="125" t="s">
        <v>11383</v>
      </c>
      <c r="MC230" s="125" t="s">
        <v>11384</v>
      </c>
      <c r="MD230" s="125" t="s">
        <v>11385</v>
      </c>
      <c r="ME230" s="126" t="s">
        <v>11386</v>
      </c>
      <c r="MF230" s="125" t="s">
        <v>11387</v>
      </c>
      <c r="MG230" s="125" t="s">
        <v>11388</v>
      </c>
      <c r="MH230" s="125" t="s">
        <v>11389</v>
      </c>
      <c r="MI230" s="125" t="s">
        <v>11390</v>
      </c>
      <c r="MJ230" s="126" t="s">
        <v>11391</v>
      </c>
      <c r="MK230" s="36" t="s">
        <v>11392</v>
      </c>
      <c r="ML230" s="36" t="s">
        <v>11393</v>
      </c>
      <c r="MM230" s="36" t="s">
        <v>11394</v>
      </c>
      <c r="MN230" s="36" t="s">
        <v>11395</v>
      </c>
      <c r="MO230" s="126" t="s">
        <v>11396</v>
      </c>
    </row>
    <row r="231" spans="1:431" outlineLevel="1" x14ac:dyDescent="0.3">
      <c r="A231" s="30" t="s">
        <v>11397</v>
      </c>
      <c r="B231" s="37" t="s">
        <v>11398</v>
      </c>
      <c r="C231" s="27" t="s">
        <v>11399</v>
      </c>
      <c r="I231" s="36" t="s">
        <v>11400</v>
      </c>
      <c r="J231" s="36" t="s">
        <v>11401</v>
      </c>
      <c r="K231" s="27" t="s">
        <v>11402</v>
      </c>
      <c r="L231" s="36" t="s">
        <v>11403</v>
      </c>
      <c r="M231" s="36" t="s">
        <v>11404</v>
      </c>
      <c r="N231" s="36" t="s">
        <v>11405</v>
      </c>
      <c r="O231" s="36" t="s">
        <v>11406</v>
      </c>
      <c r="P231" s="27" t="s">
        <v>11407</v>
      </c>
      <c r="Q231" s="36" t="s">
        <v>11408</v>
      </c>
      <c r="R231" s="36" t="s">
        <v>11409</v>
      </c>
      <c r="S231" s="36" t="s">
        <v>11410</v>
      </c>
      <c r="T231" s="36" t="s">
        <v>11411</v>
      </c>
      <c r="U231" s="27" t="s">
        <v>11412</v>
      </c>
      <c r="V231" s="36" t="s">
        <v>11413</v>
      </c>
      <c r="W231" s="36" t="s">
        <v>11414</v>
      </c>
      <c r="X231" s="36" t="s">
        <v>11415</v>
      </c>
      <c r="Y231" s="36" t="s">
        <v>11416</v>
      </c>
      <c r="Z231" s="27" t="s">
        <v>11417</v>
      </c>
      <c r="AA231" s="36" t="s">
        <v>11418</v>
      </c>
      <c r="AB231" s="36" t="s">
        <v>11419</v>
      </c>
      <c r="AC231" s="36" t="s">
        <v>11420</v>
      </c>
      <c r="AD231" s="36" t="s">
        <v>11421</v>
      </c>
      <c r="AE231" s="27" t="s">
        <v>11422</v>
      </c>
      <c r="AF231" s="36" t="s">
        <v>11423</v>
      </c>
      <c r="AG231" s="36" t="s">
        <v>11424</v>
      </c>
      <c r="AH231" s="36" t="s">
        <v>11425</v>
      </c>
      <c r="AI231" s="36" t="s">
        <v>11426</v>
      </c>
      <c r="AJ231" s="27" t="s">
        <v>11427</v>
      </c>
      <c r="AK231" s="36" t="s">
        <v>11428</v>
      </c>
      <c r="AL231" s="36" t="s">
        <v>11429</v>
      </c>
      <c r="AM231" s="36" t="s">
        <v>11430</v>
      </c>
      <c r="AN231" s="36" t="s">
        <v>11431</v>
      </c>
      <c r="AO231" s="27" t="s">
        <v>11432</v>
      </c>
      <c r="DA231" s="29" t="s">
        <v>11433</v>
      </c>
      <c r="DB231" s="29" t="s">
        <v>11434</v>
      </c>
      <c r="DC231" s="29" t="s">
        <v>11435</v>
      </c>
      <c r="DD231" s="29" t="s">
        <v>11436</v>
      </c>
      <c r="GK231" s="29" t="s">
        <v>11437</v>
      </c>
      <c r="GL231" s="29" t="s">
        <v>11438</v>
      </c>
      <c r="GM231" s="29" t="s">
        <v>11439</v>
      </c>
      <c r="GN231" s="29" t="s">
        <v>11440</v>
      </c>
      <c r="LC231" s="27" t="s">
        <v>11441</v>
      </c>
      <c r="LI231" s="36" t="s">
        <v>11442</v>
      </c>
      <c r="LJ231" s="36" t="s">
        <v>11443</v>
      </c>
      <c r="LK231" s="27" t="s">
        <v>11444</v>
      </c>
      <c r="LL231" s="36" t="s">
        <v>11445</v>
      </c>
      <c r="LM231" s="36" t="s">
        <v>11446</v>
      </c>
      <c r="LN231" s="36" t="s">
        <v>11447</v>
      </c>
      <c r="LO231" s="36" t="s">
        <v>11448</v>
      </c>
      <c r="LP231" s="27" t="s">
        <v>11449</v>
      </c>
      <c r="LQ231" s="36" t="s">
        <v>11450</v>
      </c>
      <c r="LR231" s="36" t="s">
        <v>11451</v>
      </c>
      <c r="LS231" s="36" t="s">
        <v>11452</v>
      </c>
      <c r="LT231" s="36" t="s">
        <v>11453</v>
      </c>
      <c r="LU231" s="27" t="s">
        <v>11454</v>
      </c>
      <c r="LV231" s="36" t="s">
        <v>11455</v>
      </c>
      <c r="LW231" s="36" t="s">
        <v>11456</v>
      </c>
      <c r="LX231" s="36" t="s">
        <v>11457</v>
      </c>
      <c r="LY231" s="36" t="s">
        <v>11458</v>
      </c>
      <c r="LZ231" s="27" t="s">
        <v>11459</v>
      </c>
      <c r="MA231" s="36" t="s">
        <v>11460</v>
      </c>
      <c r="MB231" s="36" t="s">
        <v>11461</v>
      </c>
      <c r="MC231" s="36" t="s">
        <v>11462</v>
      </c>
      <c r="MD231" s="36" t="s">
        <v>11463</v>
      </c>
      <c r="ME231" s="27" t="s">
        <v>11464</v>
      </c>
      <c r="MF231" s="36" t="s">
        <v>11465</v>
      </c>
      <c r="MG231" s="36" t="s">
        <v>11466</v>
      </c>
      <c r="MH231" s="36" t="s">
        <v>11467</v>
      </c>
      <c r="MI231" s="36" t="s">
        <v>11468</v>
      </c>
      <c r="MJ231" s="27" t="s">
        <v>11469</v>
      </c>
      <c r="MK231" s="36" t="s">
        <v>11470</v>
      </c>
      <c r="ML231" s="36" t="s">
        <v>11471</v>
      </c>
      <c r="MM231" s="36" t="s">
        <v>11472</v>
      </c>
      <c r="MN231" s="36" t="s">
        <v>11473</v>
      </c>
      <c r="MO231" s="27" t="s">
        <v>11474</v>
      </c>
      <c r="OC231" s="147" t="s">
        <v>11475</v>
      </c>
      <c r="OI231" s="113" t="s">
        <v>11476</v>
      </c>
      <c r="OJ231" s="113" t="s">
        <v>11477</v>
      </c>
      <c r="OK231" s="113" t="s">
        <v>11478</v>
      </c>
      <c r="OL231" s="113" t="s">
        <v>11479</v>
      </c>
      <c r="OM231" s="113" t="s">
        <v>11480</v>
      </c>
      <c r="ON231" s="113" t="s">
        <v>11481</v>
      </c>
      <c r="OO231" s="113" t="s">
        <v>11482</v>
      </c>
      <c r="OP231" s="113" t="s">
        <v>11483</v>
      </c>
      <c r="OQ231" s="113" t="s">
        <v>11484</v>
      </c>
      <c r="OR231" s="113" t="s">
        <v>11485</v>
      </c>
      <c r="OS231" s="113" t="s">
        <v>11486</v>
      </c>
      <c r="OT231" s="113" t="s">
        <v>11487</v>
      </c>
      <c r="OU231" s="113" t="s">
        <v>11488</v>
      </c>
      <c r="OV231" s="113" t="s">
        <v>11489</v>
      </c>
      <c r="OW231" s="113" t="s">
        <v>11490</v>
      </c>
      <c r="OX231" s="113" t="s">
        <v>11491</v>
      </c>
      <c r="OY231" s="113" t="s">
        <v>11492</v>
      </c>
      <c r="OZ231" s="113" t="s">
        <v>11493</v>
      </c>
      <c r="PA231" s="113" t="s">
        <v>11494</v>
      </c>
      <c r="PB231" s="113" t="s">
        <v>11495</v>
      </c>
      <c r="PC231" s="113" t="s">
        <v>11496</v>
      </c>
      <c r="PD231" s="113" t="s">
        <v>11497</v>
      </c>
      <c r="PE231" s="113" t="s">
        <v>11498</v>
      </c>
      <c r="PF231" s="113" t="s">
        <v>11499</v>
      </c>
      <c r="PG231" s="113" t="s">
        <v>11500</v>
      </c>
      <c r="PH231" s="113" t="s">
        <v>11501</v>
      </c>
      <c r="PI231" s="113" t="s">
        <v>11502</v>
      </c>
      <c r="PJ231" s="113" t="s">
        <v>11503</v>
      </c>
      <c r="PK231" s="113" t="s">
        <v>11504</v>
      </c>
      <c r="PL231" s="113" t="s">
        <v>11505</v>
      </c>
      <c r="PM231" s="113" t="s">
        <v>11506</v>
      </c>
      <c r="PN231" s="113" t="s">
        <v>11507</v>
      </c>
      <c r="PO231" s="113" t="s">
        <v>11508</v>
      </c>
    </row>
    <row r="234" spans="1:431" x14ac:dyDescent="0.3">
      <c r="A234" s="62" t="s">
        <v>11509</v>
      </c>
    </row>
    <row r="235" spans="1:431" x14ac:dyDescent="0.3">
      <c r="A235" s="72" t="s">
        <v>11510</v>
      </c>
    </row>
    <row r="236" spans="1:431" x14ac:dyDescent="0.3">
      <c r="A236" s="63" t="s">
        <v>11511</v>
      </c>
    </row>
    <row r="237" spans="1:431" x14ac:dyDescent="0.3">
      <c r="A237" s="63" t="s">
        <v>11512</v>
      </c>
    </row>
    <row r="238" spans="1:431" x14ac:dyDescent="0.3">
      <c r="A238" s="63" t="s">
        <v>11513</v>
      </c>
    </row>
    <row r="239" spans="1:431" x14ac:dyDescent="0.3">
      <c r="A239" s="63" t="s">
        <v>11514</v>
      </c>
    </row>
    <row r="240" spans="1:431" x14ac:dyDescent="0.3">
      <c r="A240" s="63" t="s">
        <v>11515</v>
      </c>
    </row>
    <row r="241" spans="1:1" x14ac:dyDescent="0.3">
      <c r="A241" s="63" t="s">
        <v>11516</v>
      </c>
    </row>
    <row r="242" spans="1:1" x14ac:dyDescent="0.3">
      <c r="A242" s="63" t="s">
        <v>11517</v>
      </c>
    </row>
    <row r="243" spans="1:1" x14ac:dyDescent="0.3">
      <c r="A243" s="63" t="s">
        <v>11518</v>
      </c>
    </row>
    <row r="244" spans="1:1" x14ac:dyDescent="0.3">
      <c r="A244" s="63" t="s">
        <v>11519</v>
      </c>
    </row>
    <row r="245" spans="1:1" x14ac:dyDescent="0.3">
      <c r="A245" s="63" t="s">
        <v>11520</v>
      </c>
    </row>
    <row r="246" spans="1:1" x14ac:dyDescent="0.3">
      <c r="A246" s="63" t="s">
        <v>11521</v>
      </c>
    </row>
    <row r="248" spans="1:1" x14ac:dyDescent="0.3">
      <c r="A248" s="72" t="s">
        <v>11522</v>
      </c>
    </row>
    <row r="290" spans="2:2" x14ac:dyDescent="0.3">
      <c r="B290" s="18">
        <v>2018</v>
      </c>
    </row>
    <row r="291" spans="2:2" x14ac:dyDescent="0.3">
      <c r="B291" s="18">
        <v>2019</v>
      </c>
    </row>
    <row r="292" spans="2:2" x14ac:dyDescent="0.3">
      <c r="B292" s="18">
        <v>2020</v>
      </c>
    </row>
    <row r="293" spans="2:2" x14ac:dyDescent="0.3">
      <c r="B293" s="18">
        <v>2021</v>
      </c>
    </row>
    <row r="294" spans="2:2" x14ac:dyDescent="0.3">
      <c r="B294" s="18">
        <v>2022</v>
      </c>
    </row>
    <row r="295" spans="2:2" x14ac:dyDescent="0.3">
      <c r="B295" s="18">
        <v>2023</v>
      </c>
    </row>
    <row r="296" spans="2:2" x14ac:dyDescent="0.3">
      <c r="B296" s="18">
        <v>2024</v>
      </c>
    </row>
    <row r="297" spans="2:2" x14ac:dyDescent="0.3">
      <c r="B297" s="18">
        <v>2025</v>
      </c>
    </row>
  </sheetData>
  <sheetProtection formatCells="0" formatColumns="0" formatRows="0"/>
  <mergeCells count="2">
    <mergeCell ref="A2:M3"/>
    <mergeCell ref="Z3:IU9"/>
  </mergeCells>
  <conditionalFormatting sqref="C19">
    <cfRule type="expression" dxfId="278" priority="535">
      <formula>AND(ISNUMBER($C$19), C$19 &lt;= $C$19, LEFT(C$17,1)="0")</formula>
    </cfRule>
    <cfRule type="containsText" dxfId="277" priority="534" operator="containsText" text="Select base year">
      <formula>NOT(ISERROR(SEARCH("Select base year",C19)))</formula>
    </cfRule>
  </conditionalFormatting>
  <conditionalFormatting sqref="C158">
    <cfRule type="expression" dxfId="276" priority="346">
      <formula>AND(ISNUMBER($C$19), C$19 &lt;= $C$19, LEFT(C$17,1)="0")</formula>
    </cfRule>
  </conditionalFormatting>
  <conditionalFormatting sqref="C204:C207">
    <cfRule type="expression" dxfId="275" priority="515">
      <formula>AND(ISNUMBER($C$19), C$19 &lt;= $C$19, LEFT(C$17,1)="0")</formula>
    </cfRule>
  </conditionalFormatting>
  <conditionalFormatting sqref="C22:P22">
    <cfRule type="expression" dxfId="274" priority="359">
      <formula>AND(ISNUMBER($C$19), C$19 &lt;= $C$19, LEFT(C$17,1)="0")</formula>
    </cfRule>
  </conditionalFormatting>
  <conditionalFormatting sqref="C105:U105">
    <cfRule type="expression" dxfId="273" priority="327">
      <formula>AND(ISNUMBER($C$19), C$19 &lt;= $C$19, LEFT(C$17,1)="0")</formula>
    </cfRule>
  </conditionalFormatting>
  <conditionalFormatting sqref="C99:Z104">
    <cfRule type="expression" dxfId="272" priority="162">
      <formula>AND(ISNUMBER($C$19), C$19 &lt;= $C$19, LEFT(C$17,1)="0")</formula>
    </cfRule>
  </conditionalFormatting>
  <conditionalFormatting sqref="C106:Z120">
    <cfRule type="expression" dxfId="271" priority="146">
      <formula>AND(ISNUMBER($C$19), C$19 &lt;= $C$19, LEFT(C$17,1)="0")</formula>
    </cfRule>
  </conditionalFormatting>
  <conditionalFormatting sqref="C23:AJ54">
    <cfRule type="expression" dxfId="270" priority="236">
      <formula>AND(ISNUMBER($C$19), C$19 &lt;= $C$19, LEFT(C$17,1)="0")</formula>
    </cfRule>
  </conditionalFormatting>
  <conditionalFormatting sqref="C156:AJ157">
    <cfRule type="expression" dxfId="269" priority="4">
      <formula>AND(ISNUMBER($C$19), C$19 &lt;= $C$19, LEFT(C$17,1)="0")</formula>
    </cfRule>
  </conditionalFormatting>
  <conditionalFormatting sqref="C159:AJ159">
    <cfRule type="expression" dxfId="268" priority="352">
      <formula>AND(ISNUMBER($C$19), C$19 &lt;= $C$19, LEFT(C$17,1)="0")</formula>
    </cfRule>
  </conditionalFormatting>
  <conditionalFormatting sqref="C155:DO155">
    <cfRule type="expression" dxfId="267" priority="139">
      <formula>AND(ISNUMBER($C$19), C$19 &lt;= $C$19, LEFT(C$17,1)="0")</formula>
    </cfRule>
  </conditionalFormatting>
  <conditionalFormatting sqref="D162:H164">
    <cfRule type="expression" dxfId="266" priority="190">
      <formula>AND(ISNUMBER($C$19), D$19 &lt;= $C$19, LEFT(D$17,1)="0")</formula>
    </cfRule>
  </conditionalFormatting>
  <conditionalFormatting sqref="I133:AJ136">
    <cfRule type="expression" dxfId="265" priority="520">
      <formula>AND(ISNUMBER($C$19), I$19 &lt;= $C$19, LEFT(I$17,1)="0")</formula>
    </cfRule>
  </conditionalFormatting>
  <conditionalFormatting sqref="I204:AJ207">
    <cfRule type="expression" dxfId="264" priority="514">
      <formula>AND(ISNUMBER($C$19), I$19 &lt;= $C$19, LEFT(I$17,1)="0")</formula>
    </cfRule>
  </conditionalFormatting>
  <conditionalFormatting sqref="K20:K21">
    <cfRule type="expression" dxfId="263" priority="310">
      <formula>AND(ISNUMBER($C$19), K$19 &lt;= $C$19, LEFT(K$17,1)="0")</formula>
    </cfRule>
  </conditionalFormatting>
  <conditionalFormatting sqref="K158">
    <cfRule type="expression" dxfId="262" priority="149">
      <formula>AND(ISNUMBER($C$19), K$19 &lt;= $C$19, LEFT(K$17,1)="0")</formula>
    </cfRule>
  </conditionalFormatting>
  <conditionalFormatting sqref="P20:P21">
    <cfRule type="expression" dxfId="261" priority="309">
      <formula>AND(ISNUMBER($C$19), P$19 &lt;= $C$19, LEFT(P$17,1)="0")</formula>
    </cfRule>
  </conditionalFormatting>
  <conditionalFormatting sqref="P158">
    <cfRule type="expression" dxfId="260" priority="148">
      <formula>AND(ISNUMBER($C$19), P$19 &lt;= $C$19, LEFT(P$17,1)="0")</formula>
    </cfRule>
  </conditionalFormatting>
  <conditionalFormatting sqref="Q20:AE22">
    <cfRule type="expression" dxfId="259" priority="135">
      <formula>AND(ISNUMBER($C$19), Q$19 &lt;= $C$19, LEFT(Q$17,1)="0")</formula>
    </cfRule>
  </conditionalFormatting>
  <conditionalFormatting sqref="U158">
    <cfRule type="expression" dxfId="258" priority="143">
      <formula>AND(ISNUMBER($C$19), U$19 &lt;= $C$19, LEFT(U$17,1)="0")</formula>
    </cfRule>
  </conditionalFormatting>
  <conditionalFormatting sqref="Z158">
    <cfRule type="expression" dxfId="257" priority="142">
      <formula>AND(ISNUMBER($C$19), Z$19 &lt;= $C$19, LEFT(Z$17,1)="0")</formula>
    </cfRule>
  </conditionalFormatting>
  <conditionalFormatting sqref="AE158">
    <cfRule type="expression" dxfId="256" priority="141">
      <formula>AND(ISNUMBER($C$19), AE$19 &lt;= $C$19, LEFT(AE$17,1)="0")</formula>
    </cfRule>
  </conditionalFormatting>
  <conditionalFormatting sqref="AE110:AJ111">
    <cfRule type="expression" dxfId="255" priority="144">
      <formula>AND(ISNUMBER($C$19), AE$19 &lt;= $C$19, LEFT(AE$17,1)="0")</formula>
    </cfRule>
  </conditionalFormatting>
  <conditionalFormatting sqref="AE112:AN114">
    <cfRule type="expression" dxfId="254" priority="311">
      <formula>AND(ISNUMBER($C$19), AE$19 &lt;= $C$19, LEFT(AE$17,1)="0")</formula>
    </cfRule>
  </conditionalFormatting>
  <conditionalFormatting sqref="AF94:AI109">
    <cfRule type="expression" dxfId="253" priority="335">
      <formula>AND(ISNUMBER($C$19), AF$19 &lt;= $C$19, LEFT(AF$17,1)="0")</formula>
    </cfRule>
  </conditionalFormatting>
  <conditionalFormatting sqref="AJ20:AJ21">
    <cfRule type="expression" dxfId="252" priority="305">
      <formula>AND(ISNUMBER($C$19), AJ$19 &lt;= $C$19, LEFT(AJ$17,1)="0")</formula>
    </cfRule>
  </conditionalFormatting>
  <conditionalFormatting sqref="AJ99">
    <cfRule type="expression" dxfId="251" priority="266">
      <formula>AND(ISNUMBER($C$19), AJ$19 &lt;= $C$19, LEFT(AJ$17,1)="0")</formula>
    </cfRule>
  </conditionalFormatting>
  <conditionalFormatting sqref="AJ158:AO158">
    <cfRule type="expression" dxfId="250" priority="140">
      <formula>AND(ISNUMBER($C$19), AJ$19 &lt;= $C$19, LEFT(AJ$17,1)="0")</formula>
    </cfRule>
  </conditionalFormatting>
  <conditionalFormatting sqref="AK22:AN24">
    <cfRule type="expression" dxfId="249" priority="371">
      <formula>AND(ISNUMBER($C$19), AK$19 &lt;= $C$19, LEFT(AK$17,1)="0")</formula>
    </cfRule>
  </conditionalFormatting>
  <conditionalFormatting sqref="AK93:AN119">
    <cfRule type="expression" dxfId="248" priority="213">
      <formula>AND(ISNUMBER($C$19), AK$19 &lt;= $C$19, LEFT(AK$17,1)="0")</formula>
    </cfRule>
  </conditionalFormatting>
  <conditionalFormatting sqref="AK226:AN226">
    <cfRule type="expression" dxfId="247" priority="425">
      <formula>AND(ISNUMBER($C$19), AK$19 &lt;= $C$19, LEFT(AK$17,1)="0")</formula>
    </cfRule>
  </conditionalFormatting>
  <conditionalFormatting sqref="AK84:AO84">
    <cfRule type="expression" dxfId="246" priority="375">
      <formula>AND(ISNUMBER($C$19), AK$19 &lt;= $C$19, LEFT(AK$17,1)="0")</formula>
    </cfRule>
  </conditionalFormatting>
  <conditionalFormatting sqref="AK164:AO169">
    <cfRule type="expression" dxfId="245" priority="365">
      <formula>AND(ISNUMBER($C$19), AK$19 &lt;= $C$19, LEFT(AK$17,1)="0")</formula>
    </cfRule>
  </conditionalFormatting>
  <conditionalFormatting sqref="AO20:AO24">
    <cfRule type="expression" dxfId="244" priority="304">
      <formula>AND(ISNUMBER($C$19), AO$19 &lt;= $C$19, LEFT(AO$17,1)="0")</formula>
    </cfRule>
  </conditionalFormatting>
  <conditionalFormatting sqref="AO93:BM97">
    <cfRule type="expression" dxfId="243" priority="138">
      <formula>AND(ISNUMBER($C$19), AO$19 &lt;= $C$19, LEFT(AO$17,1)="0")</formula>
    </cfRule>
  </conditionalFormatting>
  <conditionalFormatting sqref="AP44:AP54">
    <cfRule type="expression" dxfId="242" priority="235">
      <formula>AND(ISNUMBER($C$19), AP$19 &lt;= $C$19, LEFT(AP$17,1)="0")</formula>
    </cfRule>
  </conditionalFormatting>
  <conditionalFormatting sqref="AP115:AP125">
    <cfRule type="expression" dxfId="241" priority="212">
      <formula>AND(ISNUMBER($C$19), AP$19 &lt;= $C$19, LEFT(AP$17,1)="0")</formula>
    </cfRule>
  </conditionalFormatting>
  <conditionalFormatting sqref="AP127:AP136">
    <cfRule type="expression" dxfId="240" priority="519">
      <formula>AND(ISNUMBER($C$19), AP$19 &lt;= $C$19, LEFT(AP$17,1)="0")</formula>
    </cfRule>
  </conditionalFormatting>
  <conditionalFormatting sqref="AP186:AP196">
    <cfRule type="expression" dxfId="239" priority="189">
      <formula>AND(ISNUMBER($C$19), AP$19 &lt;= $C$19, LEFT(AP$17,1)="0")</formula>
    </cfRule>
  </conditionalFormatting>
  <conditionalFormatting sqref="AP198:AP207">
    <cfRule type="expression" dxfId="238" priority="513">
      <formula>AND(ISNUMBER($C$19), AP$19 &lt;= $C$19, LEFT(AP$17,1)="0")</formula>
    </cfRule>
  </conditionalFormatting>
  <conditionalFormatting sqref="AP99:BM105">
    <cfRule type="expression" dxfId="237" priority="109">
      <formula>AND(ISNUMBER($C$19), AP$19 &lt;= $C$19, LEFT(AP$17,1)="0")</formula>
    </cfRule>
  </conditionalFormatting>
  <conditionalFormatting sqref="AP24:BW42">
    <cfRule type="expression" dxfId="236" priority="358">
      <formula>AND(ISNUMBER($C$19), AP$19 &lt;= $C$19, LEFT(AP$17,1)="0")</formula>
    </cfRule>
  </conditionalFormatting>
  <conditionalFormatting sqref="AP107:BW113">
    <cfRule type="expression" dxfId="235" priority="118">
      <formula>AND(ISNUMBER($C$19), AP$19 &lt;= $C$19, LEFT(AP$17,1)="0")</formula>
    </cfRule>
  </conditionalFormatting>
  <conditionalFormatting sqref="AP156:BW157">
    <cfRule type="expression" dxfId="234" priority="3">
      <formula>AND(ISNUMBER($C$19), AP$19 &lt;= $C$19, LEFT(AP$17,1)="0")</formula>
    </cfRule>
  </conditionalFormatting>
  <conditionalFormatting sqref="AP20:CB23">
    <cfRule type="expression" dxfId="233" priority="128">
      <formula>AND(ISNUMBER($C$19), AP$19 &lt;= $C$19, LEFT(AP$17,1)="0")</formula>
    </cfRule>
  </conditionalFormatting>
  <conditionalFormatting sqref="AQ162:AS164">
    <cfRule type="expression" dxfId="232" priority="364">
      <formula>AND(ISNUMBER($C$19), AQ$19 &lt;= $C$19, LEFT(AQ$17,1)="0")</formula>
    </cfRule>
  </conditionalFormatting>
  <conditionalFormatting sqref="AQ91:AU92">
    <cfRule type="expression" dxfId="231" priority="127">
      <formula>AND(ISNUMBER($C$19), AQ$19 &lt;= $C$19, LEFT(AQ$17,1)="0")</formula>
    </cfRule>
  </conditionalFormatting>
  <conditionalFormatting sqref="AS162:AU163">
    <cfRule type="expression" dxfId="230" priority="155">
      <formula>AND(ISNUMBER($C$19), AS$19 &lt;= $C$19, LEFT(AS$17,1)="0")</formula>
    </cfRule>
  </conditionalFormatting>
  <conditionalFormatting sqref="AV44:BW54">
    <cfRule type="expression" dxfId="229" priority="234">
      <formula>AND(ISNUMBER($C$19), AV$19 &lt;= $C$19, LEFT(AV$17,1)="0")</formula>
    </cfRule>
  </conditionalFormatting>
  <conditionalFormatting sqref="AV115:BW125">
    <cfRule type="expression" dxfId="228" priority="211">
      <formula>AND(ISNUMBER($C$19), AV$19 &lt;= $C$19, LEFT(AV$17,1)="0")</formula>
    </cfRule>
  </conditionalFormatting>
  <conditionalFormatting sqref="AV127:BW136">
    <cfRule type="expression" dxfId="227" priority="518">
      <formula>AND(ISNUMBER($C$19), AV$19 &lt;= $C$19, LEFT(AV$17,1)="0")</formula>
    </cfRule>
  </conditionalFormatting>
  <conditionalFormatting sqref="AV186:BW196">
    <cfRule type="expression" dxfId="226" priority="188">
      <formula>AND(ISNUMBER($C$19), AV$19 &lt;= $C$19, LEFT(AV$17,1)="0")</formula>
    </cfRule>
  </conditionalFormatting>
  <conditionalFormatting sqref="AV198:BW207">
    <cfRule type="expression" dxfId="225" priority="512">
      <formula>AND(ISNUMBER($C$19), AV$19 &lt;= $C$19, LEFT(AV$17,1)="0")</formula>
    </cfRule>
  </conditionalFormatting>
  <conditionalFormatting sqref="AX21:AX22">
    <cfRule type="expression" dxfId="224" priority="134">
      <formula>AND(ISNUMBER($C$19), AX$19 &lt;= $C$19, LEFT(AX$17,1)="0")</formula>
    </cfRule>
  </conditionalFormatting>
  <conditionalFormatting sqref="BN93:BR105">
    <cfRule type="expression" dxfId="223" priority="107">
      <formula>AND(ISNUMBER($C$19), BN$19 &lt;= $C$19, LEFT(BN$17,1)="0")</formula>
    </cfRule>
  </conditionalFormatting>
  <conditionalFormatting sqref="BS93:BV106">
    <cfRule type="expression" dxfId="222" priority="105">
      <formula>AND(ISNUMBER($C$19), BS$19 &lt;= $C$19, LEFT(BS$17,1)="0")</formula>
    </cfRule>
  </conditionalFormatting>
  <conditionalFormatting sqref="BW96:BW97">
    <cfRule type="expression" dxfId="221" priority="334">
      <formula>AND(ISNUMBER($C$19), BW$19 &lt;= $C$19, LEFT(BW$17,1)="0")</formula>
    </cfRule>
  </conditionalFormatting>
  <conditionalFormatting sqref="BW99:BW102">
    <cfRule type="expression" dxfId="220" priority="167">
      <formula>AND(ISNUMBER($C$19), BW$19 &lt;= $C$19, LEFT(BW$17,1)="0")</formula>
    </cfRule>
  </conditionalFormatting>
  <conditionalFormatting sqref="BW103:CA106">
    <cfRule type="expression" dxfId="219" priority="325">
      <formula>AND(ISNUMBER($C$19), BW$19 &lt;= $C$19, LEFT(BW$17,1)="0")</formula>
    </cfRule>
  </conditionalFormatting>
  <conditionalFormatting sqref="BW93:DE95">
    <cfRule type="expression" dxfId="218" priority="333">
      <formula>AND(ISNUMBER($C$19), BW$19 &lt;= $C$19, LEFT(BW$17,1)="0")</formula>
    </cfRule>
  </conditionalFormatting>
  <conditionalFormatting sqref="BW98:DE98">
    <cfRule type="expression" dxfId="217" priority="312">
      <formula>AND(ISNUMBER($C$19), BW$19 &lt;= $C$19, LEFT(BW$17,1)="0")</formula>
    </cfRule>
  </conditionalFormatting>
  <conditionalFormatting sqref="BX84">
    <cfRule type="expression" dxfId="216" priority="102">
      <formula>AND(ISNUMBER($C$19), BX$19 &lt;= $C$19, LEFT(BX$17,1)="0")</formula>
    </cfRule>
  </conditionalFormatting>
  <conditionalFormatting sqref="BX20:CA42 D89:PO89 I90:PO90 DP91:PO92 AK96:AN96 AK99:AO99 AK101:AO101 AK102:AN102 AK107:AN109 AK116:AO125 D197:LO197 LD198:LO207 D19:PO19 D20:J21 L20:O21 AF20:AI21 AK20:AN21 GT20:LB21 DP22:LB22 DP23:GR23 GT23:LB23 DP24:LB24 AK25:AO25 BX25:CB25 DO25:LB25 MO25 OB25 PO25 DP26:LB26 AO26:AO43 AK27:AN28 BX27:CB28 DO27:LB28 MO27:MO28 OB27:OB28 PO27:PO28 DP29:LB29 MO30 NX30:OB30 PK30:PO30 AK30:AN31 PO31:PO34 AL32:AN32 AK32:AK43 OB36 AL36:AN38 MO36:MO38 PO36:PO38 DP39:LB42 AP43:LB43 BX44:CA44 AQ44:AU54 CD44:CH54 DK44:DO54 DQ44:DU54 EX44:FB54 FD44:FH54 GP44:GU54 HX44:IB54 ID44:IH54 JQ44:JU54 LD44:LH54 MQ44:MU54 OD44:OH54 BX45:CB46 PO45:PO46 MO45:MO47 AK45:AO54 NX45:OA54 BX47:CA50 PK47:PO57 MK48:MO57 BX51:CB52 BX53:CA54 D55:CJ55 CL55:CO55 CQ55:CT55 CV55:CY55 DA55:DD55 DF55:DI55 DK55:DN55 DP55:LJ55 MP55:OJ55 D56:LB56 LC56:LH65 MP56:OH65 DK57:LB59 D57:CB61 CD57:CH61 MK59:MO59 PK59:PO59 DP60:LB61 MK62:MO63 PK62:PO63 D62:CH64 DO62:LB64 D65:CB65 CD65:CH65 DP65:LB65 C66 D66:PO76 MP76:MP83 D77:J77 AK77:PO77 D78:PO83 DP84:LB84 MP84:PO84 AK85:AO86 BX85:CB86 DK85:LB86 MK85:PO87 AK87:LB88 MP88:PO88 DP94:GR94 GT94:LB94 DP95:LB95 PF95:PI95 PK95:PN95 BX96:CB96 DO96:LB96 MO96 OB96 PA96:PD96 PO96 PF97:PI97 PK97:PN97 DP97:LB98 PA98:PD98 DO99:LB99 MO99 OB99 PO99 PF99:PI100 PK99:PN100 DP100:LB100 PA100:PD100 NX101:OB101 DO101:LB102 MO101:MO102 AO102:AO115 DP103:LB106 PA104:PD104 PF104:PI104 PK104:PN104 PO104:PO105 PA106:PD106 PF106:PI106 PK106:PN106 OB107 DK107:LB109 MO107:MO109 PO107:PO109 PA108:PD110 PF108:PI110 PK108:PN110 DP110:LB113 PA112:PD112 PF112:PI112 PK112:PN112 AP114:LB114 PA114:PD114 PF114:PI114 PK114:PN114 BX115:CA115 EX115:FA115 AQ115:AU125 CD115:CH125 DK115:DO125 DQ115:DU125 FD115:FH125 GP115:GU125 HX115:IB125 ID115:IH125 JQ115:JU125 LD115:LH125 MQ115:MU125 OD115:OH125 BX116:CB117 PO116:PO117 EX116:FB125 MK116:MN128 NX117:OA125 BX118:CA121 PK118:PO125 BX122:CB123 BX124:CA125 D126:LB126 LD126:LJ126 LL126:LO126 LQ126:LT126 LV126:LY126 MA126:MD126 MF126:MI126 MP126:PO126 BX127:LB127 PK127:PO128 D127:AO132 AQ127:AU136 LD127:LH136 MP127:OB136 OD127:OH136 BX128:CB128 DK128:LB130 CD128:CH136 MK130:MN130 PK130:PO130 DP131:LB136 AK133:AO134 MK133:MN134 PK133:PO134 D133:H136 D137:PO147 D148:H148 AQ148:AU148 CD148:CH148 DP148:LB148 LD148:LH148 MP148:OB148 OD148:OH148 D149:LB153 LD149:LJ153 LL149:LO153 LQ149:LT153 LV149:LY153 MA149:MD153 MF149:PO153 D154:PO154 DP155:LB155 MP155:PO155 AK156:AO157 BX156:CB157 DK156:LB157 MK156:PO158 D158:J158 L158:O158 Q158:T158 V158:Y158 AA158:AD158 AF158:AI158 AP158:LB158 LD158:LJ158 LL158:LO158 LQ158:LT158 LV158:LY158 MA158:MD158 MF158:MI158 AK159:LB159 MP159:PO159 D160:PO160 D161:JP161 JV161:MP161 MV161:PO161 JQ161:JU164 FD162:FH164 GQ162:GU164 DP164:FC164 FI164:GP164 GV164:JP164 JV164:LB164 DP165:LB169 AK170:AO170 BX170:CB170 DK170:LB170 MK170:MN170 NX170:OB170 PK170:PO170 DP171:LB171 AK172:AO173 BX172:CB173 DK172:LB173 MK172:MN173 PK172:PO173 DP174:LB184 AP185:LB185 AQ186:AU196 BX186:CB196 CD186:CH196 DK186:DO196 DQ186:DU196 EX186:FB196 FD186:FH196 GP186:GU196 HX186:IB196 ID186:IH196 JQ186:JU196 LD186:LH196 MQ186:MU196 NX186:OB196 OD186:OH196 PK186:PO196 MK186:MN207 AK187:AO196 LP197:LZ207 MP197:OB207 OD197:PO207 BX198:LB198 D198:AO203 AQ198:AU207 BX199:CB199 DK199:LB201 CD199:CH207 DP202:LB207 AK204:AO205 D204:H207 MF204:MI207 D208:PO218 D219:H219 AQ219:AU219 CD219:CH219 DP219:LB219 LD219:LH219 MP219:OB219 OD219:OH219 D220:OB224 OD220:PO224 D225:PO225 DP226:LB226 MP226:PO230 AK227:AN228 BX227:CB228 DK227:LB228 AP229:LB230 D231:PO231">
    <cfRule type="expression" dxfId="215" priority="475">
      <formula>AND(ISNUMBER($C$19), C$19 &lt;= $C$19, LEFT(C$17,1)="0")</formula>
    </cfRule>
  </conditionalFormatting>
  <conditionalFormatting sqref="BX38:CA42">
    <cfRule type="expression" dxfId="214" priority="103">
      <formula>AND(ISNUMBER($C$19), BX$19 &lt;= $C$19, LEFT(BX$17,1)="0")</formula>
    </cfRule>
  </conditionalFormatting>
  <conditionalFormatting sqref="BX93:CA113">
    <cfRule type="expression" dxfId="213" priority="99">
      <formula>AND(ISNUMBER($C$19), BX$19 &lt;= $C$19, LEFT(BX$17,1)="0")</formula>
    </cfRule>
  </conditionalFormatting>
  <conditionalFormatting sqref="BX110:CA113">
    <cfRule type="expression" dxfId="212" priority="100">
      <formula>AND(ISNUMBER($C$19), BX$19 &lt;= $C$19, LEFT(BX$17,1)="0")</formula>
    </cfRule>
  </conditionalFormatting>
  <conditionalFormatting sqref="BX24:CB24">
    <cfRule type="expression" dxfId="211" priority="370">
      <formula>AND(ISNUMBER($C$19), BX$19 &lt;= $C$19, LEFT(BX$17,1)="0")</formula>
    </cfRule>
  </conditionalFormatting>
  <conditionalFormatting sqref="BX26:CB26 BX29:CA29 BX33:CA35 LP164:LP207 LU164:LU207 LZ164:LZ207 LF20:LJ22 OB20:OB24 PO20:PO24 LK21:LT21 LU21:MJ22 MO21:MO24 MK21:MN47 AF22:AJ22 CU22:DJ22 LC22:LE22 LI22:LT22 DO22:DO24 LC23:MJ43 MP23:NW43 OC23:PJ43 AK26:AN26 NX26:OB26 NX27:OA29 AK29:AN29 DO29 MO29 PO29 OB31:OB35 AL33:AN35 PO35 OB37:OB54 DO39:DO42 AL39:AN43 PO39:PO43 AK44:AO44 LI44:MJ46 PK45:PN46 OI45:PJ50 LZ47:MJ48 LI47:LU51 LZ49:LZ57 ME49:MJ57 MA49:MD58 OI51:PE51 LK52:LU52 OI52:OU52 OV52:OZ57 OI53:OP53 LC53:LC54 LI53:LU54 OQ53:OU57 OI54:OK54 OL54:OP57 LI58:LZ58 OI58:OZ58 LI59:MJ65 OI59:PJ65 AP84:BW86 CC84:DJ86 C84:AJ88 LC84:MJ88 MK88:MO88 D90:H93 C93 I93:AN93 LC93:MJ93 OB93:PE93 DO93:DO95 MO93:NR95 PO93:PO95 DF93:DN97 PJ93:PJ97 DA93:DD103 DF93:DI103 PF94:PI94 PK94:PN94 AJ94:AN95 OB94:OZ95 C94:AE97 PA95:PD95 NN95:NQ96 PF96:PI96 PK96:PN96 AJ96:AJ97 CC96:DE97 MP96:NR97 OC96:OZ97 PA97:PD97 DO97:DO98 C98:U98 Z98:AE98 AJ98:BM98 DJ98 MO98:NR98 OB98:OZ98 PF98:PO98 Q98:T104 V98:Y105 PA99:PD99 OC99:OZ100 PJ99:PJ100 DF99:DJ102 AE99:AE109 AA99:AD120 AJ100:AO100 OB100 PO100 OC101:PJ101 AJ101:AJ104 MP101:NW114 CZ102:DE102 CC102:CY104 OC102:OZ114 PE102:PE114 PJ102:PJ114 DK103:DO103 CZ103:DJ104 Z105 AJ105:AN105 PA105:PD105 PF105:PI105 PK105:PN105 AP106:BR106 DO106 PO106 AJ106:AJ109 PA107:PD107 PF107:PI107 PK107:PN107 PA111:PD111 PF111:PI111 PK111:PN111 PA113:PD113 PF113:PI113 PK113:PN113 AE115:AJ120 OI116:PJ125 LV119:MJ119 LI119:LU122 C121:AJ125 LK123:LU123 LI124:LU125 LL127:LO136 LQ127:LT136 LV127:LY136 MA127:MD136 MF127:MI136 MK129:MN129 PK129:PO129 BX129:CB136 MK131:MN132 PK131:PO132 DK131:DO136 C133:C136 AK135:AO136 MK135:MN136 PK135:PO136 C164 I164:AJ164 MP164 MV164:MW164 OC164 OI164:PJ164 BX164:CB169 NX164:OB169 PK164:PO169 LC164:MD183 AP164:BW184 CC164:DJ184 MF164:MI203 ME164:ME207 MJ164:MJ207 MP165:MW171 OC165:PJ172 C165:AJ196 AK171:AO171 BX171:CB171 DK171:DO171 MK171:MN171 PK171:PO171 NX171:OB185 MP172:NW172 MP173:NC174 OD173:PJ185 BX174:CB184 DK174:DO184 MK174:MN185 PK174:PO185 AK174:AO186 MP175:MW184 MY175:NB185 LC184:LZ185 MA184:MD207 MQ185:MW185 MP185:MP196 LI186:LO193 LQ186:LT196 LV186:LY196 LK194:LO194 LC195:LC196 LI195:LO196 BX200:CB207 DK202:DO207 AK206:AO207 AP226:BW228 CC226:DJ228 AO226:AO229 C226:AJ230 LC226:MJ230 MO227:MO229 AK229:AN229 MK229:MN229 AK230:AO230 MK230:MO230">
    <cfRule type="expression" dxfId="210" priority="521">
      <formula>AND(ISNUMBER($C$19), C$19 &lt;= $C$19, LEFT(C$17,1)="0")</formula>
    </cfRule>
  </conditionalFormatting>
  <conditionalFormatting sqref="BX97:CB97">
    <cfRule type="expression" dxfId="209" priority="340">
      <formula>AND(ISNUMBER($C$19), BX$19 &lt;= $C$19, LEFT(BX$17,1)="0")</formula>
    </cfRule>
  </conditionalFormatting>
  <conditionalFormatting sqref="BX99:CB100">
    <cfRule type="expression" dxfId="208" priority="161">
      <formula>AND(ISNUMBER($C$19), BX$19 &lt;= $C$19, LEFT(BX$17,1)="0")</formula>
    </cfRule>
  </conditionalFormatting>
  <conditionalFormatting sqref="BX226:CB226">
    <cfRule type="expression" dxfId="207" priority="424">
      <formula>AND(ISNUMBER($C$19), BX$19 &lt;= $C$19, LEFT(BX$17,1)="0")</formula>
    </cfRule>
  </conditionalFormatting>
  <conditionalFormatting sqref="BY84:CA84">
    <cfRule type="expression" dxfId="206" priority="374">
      <formula>AND(ISNUMBER($C$19), BY$19 &lt;= $C$19, LEFT(BY$17,1)="0")</formula>
    </cfRule>
  </conditionalFormatting>
  <conditionalFormatting sqref="CB29:CB42">
    <cfRule type="expression" dxfId="205" priority="113">
      <formula>AND(ISNUMBER($C$19), CB$19 &lt;= $C$19, LEFT(CB$17,1)="0")</formula>
    </cfRule>
  </conditionalFormatting>
  <conditionalFormatting sqref="CB44">
    <cfRule type="expression" dxfId="204" priority="112">
      <formula>AND(ISNUMBER($C$19), CB$19 &lt;= $C$19, LEFT(CB$17,1)="0")</formula>
    </cfRule>
  </conditionalFormatting>
  <conditionalFormatting sqref="CB47:CB50">
    <cfRule type="expression" dxfId="203" priority="114">
      <formula>AND(ISNUMBER($C$19), CB$19 &lt;= $C$19, LEFT(CB$17,1)="0")</formula>
    </cfRule>
  </conditionalFormatting>
  <conditionalFormatting sqref="CB53:CB54">
    <cfRule type="expression" dxfId="202" priority="111">
      <formula>AND(ISNUMBER($C$19), CB$19 &lt;= $C$19, LEFT(CB$17,1)="0")</formula>
    </cfRule>
  </conditionalFormatting>
  <conditionalFormatting sqref="CB84">
    <cfRule type="expression" dxfId="201" priority="101">
      <formula>AND(ISNUMBER($C$19), CB$19 &lt;= $C$19, LEFT(CB$17,1)="0")</formula>
    </cfRule>
  </conditionalFormatting>
  <conditionalFormatting sqref="CB101:CB113">
    <cfRule type="expression" dxfId="200" priority="122">
      <formula>AND(ISNUMBER($C$19), CB$19 &lt;= $C$19, LEFT(CB$17,1)="0")</formula>
    </cfRule>
  </conditionalFormatting>
  <conditionalFormatting sqref="CB115">
    <cfRule type="expression" dxfId="199" priority="117">
      <formula>AND(ISNUMBER($C$19), CB$19 &lt;= $C$19, LEFT(CB$17,1)="0")</formula>
    </cfRule>
  </conditionalFormatting>
  <conditionalFormatting sqref="CB118:CB121">
    <cfRule type="expression" dxfId="198" priority="116">
      <formula>AND(ISNUMBER($C$19), CB$19 &lt;= $C$19, LEFT(CB$17,1)="0")</formula>
    </cfRule>
  </conditionalFormatting>
  <conditionalFormatting sqref="CB124:CB125">
    <cfRule type="expression" dxfId="197" priority="115">
      <formula>AND(ISNUMBER($C$19), CB$19 &lt;= $C$19, LEFT(CB$17,1)="0")</formula>
    </cfRule>
  </conditionalFormatting>
  <conditionalFormatting sqref="CC44:CC54">
    <cfRule type="expression" dxfId="196" priority="233">
      <formula>AND(ISNUMBER($C$19), CC$19 &lt;= $C$19, LEFT(CC$17,1)="0")</formula>
    </cfRule>
  </conditionalFormatting>
  <conditionalFormatting sqref="CC57:CC61">
    <cfRule type="expression" dxfId="195" priority="532">
      <formula>AND(ISNUMBER($C$19), CC$19 &lt;= $C$19, LEFT(CC$17,1)="0")</formula>
    </cfRule>
  </conditionalFormatting>
  <conditionalFormatting sqref="CC65">
    <cfRule type="expression" dxfId="194" priority="509">
      <formula>AND(ISNUMBER($C$19), CC$19 &lt;= $C$19, LEFT(CC$17,1)="0")</formula>
    </cfRule>
  </conditionalFormatting>
  <conditionalFormatting sqref="CC115:CC125">
    <cfRule type="expression" dxfId="193" priority="210">
      <formula>AND(ISNUMBER($C$19), CC$19 &lt;= $C$19, LEFT(CC$17,1)="0")</formula>
    </cfRule>
  </conditionalFormatting>
  <conditionalFormatting sqref="CC128:CC136">
    <cfRule type="expression" dxfId="192" priority="517">
      <formula>AND(ISNUMBER($C$19), CC$19 &lt;= $C$19, LEFT(CC$17,1)="0")</formula>
    </cfRule>
  </conditionalFormatting>
  <conditionalFormatting sqref="CC186:CC196">
    <cfRule type="expression" dxfId="191" priority="187">
      <formula>AND(ISNUMBER($C$19), CC$19 &lt;= $C$19, LEFT(CC$17,1)="0")</formula>
    </cfRule>
  </conditionalFormatting>
  <conditionalFormatting sqref="CC199:CC207">
    <cfRule type="expression" dxfId="190" priority="511">
      <formula>AND(ISNUMBER($C$19), CC$19 &lt;= $C$19, LEFT(CC$17,1)="0")</formula>
    </cfRule>
  </conditionalFormatting>
  <conditionalFormatting sqref="CC20:CT22">
    <cfRule type="expression" dxfId="189" priority="293">
      <formula>AND(ISNUMBER($C$19), CC$19 &lt;= $C$19, LEFT(CC$17,1)="0")</formula>
    </cfRule>
  </conditionalFormatting>
  <conditionalFormatting sqref="CC99:DE101">
    <cfRule type="expression" dxfId="188" priority="166">
      <formula>AND(ISNUMBER($C$19), CC$19 &lt;= $C$19, LEFT(CC$17,1)="0")</formula>
    </cfRule>
  </conditionalFormatting>
  <conditionalFormatting sqref="CC23:DJ42">
    <cfRule type="expression" dxfId="187" priority="357">
      <formula>AND(ISNUMBER($C$19), CC$19 &lt;= $C$19, LEFT(CC$17,1)="0")</formula>
    </cfRule>
  </conditionalFormatting>
  <conditionalFormatting sqref="CC105:DJ113">
    <cfRule type="expression" dxfId="186" priority="317">
      <formula>AND(ISNUMBER($C$19), CC$19 &lt;= $C$19, LEFT(CC$17,1)="0")</formula>
    </cfRule>
  </conditionalFormatting>
  <conditionalFormatting sqref="CC156:DJ157">
    <cfRule type="expression" dxfId="185" priority="2">
      <formula>AND(ISNUMBER($C$19), CC$19 &lt;= $C$19, LEFT(CC$17,1)="0")</formula>
    </cfRule>
  </conditionalFormatting>
  <conditionalFormatting sqref="CD91:CH92">
    <cfRule type="expression" dxfId="184" priority="98">
      <formula>AND(ISNUMBER($C$19), CD$19 &lt;= $C$19, LEFT(CD$17,1)="0")</formula>
    </cfRule>
  </conditionalFormatting>
  <conditionalFormatting sqref="CD162:CH163">
    <cfRule type="expression" dxfId="183" priority="154">
      <formula>AND(ISNUMBER($C$19), CD$19 &lt;= $C$19, LEFT(CD$17,1)="0")</formula>
    </cfRule>
  </conditionalFormatting>
  <conditionalFormatting sqref="CI44:DJ54">
    <cfRule type="expression" dxfId="182" priority="232">
      <formula>AND(ISNUMBER($C$19), CI$19 &lt;= $C$19, LEFT(CI$17,1)="0")</formula>
    </cfRule>
  </conditionalFormatting>
  <conditionalFormatting sqref="CI57:DJ65">
    <cfRule type="expression" dxfId="181" priority="531">
      <formula>AND(ISNUMBER($C$19), CI$19 &lt;= $C$19, LEFT(CI$17,1)="0")</formula>
    </cfRule>
  </conditionalFormatting>
  <conditionalFormatting sqref="CI115:DJ125">
    <cfRule type="expression" dxfId="180" priority="209">
      <formula>AND(ISNUMBER($C$19), CI$19 &lt;= $C$19, LEFT(CI$17,1)="0")</formula>
    </cfRule>
  </conditionalFormatting>
  <conditionalFormatting sqref="CI128:DJ136">
    <cfRule type="expression" dxfId="179" priority="516">
      <formula>AND(ISNUMBER($C$19), CI$19 &lt;= $C$19, LEFT(CI$17,1)="0")</formula>
    </cfRule>
  </conditionalFormatting>
  <conditionalFormatting sqref="CI186:DJ196">
    <cfRule type="expression" dxfId="178" priority="186">
      <formula>AND(ISNUMBER($C$19), CI$19 &lt;= $C$19, LEFT(CI$17,1)="0")</formula>
    </cfRule>
  </conditionalFormatting>
  <conditionalFormatting sqref="CI199:DJ207">
    <cfRule type="expression" dxfId="177" priority="510">
      <formula>AND(ISNUMBER($C$19), CI$19 &lt;= $C$19, LEFT(CI$17,1)="0")</formula>
    </cfRule>
  </conditionalFormatting>
  <conditionalFormatting sqref="CK55">
    <cfRule type="expression" dxfId="176" priority="530">
      <formula>AND(ISNUMBER($C$19), CK$19 &lt;= $C$19, LEFT(CK$17,1)="0")</formula>
    </cfRule>
  </conditionalFormatting>
  <conditionalFormatting sqref="CP55">
    <cfRule type="expression" dxfId="175" priority="529">
      <formula>AND(ISNUMBER($C$19), CP$19 &lt;= $C$19, LEFT(CP$17,1)="0")</formula>
    </cfRule>
  </conditionalFormatting>
  <conditionalFormatting sqref="CU55">
    <cfRule type="expression" dxfId="174" priority="528">
      <formula>AND(ISNUMBER($C$19), CU$19 &lt;= $C$19, LEFT(CU$17,1)="0")</formula>
    </cfRule>
  </conditionalFormatting>
  <conditionalFormatting sqref="CU20:DO21">
    <cfRule type="expression" dxfId="173" priority="288">
      <formula>AND(ISNUMBER($C$19), CU$19 &lt;= $C$19, LEFT(CU$17,1)="0")</formula>
    </cfRule>
  </conditionalFormatting>
  <conditionalFormatting sqref="CZ55">
    <cfRule type="expression" dxfId="172" priority="527">
      <formula>AND(ISNUMBER($C$19), CZ$19 &lt;= $C$19, LEFT(CZ$17,1)="0")</formula>
    </cfRule>
  </conditionalFormatting>
  <conditionalFormatting sqref="DE55">
    <cfRule type="expression" dxfId="171" priority="526">
      <formula>AND(ISNUMBER($C$19), DE$19 &lt;= $C$19, LEFT(DE$17,1)="0")</formula>
    </cfRule>
  </conditionalFormatting>
  <conditionalFormatting sqref="DJ55">
    <cfRule type="expression" dxfId="170" priority="525">
      <formula>AND(ISNUMBER($C$19), DJ$19 &lt;= $C$19, LEFT(DJ$17,1)="0")</formula>
    </cfRule>
  </conditionalFormatting>
  <conditionalFormatting sqref="DK84">
    <cfRule type="expression" dxfId="169" priority="95">
      <formula>AND(ISNUMBER($C$19), DK$19 &lt;= $C$19, LEFT(DK$17,1)="0")</formula>
    </cfRule>
  </conditionalFormatting>
  <conditionalFormatting sqref="DK22:DN42">
    <cfRule type="expression" dxfId="168" priority="97">
      <formula>AND(ISNUMBER($C$19), DK$19 &lt;= $C$19, LEFT(DK$17,1)="0")</formula>
    </cfRule>
  </conditionalFormatting>
  <conditionalFormatting sqref="DK60:DN65">
    <cfRule type="expression" dxfId="167" priority="508">
      <formula>AND(ISNUMBER($C$19), DK$19 &lt;= $C$19, LEFT(DK$17,1)="0")</formula>
    </cfRule>
  </conditionalFormatting>
  <conditionalFormatting sqref="DK93:DN106">
    <cfRule type="expression" dxfId="166" priority="94">
      <formula>AND(ISNUMBER($C$19), DK$19 &lt;= $C$19, LEFT(DK$17,1)="0")</formula>
    </cfRule>
  </conditionalFormatting>
  <conditionalFormatting sqref="DK110:DO113">
    <cfRule type="expression" dxfId="165" priority="90">
      <formula>AND(ISNUMBER($C$19), DK$19 &lt;= $C$19, LEFT(DK$17,1)="0")</formula>
    </cfRule>
  </conditionalFormatting>
  <conditionalFormatting sqref="DK164:DO169">
    <cfRule type="expression" dxfId="164" priority="363">
      <formula>AND(ISNUMBER($C$19), DK$19 &lt;= $C$19, LEFT(DK$17,1)="0")</formula>
    </cfRule>
  </conditionalFormatting>
  <conditionalFormatting sqref="DK226:DO226">
    <cfRule type="expression" dxfId="163" priority="422">
      <formula>AND(ISNUMBER($C$19), DK$19 &lt;= $C$19, LEFT(DK$17,1)="0")</formula>
    </cfRule>
  </conditionalFormatting>
  <conditionalFormatting sqref="DL84:DO84">
    <cfRule type="expression" dxfId="162" priority="373">
      <formula>AND(ISNUMBER($C$19), DL$19 &lt;= $C$19, LEFT(DL$17,1)="0")</formula>
    </cfRule>
  </conditionalFormatting>
  <conditionalFormatting sqref="DO26">
    <cfRule type="expression" dxfId="161" priority="369">
      <formula>AND(ISNUMBER($C$19), DO$19 &lt;= $C$19, LEFT(DO$17,1)="0")</formula>
    </cfRule>
  </conditionalFormatting>
  <conditionalFormatting sqref="DO55">
    <cfRule type="expression" dxfId="160" priority="524">
      <formula>AND(ISNUMBER($C$19), DO$19 &lt;= $C$19, LEFT(DO$17,1)="0")</formula>
    </cfRule>
  </conditionalFormatting>
  <conditionalFormatting sqref="DO60:DO61">
    <cfRule type="expression" dxfId="159" priority="523">
      <formula>AND(ISNUMBER($C$19), DO$19 &lt;= $C$19, LEFT(DO$17,1)="0")</formula>
    </cfRule>
  </conditionalFormatting>
  <conditionalFormatting sqref="DO65">
    <cfRule type="expression" dxfId="158" priority="507">
      <formula>AND(ISNUMBER($C$19), DO$19 &lt;= $C$19, LEFT(DO$17,1)="0")</formula>
    </cfRule>
  </conditionalFormatting>
  <conditionalFormatting sqref="DO100">
    <cfRule type="expression" dxfId="157" priority="339">
      <formula>AND(ISNUMBER($C$19), DO$19 &lt;= $C$19, LEFT(DO$17,1)="0")</formula>
    </cfRule>
  </conditionalFormatting>
  <conditionalFormatting sqref="DO104:DO105">
    <cfRule type="expression" dxfId="156" priority="93">
      <formula>AND(ISNUMBER($C$19), DO$19 &lt;= $C$19, LEFT(DO$17,1)="0")</formula>
    </cfRule>
  </conditionalFormatting>
  <conditionalFormatting sqref="DO30:LB38">
    <cfRule type="expression" dxfId="155" priority="96">
      <formula>AND(ISNUMBER($C$19), DO$19 &lt;= $C$19, LEFT(DO$17,1)="0")</formula>
    </cfRule>
  </conditionalFormatting>
  <conditionalFormatting sqref="DP44:DP54">
    <cfRule type="expression" dxfId="154" priority="231">
      <formula>AND(ISNUMBER($C$19), DP$19 &lt;= $C$19, LEFT(DP$17,1)="0")</formula>
    </cfRule>
  </conditionalFormatting>
  <conditionalFormatting sqref="DP115:DP125">
    <cfRule type="expression" dxfId="153" priority="208">
      <formula>AND(ISNUMBER($C$19), DP$19 &lt;= $C$19, LEFT(DP$17,1)="0")</formula>
    </cfRule>
  </conditionalFormatting>
  <conditionalFormatting sqref="DP186:DP196">
    <cfRule type="expression" dxfId="152" priority="185">
      <formula>AND(ISNUMBER($C$19), DP$19 &lt;= $C$19, LEFT(DP$17,1)="0")</formula>
    </cfRule>
  </conditionalFormatting>
  <conditionalFormatting sqref="DP20:GR21">
    <cfRule type="expression" dxfId="151" priority="444">
      <formula>AND(ISNUMBER($C$19), DP$19 &lt;= $C$19, LEFT(DP$17,1)="0")</formula>
    </cfRule>
  </conditionalFormatting>
  <conditionalFormatting sqref="DP93:LB93">
    <cfRule type="expression" dxfId="150" priority="342">
      <formula>AND(ISNUMBER($C$19), DP$19 &lt;= $C$19, LEFT(DP$17,1)="0")</formula>
    </cfRule>
  </conditionalFormatting>
  <conditionalFormatting sqref="DQ162:DU163">
    <cfRule type="expression" dxfId="149" priority="153">
      <formula>AND(ISNUMBER($C$19), DQ$19 &lt;= $C$19, LEFT(DQ$17,1)="0")</formula>
    </cfRule>
  </conditionalFormatting>
  <conditionalFormatting sqref="DV44:EW54">
    <cfRule type="expression" dxfId="148" priority="230">
      <formula>AND(ISNUMBER($C$19), DV$19 &lt;= $C$19, LEFT(DV$17,1)="0")</formula>
    </cfRule>
  </conditionalFormatting>
  <conditionalFormatting sqref="DV115:EW125">
    <cfRule type="expression" dxfId="147" priority="207">
      <formula>AND(ISNUMBER($C$19), DV$19 &lt;= $C$19, LEFT(DV$17,1)="0")</formula>
    </cfRule>
  </conditionalFormatting>
  <conditionalFormatting sqref="DV186:EW196">
    <cfRule type="expression" dxfId="146" priority="184">
      <formula>AND(ISNUMBER($C$19), DV$19 &lt;= $C$19, LEFT(DV$17,1)="0")</formula>
    </cfRule>
  </conditionalFormatting>
  <conditionalFormatting sqref="FB115">
    <cfRule type="expression" dxfId="145" priority="89">
      <formula>AND(ISNUMBER($C$19), FB$19 &lt;= $C$19, LEFT(FB$17,1)="0")</formula>
    </cfRule>
  </conditionalFormatting>
  <conditionalFormatting sqref="FC44:FC54">
    <cfRule type="expression" dxfId="144" priority="229">
      <formula>AND(ISNUMBER($C$19), FC$19 &lt;= $C$19, LEFT(FC$17,1)="0")</formula>
    </cfRule>
  </conditionalFormatting>
  <conditionalFormatting sqref="FC115:FC125">
    <cfRule type="expression" dxfId="143" priority="206">
      <formula>AND(ISNUMBER($C$19), FC$19 &lt;= $C$19, LEFT(FC$17,1)="0")</formula>
    </cfRule>
  </conditionalFormatting>
  <conditionalFormatting sqref="FC186:FC196">
    <cfRule type="expression" dxfId="142" priority="183">
      <formula>AND(ISNUMBER($C$19), FC$19 &lt;= $C$19, LEFT(FC$17,1)="0")</formula>
    </cfRule>
  </conditionalFormatting>
  <conditionalFormatting sqref="FI44:GO54">
    <cfRule type="expression" dxfId="141" priority="227">
      <formula>AND(ISNUMBER($C$19), FI$19 &lt;= $C$19, LEFT(FI$17,1)="0")</formula>
    </cfRule>
  </conditionalFormatting>
  <conditionalFormatting sqref="FI115:GO125">
    <cfRule type="expression" dxfId="140" priority="204">
      <formula>AND(ISNUMBER($C$19), FI$19 &lt;= $C$19, LEFT(FI$17,1)="0")</formula>
    </cfRule>
  </conditionalFormatting>
  <conditionalFormatting sqref="FI186:GO196">
    <cfRule type="expression" dxfId="139" priority="181">
      <formula>AND(ISNUMBER($C$19), FI$19 &lt;= $C$19, LEFT(FI$17,1)="0")</formula>
    </cfRule>
  </conditionalFormatting>
  <conditionalFormatting sqref="GS20:GS23">
    <cfRule type="expression" dxfId="138" priority="447">
      <formula>AND(ISNUMBER($C$19), GS$19 &lt;= $C$19, LEFT(GS$17,1)="0")</formula>
    </cfRule>
  </conditionalFormatting>
  <conditionalFormatting sqref="GS93:GS94">
    <cfRule type="expression" dxfId="137" priority="343">
      <formula>AND(ISNUMBER($C$19), GS$19 &lt;= $C$19, LEFT(GS$17,1)="0")</formula>
    </cfRule>
  </conditionalFormatting>
  <conditionalFormatting sqref="GV44:HW54">
    <cfRule type="expression" dxfId="136" priority="226">
      <formula>AND(ISNUMBER($C$19), GV$19 &lt;= $C$19, LEFT(GV$17,1)="0")</formula>
    </cfRule>
  </conditionalFormatting>
  <conditionalFormatting sqref="GV115:HW125">
    <cfRule type="expression" dxfId="135" priority="203">
      <formula>AND(ISNUMBER($C$19), GV$19 &lt;= $C$19, LEFT(GV$17,1)="0")</formula>
    </cfRule>
  </conditionalFormatting>
  <conditionalFormatting sqref="GV186:HW196">
    <cfRule type="expression" dxfId="134" priority="180">
      <formula>AND(ISNUMBER($C$19), GV$19 &lt;= $C$19, LEFT(GV$17,1)="0")</formula>
    </cfRule>
  </conditionalFormatting>
  <conditionalFormatting sqref="IC44:IC54">
    <cfRule type="expression" dxfId="133" priority="225">
      <formula>AND(ISNUMBER($C$19), IC$19 &lt;= $C$19, LEFT(IC$17,1)="0")</formula>
    </cfRule>
  </conditionalFormatting>
  <conditionalFormatting sqref="IC115:IC125">
    <cfRule type="expression" dxfId="132" priority="202">
      <formula>AND(ISNUMBER($C$19), IC$19 &lt;= $C$19, LEFT(IC$17,1)="0")</formula>
    </cfRule>
  </conditionalFormatting>
  <conditionalFormatting sqref="IC186:IC196">
    <cfRule type="expression" dxfId="131" priority="179">
      <formula>AND(ISNUMBER($C$19), IC$19 &lt;= $C$19, LEFT(IC$17,1)="0")</formula>
    </cfRule>
  </conditionalFormatting>
  <conditionalFormatting sqref="ID162:IH163">
    <cfRule type="expression" dxfId="130" priority="152">
      <formula>AND(ISNUMBER($C$19), ID$19 &lt;= $C$19, LEFT(ID$17,1)="0")</formula>
    </cfRule>
  </conditionalFormatting>
  <conditionalFormatting sqref="II44:JP54">
    <cfRule type="expression" dxfId="129" priority="221">
      <formula>AND(ISNUMBER($C$19), II$19 &lt;= $C$19, LEFT(II$17,1)="0")</formula>
    </cfRule>
  </conditionalFormatting>
  <conditionalFormatting sqref="II115:JP125">
    <cfRule type="expression" dxfId="128" priority="198">
      <formula>AND(ISNUMBER($C$19), II$19 &lt;= $C$19, LEFT(II$17,1)="0")</formula>
    </cfRule>
  </conditionalFormatting>
  <conditionalFormatting sqref="II186:JP196">
    <cfRule type="expression" dxfId="127" priority="175">
      <formula>AND(ISNUMBER($C$19), II$19 &lt;= $C$19, LEFT(II$17,1)="0")</formula>
    </cfRule>
  </conditionalFormatting>
  <conditionalFormatting sqref="JV44:LB54">
    <cfRule type="expression" dxfId="126" priority="220">
      <formula>AND(ISNUMBER($C$19), JV$19 &lt;= $C$19, LEFT(JV$17,1)="0")</formula>
    </cfRule>
  </conditionalFormatting>
  <conditionalFormatting sqref="JV115:LB125">
    <cfRule type="expression" dxfId="125" priority="197">
      <formula>AND(ISNUMBER($C$19), JV$19 &lt;= $C$19, LEFT(JV$17,1)="0")</formula>
    </cfRule>
  </conditionalFormatting>
  <conditionalFormatting sqref="JV186:LB196">
    <cfRule type="expression" dxfId="124" priority="174">
      <formula>AND(ISNUMBER($C$19), JV$19 &lt;= $C$19, LEFT(JV$17,1)="0")</formula>
    </cfRule>
  </conditionalFormatting>
  <conditionalFormatting sqref="LC44:LC51">
    <cfRule type="expression" dxfId="123" priority="219">
      <formula>AND(ISNUMBER($C$19), LC$19 &lt;= $C$19, LEFT(LC$17,1)="0")</formula>
    </cfRule>
  </conditionalFormatting>
  <conditionalFormatting sqref="LC115:LC122">
    <cfRule type="expression" dxfId="122" priority="196">
      <formula>AND(ISNUMBER($C$19), LC$19 &lt;= $C$19, LEFT(LC$17,1)="0")</formula>
    </cfRule>
  </conditionalFormatting>
  <conditionalFormatting sqref="LC124:LC136">
    <cfRule type="expression" dxfId="121" priority="77">
      <formula>AND(ISNUMBER($C$19), LC$19 &lt;= $C$19, LEFT(LC$17,1)="0")</formula>
    </cfRule>
  </conditionalFormatting>
  <conditionalFormatting sqref="LC148:LC153">
    <cfRule type="expression" dxfId="120" priority="73">
      <formula>AND(ISNUMBER($C$19), LC$19 &lt;= $C$19, LEFT(LC$17,1)="0")</formula>
    </cfRule>
  </conditionalFormatting>
  <conditionalFormatting sqref="LC158">
    <cfRule type="expression" dxfId="119" priority="345">
      <formula>AND(ISNUMBER($C$19), LC$19 &lt;= $C$19, LEFT(LC$17,1)="0")</formula>
    </cfRule>
  </conditionalFormatting>
  <conditionalFormatting sqref="LC186:LC193">
    <cfRule type="expression" dxfId="118" priority="173">
      <formula>AND(ISNUMBER($C$19), LC$19 &lt;= $C$19, LEFT(LC$17,1)="0")</formula>
    </cfRule>
  </conditionalFormatting>
  <conditionalFormatting sqref="LC198:LC207">
    <cfRule type="expression" dxfId="117" priority="478">
      <formula>AND(ISNUMBER($C$19), LC$19 &lt;= $C$19, LEFT(LC$17,1)="0")</formula>
    </cfRule>
  </conditionalFormatting>
  <conditionalFormatting sqref="LC100:LY105">
    <cfRule type="expression" dxfId="116" priority="79">
      <formula>AND(ISNUMBER($C$19), LC$19 &lt;= $C$19, LEFT(LC$17,1)="0")</formula>
    </cfRule>
  </conditionalFormatting>
  <conditionalFormatting sqref="LC94:ME99">
    <cfRule type="expression" dxfId="115" priority="61">
      <formula>AND(ISNUMBER($C$19), LC$19 &lt;= $C$19, LEFT(LC$17,1)="0")</formula>
    </cfRule>
  </conditionalFormatting>
  <conditionalFormatting sqref="LC106:MJ114">
    <cfRule type="expression" dxfId="114" priority="316">
      <formula>AND(ISNUMBER($C$19), LC$19 &lt;= $C$19, LEFT(LC$17,1)="0")</formula>
    </cfRule>
  </conditionalFormatting>
  <conditionalFormatting sqref="LC156:MJ157">
    <cfRule type="expression" dxfId="113" priority="1">
      <formula>AND(ISNUMBER($C$19), LC$19 &lt;= $C$19, LEFT(LC$17,1)="0")</formula>
    </cfRule>
  </conditionalFormatting>
  <conditionalFormatting sqref="LC155:MO155">
    <cfRule type="expression" dxfId="112" priority="347">
      <formula>AND(ISNUMBER($C$19), LC$19 &lt;= $C$19, LEFT(LC$17,1)="0")</formula>
    </cfRule>
  </conditionalFormatting>
  <conditionalFormatting sqref="LC159:MO159">
    <cfRule type="expression" dxfId="111" priority="351">
      <formula>AND(ISNUMBER($C$19), LC$19 &lt;= $C$19, LEFT(LC$17,1)="0")</formula>
    </cfRule>
  </conditionalFormatting>
  <conditionalFormatting sqref="LD20:LE21">
    <cfRule type="expression" dxfId="110" priority="287">
      <formula>AND(ISNUMBER($C$19), LD$19 &lt;= $C$19, LEFT(LD$17,1)="0")</formula>
    </cfRule>
  </conditionalFormatting>
  <conditionalFormatting sqref="LD162:LH163">
    <cfRule type="expression" dxfId="109" priority="151">
      <formula>AND(ISNUMBER($C$19), LD$19 &lt;= $C$19, LEFT(LD$17,1)="0")</formula>
    </cfRule>
  </conditionalFormatting>
  <conditionalFormatting sqref="LF89:LH94">
    <cfRule type="expression" dxfId="108" priority="330">
      <formula>AND(ISNUMBER($C$19), LF$19 &lt;= $C$19, LEFT(LF$17,1)="0")</formula>
    </cfRule>
  </conditionalFormatting>
  <conditionalFormatting sqref="LI127:LJ136">
    <cfRule type="expression" dxfId="107" priority="493">
      <formula>AND(ISNUMBER($C$19), LI$19 &lt;= $C$19, LEFT(LI$17,1)="0")</formula>
    </cfRule>
  </conditionalFormatting>
  <conditionalFormatting sqref="LI56:LU57">
    <cfRule type="expression" dxfId="106" priority="492">
      <formula>AND(ISNUMBER($C$19), LI$19 &lt;= $C$19, LEFT(LI$17,1)="0")</formula>
    </cfRule>
  </conditionalFormatting>
  <conditionalFormatting sqref="LI115:MJ118">
    <cfRule type="expression" dxfId="105" priority="195">
      <formula>AND(ISNUMBER($C$19), LI$19 &lt;= $C$19, LEFT(LI$17,1)="0")</formula>
    </cfRule>
  </conditionalFormatting>
  <conditionalFormatting sqref="LK126:LK136">
    <cfRule type="expression" dxfId="104" priority="78">
      <formula>AND(ISNUMBER($C$19), LK$19 &lt;= $C$19, LEFT(LK$17,1)="0")</formula>
    </cfRule>
  </conditionalFormatting>
  <conditionalFormatting sqref="LK148:LK153">
    <cfRule type="expression" dxfId="103" priority="72">
      <formula>AND(ISNUMBER($C$19), LK$19 &lt;= $C$19, LEFT(LK$17,1)="0")</formula>
    </cfRule>
  </conditionalFormatting>
  <conditionalFormatting sqref="LK158">
    <cfRule type="expression" dxfId="102" priority="67">
      <formula>AND(ISNUMBER($C$19), LK$19 &lt;= $C$19, LEFT(LK$17,1)="0")</formula>
    </cfRule>
  </conditionalFormatting>
  <conditionalFormatting sqref="LK164:LK207">
    <cfRule type="expression" dxfId="101" priority="172">
      <formula>AND(ISNUMBER($C$19), LK$19 &lt;= $C$19, LEFT(LK$17,1)="0")</formula>
    </cfRule>
  </conditionalFormatting>
  <conditionalFormatting sqref="LK55:LU55">
    <cfRule type="expression" dxfId="100" priority="86">
      <formula>AND(ISNUMBER($C$19), LK$19 &lt;= $C$19, LEFT(LK$17,1)="0")</formula>
    </cfRule>
  </conditionalFormatting>
  <conditionalFormatting sqref="LK20:MO20">
    <cfRule type="expression" dxfId="99" priority="356">
      <formula>AND(ISNUMBER($C$19), LK$19 &lt;= $C$19, LEFT(LK$17,1)="0")</formula>
    </cfRule>
  </conditionalFormatting>
  <conditionalFormatting sqref="LP126:LP136">
    <cfRule type="expression" dxfId="98" priority="76">
      <formula>AND(ISNUMBER($C$19), LP$19 &lt;= $C$19, LEFT(LP$17,1)="0")</formula>
    </cfRule>
  </conditionalFormatting>
  <conditionalFormatting sqref="LP148:LP153">
    <cfRule type="expression" dxfId="97" priority="71">
      <formula>AND(ISNUMBER($C$19), LP$19 &lt;= $C$19, LEFT(LP$17,1)="0")</formula>
    </cfRule>
  </conditionalFormatting>
  <conditionalFormatting sqref="LP158">
    <cfRule type="expression" dxfId="96" priority="66">
      <formula>AND(ISNUMBER($C$19), LP$19 &lt;= $C$19, LEFT(LP$17,1)="0")</formula>
    </cfRule>
  </conditionalFormatting>
  <conditionalFormatting sqref="LU126:LU136">
    <cfRule type="expression" dxfId="95" priority="75">
      <formula>AND(ISNUMBER($C$19), LU$19 &lt;= $C$19, LEFT(LU$17,1)="0")</formula>
    </cfRule>
  </conditionalFormatting>
  <conditionalFormatting sqref="LU148:LU153">
    <cfRule type="expression" dxfId="94" priority="70">
      <formula>AND(ISNUMBER($C$19), LU$19 &lt;= $C$19, LEFT(LU$17,1)="0")</formula>
    </cfRule>
  </conditionalFormatting>
  <conditionalFormatting sqref="LU158">
    <cfRule type="expression" dxfId="93" priority="65">
      <formula>AND(ISNUMBER($C$19), LU$19 &lt;= $C$19, LEFT(LU$17,1)="0")</formula>
    </cfRule>
  </conditionalFormatting>
  <conditionalFormatting sqref="LV47:LY57">
    <cfRule type="expression" dxfId="92" priority="85">
      <formula>AND(ISNUMBER($C$19), LV$19 &lt;= $C$19, LEFT(LV$17,1)="0")</formula>
    </cfRule>
  </conditionalFormatting>
  <conditionalFormatting sqref="LV120:MD125">
    <cfRule type="expression" dxfId="91" priority="56">
      <formula>AND(ISNUMBER($C$19), LV$19 &lt;= $C$19, LEFT(LV$17,1)="0")</formula>
    </cfRule>
  </conditionalFormatting>
  <conditionalFormatting sqref="LZ126:LZ136">
    <cfRule type="expression" dxfId="90" priority="74">
      <formula>AND(ISNUMBER($C$19), LZ$19 &lt;= $C$19, LEFT(LZ$17,1)="0")</formula>
    </cfRule>
  </conditionalFormatting>
  <conditionalFormatting sqref="LZ148:LZ153">
    <cfRule type="expression" dxfId="89" priority="69">
      <formula>AND(ISNUMBER($C$19), LZ$19 &lt;= $C$19, LEFT(LZ$17,1)="0")</formula>
    </cfRule>
  </conditionalFormatting>
  <conditionalFormatting sqref="LZ158">
    <cfRule type="expression" dxfId="88" priority="64">
      <formula>AND(ISNUMBER($C$19), LZ$19 &lt;= $C$19, LEFT(LZ$17,1)="0")</formula>
    </cfRule>
  </conditionalFormatting>
  <conditionalFormatting sqref="LZ100:ME104">
    <cfRule type="expression" dxfId="87" priority="60">
      <formula>AND(ISNUMBER($C$19), LZ$19 &lt;= $C$19, LEFT(LZ$17,1)="0")</formula>
    </cfRule>
  </conditionalFormatting>
  <conditionalFormatting sqref="LZ105:MJ105">
    <cfRule type="expression" dxfId="86" priority="324">
      <formula>AND(ISNUMBER($C$19), LZ$19 &lt;= $C$19, LEFT(LZ$17,1)="0")</formula>
    </cfRule>
  </conditionalFormatting>
  <conditionalFormatting sqref="ME120:ME136">
    <cfRule type="expression" dxfId="85" priority="54">
      <formula>AND(ISNUMBER($C$19), ME$19 &lt;= $C$19, LEFT(ME$17,1)="0")</formula>
    </cfRule>
  </conditionalFormatting>
  <conditionalFormatting sqref="ME148:ME153">
    <cfRule type="expression" dxfId="84" priority="68">
      <formula>AND(ISNUMBER($C$19), ME$19 &lt;= $C$19, LEFT(ME$17,1)="0")</formula>
    </cfRule>
  </conditionalFormatting>
  <conditionalFormatting sqref="ME158">
    <cfRule type="expression" dxfId="83" priority="63">
      <formula>AND(ISNUMBER($C$19), ME$19 &lt;= $C$19, LEFT(ME$17,1)="0")</formula>
    </cfRule>
  </conditionalFormatting>
  <conditionalFormatting sqref="ME58:MO58">
    <cfRule type="expression" dxfId="82" priority="489">
      <formula>AND(ISNUMBER($C$19), ME$19 &lt;= $C$19, LEFT(ME$17,1)="0")</formula>
    </cfRule>
  </conditionalFormatting>
  <conditionalFormatting sqref="MF120:MI125">
    <cfRule type="expression" dxfId="81" priority="55">
      <formula>AND(ISNUMBER($C$19), MF$19 &lt;= $C$19, LEFT(MF$17,1)="0")</formula>
    </cfRule>
  </conditionalFormatting>
  <conditionalFormatting sqref="MF94:MJ104">
    <cfRule type="expression" dxfId="80" priority="59">
      <formula>AND(ISNUMBER($C$19), MF$19 &lt;= $C$19, LEFT(MF$17,1)="0")</formula>
    </cfRule>
  </conditionalFormatting>
  <conditionalFormatting sqref="MJ120:MJ136">
    <cfRule type="expression" dxfId="79" priority="53">
      <formula>AND(ISNUMBER($C$19), MJ$19 &lt;= $C$19, LEFT(MJ$17,1)="0")</formula>
    </cfRule>
  </conditionalFormatting>
  <conditionalFormatting sqref="MJ158">
    <cfRule type="expression" dxfId="78" priority="51">
      <formula>AND(ISNUMBER($C$19), MJ$19 &lt;= $C$19, LEFT(MJ$17,1)="0")</formula>
    </cfRule>
  </conditionalFormatting>
  <conditionalFormatting sqref="MK93:MN115">
    <cfRule type="expression" dxfId="77" priority="57">
      <formula>AND(ISNUMBER($C$19), MK$19 &lt;= $C$19, LEFT(MK$17,1)="0")</formula>
    </cfRule>
  </conditionalFormatting>
  <conditionalFormatting sqref="MK164:MN169">
    <cfRule type="expression" dxfId="76" priority="362">
      <formula>AND(ISNUMBER($C$19), MK$19 &lt;= $C$19, LEFT(MK$17,1)="0")</formula>
    </cfRule>
  </conditionalFormatting>
  <conditionalFormatting sqref="MK226:MN230">
    <cfRule type="expression" dxfId="75" priority="533">
      <formula>AND(ISNUMBER($C$19), MK$19 &lt;= $C$19, LEFT(MK$17,1)="0")</formula>
    </cfRule>
  </conditionalFormatting>
  <conditionalFormatting sqref="MK60:MO61">
    <cfRule type="expression" dxfId="74" priority="485">
      <formula>AND(ISNUMBER($C$19), MK$19 &lt;= $C$19, LEFT(MK$17,1)="0")</formula>
    </cfRule>
  </conditionalFormatting>
  <conditionalFormatting sqref="MK64:MO65">
    <cfRule type="expression" dxfId="73" priority="481">
      <formula>AND(ISNUMBER($C$19), MK$19 &lt;= $C$19, LEFT(MK$17,1)="0")</formula>
    </cfRule>
  </conditionalFormatting>
  <conditionalFormatting sqref="MK84:MO84">
    <cfRule type="expression" dxfId="72" priority="372">
      <formula>AND(ISNUMBER($C$19), MK$19 &lt;= $C$19, LEFT(MK$17,1)="0")</formula>
    </cfRule>
  </conditionalFormatting>
  <conditionalFormatting sqref="MK226:MO226">
    <cfRule type="expression" dxfId="71" priority="426">
      <formula>AND(ISNUMBER($C$19), MK$19 &lt;= $C$19, LEFT(MK$17,1)="0")</formula>
    </cfRule>
  </conditionalFormatting>
  <conditionalFormatting sqref="MO26">
    <cfRule type="expression" dxfId="70" priority="368">
      <formula>AND(ISNUMBER($C$19), MO$19 &lt;= $C$19, LEFT(MO$17,1)="0")</formula>
    </cfRule>
  </conditionalFormatting>
  <conditionalFormatting sqref="MO31:MO35">
    <cfRule type="expression" dxfId="69" priority="62">
      <formula>AND(ISNUMBER($C$19), MO$19 &lt;= $C$19, LEFT(MO$17,1)="0")</formula>
    </cfRule>
  </conditionalFormatting>
  <conditionalFormatting sqref="MO39:MO44">
    <cfRule type="expression" dxfId="68" priority="218">
      <formula>AND(ISNUMBER($C$19), MO$19 &lt;= $C$19, LEFT(MO$17,1)="0")</formula>
    </cfRule>
  </conditionalFormatting>
  <conditionalFormatting sqref="MO97">
    <cfRule type="expression" dxfId="67" priority="338">
      <formula>AND(ISNUMBER($C$19), MO$19 &lt;= $C$19, LEFT(MO$17,1)="0")</formula>
    </cfRule>
  </conditionalFormatting>
  <conditionalFormatting sqref="MO100">
    <cfRule type="expression" dxfId="66" priority="332">
      <formula>AND(ISNUMBER($C$19), MO$19 &lt;= $C$19, LEFT(MO$17,1)="0")</formula>
    </cfRule>
  </conditionalFormatting>
  <conditionalFormatting sqref="MO103:MO106">
    <cfRule type="expression" dxfId="65" priority="158">
      <formula>AND(ISNUMBER($C$19), MO$19 &lt;= $C$19, LEFT(MO$17,1)="0")</formula>
    </cfRule>
  </conditionalFormatting>
  <conditionalFormatting sqref="MO110:MO136">
    <cfRule type="expression" dxfId="64" priority="52">
      <formula>AND(ISNUMBER($C$19), MO$19 &lt;= $C$19, LEFT(MO$17,1)="0")</formula>
    </cfRule>
  </conditionalFormatting>
  <conditionalFormatting sqref="MO164:MO207">
    <cfRule type="expression" dxfId="63" priority="50">
      <formula>AND(ISNUMBER($C$19), MO$19 &lt;= $C$19, LEFT(MO$17,1)="0")</formula>
    </cfRule>
  </conditionalFormatting>
  <conditionalFormatting sqref="MP22">
    <cfRule type="expression" dxfId="62" priority="355">
      <formula>AND(ISNUMBER($C$19), MP$19 &lt;= $C$19, LEFT(MP$17,1)="0")</formula>
    </cfRule>
  </conditionalFormatting>
  <conditionalFormatting sqref="MP44:MP54">
    <cfRule type="expression" dxfId="61" priority="217">
      <formula>AND(ISNUMBER($C$19), MP$19 &lt;= $C$19, LEFT(MP$17,1)="0")</formula>
    </cfRule>
  </conditionalFormatting>
  <conditionalFormatting sqref="MP115:MP125">
    <cfRule type="expression" dxfId="60" priority="194">
      <formula>AND(ISNUMBER($C$19), MP$19 &lt;= $C$19, LEFT(MP$17,1)="0")</formula>
    </cfRule>
  </conditionalFormatting>
  <conditionalFormatting sqref="MP99:NR100">
    <cfRule type="expression" dxfId="59" priority="164">
      <formula>AND(ISNUMBER($C$19), MP$19 &lt;= $C$19, LEFT(MP$17,1)="0")</formula>
    </cfRule>
  </conditionalFormatting>
  <conditionalFormatting sqref="MQ161:MU164">
    <cfRule type="expression" dxfId="58" priority="361">
      <formula>AND(ISNUMBER($C$19), MQ$19 &lt;= $C$19, LEFT(MQ$17,1)="0")</formula>
    </cfRule>
  </conditionalFormatting>
  <conditionalFormatting sqref="MQ20:NW22">
    <cfRule type="expression" dxfId="57" priority="277">
      <formula>AND(ISNUMBER($C$19), MQ$19 &lt;= $C$19, LEFT(MQ$17,1)="0")</formula>
    </cfRule>
  </conditionalFormatting>
  <conditionalFormatting sqref="MV44:NW54">
    <cfRule type="expression" dxfId="56" priority="216">
      <formula>AND(ISNUMBER($C$19), MV$19 &lt;= $C$19, LEFT(MV$17,1)="0")</formula>
    </cfRule>
  </conditionalFormatting>
  <conditionalFormatting sqref="MV115:NW125">
    <cfRule type="expression" dxfId="55" priority="193">
      <formula>AND(ISNUMBER($C$19), MV$19 &lt;= $C$19, LEFT(MV$17,1)="0")</formula>
    </cfRule>
  </conditionalFormatting>
  <conditionalFormatting sqref="MV186:NW196">
    <cfRule type="expression" dxfId="54" priority="170">
      <formula>AND(ISNUMBER($C$19), MV$19 &lt;= $C$19, LEFT(MV$17,1)="0")</formula>
    </cfRule>
  </conditionalFormatting>
  <conditionalFormatting sqref="MX173:MX185">
    <cfRule type="expression" dxfId="53" priority="49">
      <formula>AND(ISNUMBER($C$19), MX$19 &lt;= $C$19, LEFT(MX$17,1)="0")</formula>
    </cfRule>
  </conditionalFormatting>
  <conditionalFormatting sqref="MX164:NW171">
    <cfRule type="expression" dxfId="52" priority="45">
      <formula>AND(ISNUMBER($C$19), MX$19 &lt;= $C$19, LEFT(MX$17,1)="0")</formula>
    </cfRule>
  </conditionalFormatting>
  <conditionalFormatting sqref="NC173:NW185">
    <cfRule type="expression" dxfId="51" priority="30">
      <formula>AND(ISNUMBER($C$19), NC$19 &lt;= $C$19, LEFT(NC$17,1)="0")</formula>
    </cfRule>
  </conditionalFormatting>
  <conditionalFormatting sqref="NN93:NQ93">
    <cfRule type="expression" dxfId="50" priority="331">
      <formula>AND(ISNUMBER($C$19), NN$19 &lt;= $C$19, LEFT(NN$17,1)="0")</formula>
    </cfRule>
  </conditionalFormatting>
  <conditionalFormatting sqref="NS93:OA100">
    <cfRule type="expression" dxfId="49" priority="35">
      <formula>AND(ISNUMBER($C$19), NS$19 &lt;= $C$19, LEFT(NS$17,1)="0")</formula>
    </cfRule>
  </conditionalFormatting>
  <conditionalFormatting sqref="NX20:OA25">
    <cfRule type="expression" dxfId="48" priority="38">
      <formula>AND(ISNUMBER($C$19), NX$19 &lt;= $C$19, LEFT(NX$17,1)="0")</formula>
    </cfRule>
  </conditionalFormatting>
  <conditionalFormatting sqref="NX31:OA44">
    <cfRule type="expression" dxfId="47" priority="36">
      <formula>AND(ISNUMBER($C$19), NX$19 &lt;= $C$19, LEFT(NX$17,1)="0")</formula>
    </cfRule>
  </conditionalFormatting>
  <conditionalFormatting sqref="NX102:OA116">
    <cfRule type="expression" dxfId="46" priority="33">
      <formula>AND(ISNUMBER($C$19), NX$19 &lt;= $C$19, LEFT(NX$17,1)="0")</formula>
    </cfRule>
  </conditionalFormatting>
  <conditionalFormatting sqref="OB29">
    <cfRule type="expression" dxfId="45" priority="367">
      <formula>AND(ISNUMBER($C$19), OB$19 &lt;= $C$19, LEFT(OB$17,1)="0")</formula>
    </cfRule>
  </conditionalFormatting>
  <conditionalFormatting sqref="OB97">
    <cfRule type="expression" dxfId="44" priority="337">
      <formula>AND(ISNUMBER($C$19), OB$19 &lt;= $C$19, LEFT(OB$17,1)="0")</formula>
    </cfRule>
  </conditionalFormatting>
  <conditionalFormatting sqref="OB102:OB106">
    <cfRule type="expression" dxfId="43" priority="328">
      <formula>AND(ISNUMBER($C$19), OB$19 &lt;= $C$19, LEFT(OB$17,1)="0")</formula>
    </cfRule>
  </conditionalFormatting>
  <conditionalFormatting sqref="OB108:OB125">
    <cfRule type="expression" dxfId="42" priority="32">
      <formula>AND(ISNUMBER($C$19), OB$19 &lt;= $C$19, LEFT(OB$17,1)="0")</formula>
    </cfRule>
  </conditionalFormatting>
  <conditionalFormatting sqref="OC22">
    <cfRule type="expression" dxfId="41" priority="353">
      <formula>AND(ISNUMBER($C$19), OC$19 &lt;= $C$19, LEFT(OC$17,1)="0")</formula>
    </cfRule>
  </conditionalFormatting>
  <conditionalFormatting sqref="OC44:OC54">
    <cfRule type="expression" dxfId="40" priority="215">
      <formula>AND(ISNUMBER($C$19), OC$19 &lt;= $C$19, LEFT(OC$17,1)="0")</formula>
    </cfRule>
  </conditionalFormatting>
  <conditionalFormatting sqref="OC115:OC125">
    <cfRule type="expression" dxfId="39" priority="192">
      <formula>AND(ISNUMBER($C$19), OC$19 &lt;= $C$19, LEFT(OC$17,1)="0")</formula>
    </cfRule>
  </conditionalFormatting>
  <conditionalFormatting sqref="OC127:OC136">
    <cfRule type="expression" dxfId="38" priority="480">
      <formula>AND(ISNUMBER($C$19), OC$19 &lt;= $C$19, LEFT(OC$17,1)="0")</formula>
    </cfRule>
  </conditionalFormatting>
  <conditionalFormatting sqref="OC173:OC207">
    <cfRule type="expression" dxfId="37" priority="29">
      <formula>AND(ISNUMBER($C$19), OC$19 &lt;= $C$19, LEFT(OC$17,1)="0")</formula>
    </cfRule>
  </conditionalFormatting>
  <conditionalFormatting sqref="OC219:OC224">
    <cfRule type="expression" dxfId="36" priority="28">
      <formula>AND(ISNUMBER($C$19), OC$19 &lt;= $C$19, LEFT(OC$17,1)="0")</formula>
    </cfRule>
  </conditionalFormatting>
  <conditionalFormatting sqref="OD162:OH164">
    <cfRule type="expression" dxfId="35" priority="360">
      <formula>AND(ISNUMBER($C$19), OD$19 &lt;= $C$19, LEFT(OD$17,1)="0")</formula>
    </cfRule>
  </conditionalFormatting>
  <conditionalFormatting sqref="OD20:PJ22">
    <cfRule type="expression" dxfId="34" priority="269">
      <formula>AND(ISNUMBER($C$19), OD$19 &lt;= $C$19, LEFT(OD$17,1)="0")</formula>
    </cfRule>
  </conditionalFormatting>
  <conditionalFormatting sqref="OI56:OK57">
    <cfRule type="expression" dxfId="33" priority="506">
      <formula>AND(ISNUMBER($C$19), OI$19 &lt;= $C$19, LEFT(OI$17,1)="0")</formula>
    </cfRule>
  </conditionalFormatting>
  <conditionalFormatting sqref="OI127:PJ136">
    <cfRule type="expression" dxfId="32" priority="479">
      <formula>AND(ISNUMBER($C$19), OI$19 &lt;= $C$19, LEFT(OI$17,1)="0")</formula>
    </cfRule>
  </conditionalFormatting>
  <conditionalFormatting sqref="OI186:PJ196">
    <cfRule type="expression" dxfId="31" priority="168">
      <formula>AND(ISNUMBER($C$19), OI$19 &lt;= $C$19, LEFT(OI$17,1)="0")</formula>
    </cfRule>
  </conditionalFormatting>
  <conditionalFormatting sqref="OI44:PO44">
    <cfRule type="expression" dxfId="30" priority="214">
      <formula>AND(ISNUMBER($C$19), OI$19 &lt;= $C$19, LEFT(OI$17,1)="0")</formula>
    </cfRule>
  </conditionalFormatting>
  <conditionalFormatting sqref="OI115:PO115">
    <cfRule type="expression" dxfId="29" priority="5">
      <formula>AND(ISNUMBER($C$19), OI$19 &lt;= $C$19, LEFT(OI$17,1)="0")</formula>
    </cfRule>
  </conditionalFormatting>
  <conditionalFormatting sqref="OK55">
    <cfRule type="expression" dxfId="28" priority="505">
      <formula>AND(ISNUMBER($C$19), OK$19 &lt;= $C$19, LEFT(OK$17,1)="0")</formula>
    </cfRule>
  </conditionalFormatting>
  <conditionalFormatting sqref="PA94:PD94">
    <cfRule type="expression" dxfId="27" priority="20">
      <formula>AND(ISNUMBER($C$19), PA$19 &lt;= $C$19, LEFT(PA$17,1)="0")</formula>
    </cfRule>
  </conditionalFormatting>
  <conditionalFormatting sqref="PA102:PD102">
    <cfRule type="expression" dxfId="26" priority="16">
      <formula>AND(ISNUMBER($C$19), PA$19 &lt;= $C$19, LEFT(PA$17,1)="0")</formula>
    </cfRule>
  </conditionalFormatting>
  <conditionalFormatting sqref="PA103:PD103">
    <cfRule type="expression" dxfId="25" priority="17">
      <formula>AND(ISNUMBER($C$19), PA$19 &lt;= $C$19, LEFT(PA$17,1)="0")</formula>
    </cfRule>
  </conditionalFormatting>
  <conditionalFormatting sqref="PA52:PE58">
    <cfRule type="expression" dxfId="24" priority="23">
      <formula>AND(ISNUMBER($C$19), PA$19 &lt;= $C$19, LEFT(PA$17,1)="0")</formula>
    </cfRule>
  </conditionalFormatting>
  <conditionalFormatting sqref="PE94:PE100">
    <cfRule type="expression" dxfId="23" priority="163">
      <formula>AND(ISNUMBER($C$19), PE$19 &lt;= $C$19, LEFT(PE$17,1)="0")</formula>
    </cfRule>
  </conditionalFormatting>
  <conditionalFormatting sqref="PF93:PI93">
    <cfRule type="expression" dxfId="22" priority="19">
      <formula>AND(ISNUMBER($C$19), PF$19 &lt;= $C$19, LEFT(PF$17,1)="0")</formula>
    </cfRule>
  </conditionalFormatting>
  <conditionalFormatting sqref="PF102:PI102">
    <cfRule type="expression" dxfId="21" priority="14">
      <formula>AND(ISNUMBER($C$19), PF$19 &lt;= $C$19, LEFT(PF$17,1)="0")</formula>
    </cfRule>
  </conditionalFormatting>
  <conditionalFormatting sqref="PF103:PI103">
    <cfRule type="expression" dxfId="20" priority="15">
      <formula>AND(ISNUMBER($C$19), PF$19 &lt;= $C$19, LEFT(PF$17,1)="0")</formula>
    </cfRule>
  </conditionalFormatting>
  <conditionalFormatting sqref="PF51:PJ58">
    <cfRule type="expression" dxfId="19" priority="21">
      <formula>AND(ISNUMBER($C$19), PF$19 &lt;= $C$19, LEFT(PF$17,1)="0")</formula>
    </cfRule>
  </conditionalFormatting>
  <conditionalFormatting sqref="PK20:PN29">
    <cfRule type="expression" dxfId="18" priority="27">
      <formula>AND(ISNUMBER($C$19), PK$19 &lt;= $C$19, LEFT(PK$17,1)="0")</formula>
    </cfRule>
  </conditionalFormatting>
  <conditionalFormatting sqref="PK31:PN43">
    <cfRule type="expression" dxfId="17" priority="25">
      <formula>AND(ISNUMBER($C$19), PK$19 &lt;= $C$19, LEFT(PK$17,1)="0")</formula>
    </cfRule>
  </conditionalFormatting>
  <conditionalFormatting sqref="PK93:PN93">
    <cfRule type="expression" dxfId="16" priority="18">
      <formula>AND(ISNUMBER($C$19), PK$19 &lt;= $C$19, LEFT(PK$17,1)="0")</formula>
    </cfRule>
  </conditionalFormatting>
  <conditionalFormatting sqref="PK116:PN117">
    <cfRule type="expression" dxfId="15" priority="9">
      <formula>AND(ISNUMBER($C$19), PK$19 &lt;= $C$19, LEFT(PK$17,1)="0")</formula>
    </cfRule>
  </conditionalFormatting>
  <conditionalFormatting sqref="PK58:PO58">
    <cfRule type="expression" dxfId="14" priority="503">
      <formula>AND(ISNUMBER($C$19), PK$19 &lt;= $C$19, LEFT(PK$17,1)="0")</formula>
    </cfRule>
  </conditionalFormatting>
  <conditionalFormatting sqref="PK60:PO61">
    <cfRule type="expression" dxfId="13" priority="499">
      <formula>AND(ISNUMBER($C$19), PK$19 &lt;= $C$19, LEFT(PK$17,1)="0")</formula>
    </cfRule>
  </conditionalFormatting>
  <conditionalFormatting sqref="PK64:PO65">
    <cfRule type="expression" dxfId="12" priority="495">
      <formula>AND(ISNUMBER($C$19), PK$19 &lt;= $C$19, LEFT(PK$17,1)="0")</formula>
    </cfRule>
  </conditionalFormatting>
  <conditionalFormatting sqref="PK101:PO102">
    <cfRule type="expression" dxfId="11" priority="12">
      <formula>AND(ISNUMBER($C$19), PK$19 &lt;= $C$19, LEFT(PK$17,1)="0")</formula>
    </cfRule>
  </conditionalFormatting>
  <conditionalFormatting sqref="PK103:PO103">
    <cfRule type="expression" dxfId="10" priority="13">
      <formula>AND(ISNUMBER($C$19), PK$19 &lt;= $C$19, LEFT(PK$17,1)="0")</formula>
    </cfRule>
  </conditionalFormatting>
  <conditionalFormatting sqref="PO26">
    <cfRule type="expression" dxfId="9" priority="366">
      <formula>AND(ISNUMBER($C$19), PO$19 &lt;= $C$19, LEFT(PO$17,1)="0")</formula>
    </cfRule>
  </conditionalFormatting>
  <conditionalFormatting sqref="PO97">
    <cfRule type="expression" dxfId="8" priority="336">
      <formula>AND(ISNUMBER($C$19), PO$19 &lt;= $C$19, LEFT(PO$17,1)="0")</formula>
    </cfRule>
  </conditionalFormatting>
  <conditionalFormatting sqref="PO110:PO114">
    <cfRule type="expression" dxfId="7" priority="314">
      <formula>AND(ISNUMBER($C$19), PO$19 &lt;= $C$19, LEFT(PO$17,1)="0")</formula>
    </cfRule>
  </conditionalFormatting>
  <dataValidations disablePrompts="1" count="2">
    <dataValidation type="whole" allowBlank="1" showInputMessage="1" showErrorMessage="1" errorTitle="Enter intentory year" error="Please enter only the year of the inventory used as a base for this projections (4-digits)" sqref="B16" xr:uid="{B565EDFC-F672-45F8-AF82-719EF257D8AD}">
      <formula1>2000</formula1>
      <formula2>2025</formula2>
    </dataValidation>
    <dataValidation type="list" allowBlank="1" showInputMessage="1" showErrorMessage="1" sqref="C19" xr:uid="{00000000-0002-0000-0100-000000000000}">
      <formula1>ddlBaseYears</formula1>
    </dataValidation>
  </dataValidations>
  <pageMargins left="0.7" right="0.7" top="0.75" bottom="0.75" header="0.3" footer="0.3"/>
  <pageSetup paperSize="9" orientation="portrait" r:id="rId1"/>
  <ignoredErrors>
    <ignoredError sqref="I66:Z66 AP66 CC66 DP66:DP74 FC66:FC74 GP66:GP74 IC66:IC74 JP66:KM74 LC66 LI66:LY66 AV66:BM66 CI66:CZ66 DV66:EM74 FI66:FZ74 GV66:HM74 II66:IZ7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GF235"/>
  <sheetViews>
    <sheetView showZeros="0" topLeftCell="CT213" zoomScaleNormal="100" workbookViewId="0">
      <selection activeCell="CT210" sqref="CT210"/>
    </sheetView>
  </sheetViews>
  <sheetFormatPr defaultColWidth="9.33203125" defaultRowHeight="14.4" outlineLevelRow="1" outlineLevelCol="1" x14ac:dyDescent="0.3"/>
  <cols>
    <col min="1" max="1" width="39.44140625" style="18" customWidth="1"/>
    <col min="2" max="2" width="24.6640625" style="18" customWidth="1"/>
    <col min="3" max="3" width="27.88671875" style="18" customWidth="1"/>
    <col min="4" max="4" width="19.6640625" style="18" customWidth="1"/>
    <col min="5" max="5" width="12.6640625" style="18" customWidth="1"/>
    <col min="6" max="7" width="8.109375" style="18" customWidth="1"/>
    <col min="8" max="11" width="8.109375" style="18" customWidth="1" outlineLevel="1"/>
    <col min="12" max="12" width="8.109375" style="18" customWidth="1"/>
    <col min="13" max="16" width="8.109375" style="18" customWidth="1" outlineLevel="1"/>
    <col min="17" max="17" width="8.109375" style="18" customWidth="1"/>
    <col min="18" max="21" width="8.109375" style="18" hidden="1" customWidth="1" outlineLevel="1"/>
    <col min="22" max="22" width="8.109375" style="18" customWidth="1" collapsed="1"/>
    <col min="23" max="26" width="8.109375" style="18" hidden="1" customWidth="1" outlineLevel="1"/>
    <col min="27" max="27" width="8.109375" style="18" customWidth="1" collapsed="1"/>
    <col min="28" max="31" width="8.109375" style="18" hidden="1" customWidth="1" outlineLevel="1"/>
    <col min="32" max="32" width="8.109375" style="18" customWidth="1" collapsed="1"/>
    <col min="33" max="35" width="8.109375" style="18" hidden="1" customWidth="1" outlineLevel="1"/>
    <col min="36" max="36" width="8.88671875" style="18" hidden="1" customWidth="1" outlineLevel="1"/>
    <col min="37" max="37" width="8.109375" style="18" customWidth="1" collapsed="1"/>
    <col min="38" max="41" width="8.109375" style="18" hidden="1" customWidth="1" outlineLevel="1"/>
    <col min="42" max="42" width="8.109375" style="18" customWidth="1" collapsed="1"/>
    <col min="43" max="46" width="8.109375" style="18" hidden="1" customWidth="1" outlineLevel="1"/>
    <col min="47" max="47" width="8.109375" style="18" customWidth="1" collapsed="1"/>
    <col min="48" max="49" width="8.109375" style="18" customWidth="1"/>
    <col min="50" max="53" width="8.109375" style="18" hidden="1" customWidth="1" outlineLevel="1"/>
    <col min="54" max="54" width="14.88671875" style="18" customWidth="1" collapsed="1"/>
    <col min="55" max="55" width="8.109375" style="18" hidden="1" customWidth="1" outlineLevel="1"/>
    <col min="56" max="56" width="22.6640625" style="18" customWidth="1" outlineLevel="1"/>
    <col min="57" max="57" width="17.6640625" style="18" customWidth="1" outlineLevel="1"/>
    <col min="58" max="58" width="16" style="18" customWidth="1" outlineLevel="1"/>
    <col min="59" max="59" width="8.109375" style="18" customWidth="1"/>
    <col min="60" max="63" width="8.109375" style="18" hidden="1" customWidth="1" outlineLevel="1"/>
    <col min="64" max="64" width="8.109375" style="18" customWidth="1" collapsed="1"/>
    <col min="65" max="68" width="8.109375" style="18" hidden="1" customWidth="1" outlineLevel="1"/>
    <col min="69" max="69" width="8.109375" style="18" customWidth="1" collapsed="1"/>
    <col min="70" max="73" width="8.109375" style="18" hidden="1" customWidth="1" outlineLevel="1"/>
    <col min="74" max="74" width="8.109375" style="18" customWidth="1" collapsed="1"/>
    <col min="75" max="78" width="8.109375" style="18" hidden="1" customWidth="1" outlineLevel="1"/>
    <col min="79" max="79" width="8.109375" style="18" customWidth="1" collapsed="1"/>
    <col min="80" max="83" width="8.109375" style="18" hidden="1" customWidth="1" outlineLevel="1"/>
    <col min="84" max="84" width="8.109375" style="18" customWidth="1" collapsed="1"/>
    <col min="85" max="87" width="8.109375" style="18" hidden="1" customWidth="1" outlineLevel="1"/>
    <col min="88" max="88" width="7.44140625" style="18" hidden="1" customWidth="1" outlineLevel="1"/>
    <col min="89" max="89" width="8.109375" style="18" customWidth="1" collapsed="1"/>
    <col min="90" max="91" width="8.109375" style="18" customWidth="1"/>
    <col min="92" max="95" width="8.109375" style="18" hidden="1" customWidth="1" outlineLevel="1"/>
    <col min="96" max="96" width="8.109375" style="18" customWidth="1" collapsed="1"/>
    <col min="97" max="97" width="8.109375" style="18" hidden="1" customWidth="1" outlineLevel="1"/>
    <col min="98" max="98" width="16.44140625" style="18" customWidth="1" outlineLevel="1"/>
    <col min="99" max="99" width="27.44140625" style="18" customWidth="1" outlineLevel="1"/>
    <col min="100" max="100" width="17.33203125" style="18" customWidth="1" outlineLevel="1"/>
    <col min="101" max="101" width="8.109375" style="18" customWidth="1"/>
    <col min="102" max="105" width="8.109375" style="18" hidden="1" customWidth="1" outlineLevel="1"/>
    <col min="106" max="106" width="8.109375" style="18" customWidth="1" collapsed="1"/>
    <col min="107" max="110" width="8.109375" style="18" hidden="1" customWidth="1" outlineLevel="1"/>
    <col min="111" max="111" width="8.109375" style="18" customWidth="1" collapsed="1"/>
    <col min="112" max="115" width="8.109375" style="18" hidden="1" customWidth="1" outlineLevel="1"/>
    <col min="116" max="116" width="8.109375" style="18" customWidth="1" collapsed="1"/>
    <col min="117" max="120" width="8.109375" style="18" hidden="1" customWidth="1" outlineLevel="1"/>
    <col min="121" max="121" width="8.109375" style="18" customWidth="1" collapsed="1"/>
    <col min="122" max="125" width="8.109375" style="18" hidden="1" customWidth="1" outlineLevel="1"/>
    <col min="126" max="126" width="8.109375" style="18" customWidth="1" collapsed="1"/>
    <col min="127" max="130" width="8.109375" style="18" hidden="1" customWidth="1" outlineLevel="1"/>
    <col min="131" max="131" width="8.109375" style="18" customWidth="1" collapsed="1"/>
    <col min="132" max="133" width="8.109375" style="18" customWidth="1"/>
    <col min="134" max="137" width="8.109375" style="18" hidden="1" customWidth="1" outlineLevel="1"/>
    <col min="138" max="138" width="8.109375" style="18" customWidth="1" collapsed="1"/>
    <col min="139" max="142" width="8.109375" style="18" customWidth="1" outlineLevel="1"/>
    <col min="143" max="143" width="8.109375" style="18" customWidth="1"/>
    <col min="144" max="147" width="8.109375" style="18" hidden="1" customWidth="1" outlineLevel="1"/>
    <col min="148" max="148" width="8.109375" style="18" customWidth="1" collapsed="1"/>
    <col min="149" max="152" width="8.109375" style="18" hidden="1" customWidth="1" outlineLevel="1"/>
    <col min="153" max="153" width="8.109375" style="18" customWidth="1" collapsed="1"/>
    <col min="154" max="157" width="8.109375" style="18" hidden="1" customWidth="1" outlineLevel="1"/>
    <col min="158" max="158" width="8.109375" style="18" customWidth="1" collapsed="1"/>
    <col min="159" max="162" width="8.109375" style="18" hidden="1" customWidth="1" outlineLevel="1"/>
    <col min="163" max="163" width="8.109375" style="18" customWidth="1" collapsed="1"/>
    <col min="164" max="167" width="8.109375" style="18" hidden="1" customWidth="1" outlineLevel="1"/>
    <col min="168" max="168" width="8.109375" style="18" customWidth="1" collapsed="1"/>
    <col min="169" max="172" width="8.109375" style="18" hidden="1" customWidth="1" outlineLevel="1"/>
    <col min="173" max="173" width="8.109375" style="18" customWidth="1" collapsed="1"/>
    <col min="174" max="188" width="9.33203125" style="18"/>
  </cols>
  <sheetData>
    <row r="1" spans="1:173" ht="14.7" customHeight="1" x14ac:dyDescent="0.3">
      <c r="A1" s="149" t="s">
        <v>11523</v>
      </c>
      <c r="B1" s="150"/>
      <c r="C1" s="150"/>
      <c r="D1" s="150"/>
      <c r="E1" s="150"/>
      <c r="F1" s="150"/>
      <c r="G1" s="150"/>
    </row>
    <row r="2" spans="1:173" x14ac:dyDescent="0.3">
      <c r="A2" s="150"/>
      <c r="B2" s="150"/>
      <c r="C2" s="150"/>
      <c r="D2" s="150"/>
      <c r="E2" s="150"/>
      <c r="F2" s="150"/>
      <c r="G2" s="150"/>
    </row>
    <row r="3" spans="1:173" ht="20.100000000000001" customHeight="1" x14ac:dyDescent="0.3">
      <c r="A3" s="8" t="s">
        <v>11524</v>
      </c>
    </row>
    <row r="4" spans="1:173" ht="20.100000000000001" hidden="1" customHeight="1" outlineLevel="1" x14ac:dyDescent="0.3">
      <c r="A4" s="9" t="s">
        <v>11525</v>
      </c>
    </row>
    <row r="5" spans="1:173" ht="21.6" hidden="1" customHeight="1" outlineLevel="1" x14ac:dyDescent="0.3">
      <c r="A5" s="156" t="s">
        <v>11526</v>
      </c>
      <c r="B5" s="150"/>
      <c r="C5" s="150"/>
    </row>
    <row r="6" spans="1:173" ht="21.6" hidden="1" customHeight="1" outlineLevel="1" x14ac:dyDescent="0.3">
      <c r="A6" s="100" t="s">
        <v>11527</v>
      </c>
    </row>
    <row r="7" spans="1:173" ht="31.2" hidden="1" customHeight="1" outlineLevel="1" x14ac:dyDescent="0.3">
      <c r="A7" s="155" t="s">
        <v>11528</v>
      </c>
      <c r="B7" s="150"/>
      <c r="C7" s="150"/>
    </row>
    <row r="9" spans="1:173" ht="14.4" hidden="1" customHeight="1" outlineLevel="1" x14ac:dyDescent="0.3">
      <c r="A9" s="9" t="s">
        <v>11529</v>
      </c>
    </row>
    <row r="10" spans="1:173" ht="14.4" hidden="1" customHeight="1" outlineLevel="1" x14ac:dyDescent="0.3">
      <c r="A10" s="9" t="s">
        <v>11530</v>
      </c>
    </row>
    <row r="11" spans="1:173" ht="14.4" hidden="1" customHeight="1" outlineLevel="1" x14ac:dyDescent="0.3">
      <c r="A11" s="9" t="s">
        <v>11531</v>
      </c>
    </row>
    <row r="12" spans="1:173" ht="14.4" hidden="1" customHeight="1" outlineLevel="1" x14ac:dyDescent="0.3">
      <c r="A12" s="9" t="s">
        <v>11532</v>
      </c>
    </row>
    <row r="15" spans="1:173" collapsed="1" x14ac:dyDescent="0.3">
      <c r="G15" s="55" t="s">
        <v>11533</v>
      </c>
      <c r="L15" s="55" t="s">
        <v>11534</v>
      </c>
    </row>
    <row r="16" spans="1:173" ht="14.4" hidden="1" customHeight="1" x14ac:dyDescent="0.3">
      <c r="A16" s="75" t="s">
        <v>11535</v>
      </c>
      <c r="B16" s="75" t="s">
        <v>11536</v>
      </c>
      <c r="C16" s="75" t="s">
        <v>11537</v>
      </c>
      <c r="D16" s="76" t="s">
        <v>11538</v>
      </c>
      <c r="E16" s="76" t="s">
        <v>11539</v>
      </c>
      <c r="F16" s="76" t="str">
        <f>CONCATENATE("1","|","RY","|",F17)</f>
        <v>1|RY|CO2 (ktCO2e)</v>
      </c>
      <c r="G16" s="76" t="str">
        <f t="shared" ref="G16:AF16" si="0">CONCATENATE("0","|",G18,"|",G17)</f>
        <v>0|2015|CO2 (ktCO2e)</v>
      </c>
      <c r="H16" s="76" t="str">
        <f t="shared" si="0"/>
        <v>0|2016|CO2 (ktCO2e)</v>
      </c>
      <c r="I16" s="76" t="str">
        <f t="shared" si="0"/>
        <v>0|2017|CO2 (ktCO2e)</v>
      </c>
      <c r="J16" s="76" t="str">
        <f t="shared" si="0"/>
        <v>0|2018|CO2 (ktCO2e)</v>
      </c>
      <c r="K16" s="76" t="str">
        <f t="shared" si="0"/>
        <v>0|2019|CO2 (ktCO2e)</v>
      </c>
      <c r="L16" s="76" t="str">
        <f t="shared" si="0"/>
        <v>0|2020|CO2 (ktCO2e)</v>
      </c>
      <c r="M16" s="76" t="str">
        <f t="shared" si="0"/>
        <v>0|2021|CO2 (ktCO2e)</v>
      </c>
      <c r="N16" s="76" t="str">
        <f t="shared" si="0"/>
        <v>0|2022|CO2 (ktCO2e)</v>
      </c>
      <c r="O16" s="76" t="str">
        <f t="shared" si="0"/>
        <v>0|2023|CO2 (ktCO2e)</v>
      </c>
      <c r="P16" s="76" t="str">
        <f t="shared" si="0"/>
        <v>0|2024|CO2 (ktCO2e)</v>
      </c>
      <c r="Q16" s="76" t="str">
        <f t="shared" si="0"/>
        <v>0|2025|CO2 (ktCO2e)</v>
      </c>
      <c r="R16" s="76" t="str">
        <f t="shared" si="0"/>
        <v>0|2026|CO2 (ktCO2e)</v>
      </c>
      <c r="S16" s="76" t="str">
        <f t="shared" si="0"/>
        <v>0|2027|CO2 (ktCO2e)</v>
      </c>
      <c r="T16" s="76" t="str">
        <f t="shared" si="0"/>
        <v>0|2028|CO2 (ktCO2e)</v>
      </c>
      <c r="U16" s="76" t="str">
        <f t="shared" si="0"/>
        <v>0|2029|CO2 (ktCO2e)</v>
      </c>
      <c r="V16" s="76" t="str">
        <f t="shared" si="0"/>
        <v>0|2030|CO2 (ktCO2e)</v>
      </c>
      <c r="W16" s="76" t="str">
        <f t="shared" si="0"/>
        <v>0|2031|CO2 (ktCO2e)</v>
      </c>
      <c r="X16" s="76" t="str">
        <f t="shared" si="0"/>
        <v>0|2032|CO2 (ktCO2e)</v>
      </c>
      <c r="Y16" s="76" t="str">
        <f t="shared" si="0"/>
        <v>0|2033|CO2 (ktCO2e)</v>
      </c>
      <c r="Z16" s="76" t="str">
        <f t="shared" si="0"/>
        <v>0|2034|CO2 (ktCO2e)</v>
      </c>
      <c r="AA16" s="76" t="str">
        <f t="shared" si="0"/>
        <v>0|2035|CO2 (ktCO2e)</v>
      </c>
      <c r="AB16" s="76" t="str">
        <f t="shared" si="0"/>
        <v>0|2036|CO2 (ktCO2e)</v>
      </c>
      <c r="AC16" s="76" t="str">
        <f t="shared" si="0"/>
        <v>0|2037|CO2 (ktCO2e)</v>
      </c>
      <c r="AD16" s="76" t="str">
        <f t="shared" si="0"/>
        <v>0|2038|CO2 (ktCO2e)</v>
      </c>
      <c r="AE16" s="76" t="str">
        <f t="shared" si="0"/>
        <v>0|2039|CO2 (ktCO2e)</v>
      </c>
      <c r="AF16" s="76" t="str">
        <f t="shared" si="0"/>
        <v>0|2040|CO2 (ktCO2e)</v>
      </c>
      <c r="AG16" s="76" t="str">
        <f t="shared" ref="AG16:AU16" si="1">CONCATENATE("0","|",AG18,"|",AG17)</f>
        <v>0|2041|CO2 (ktCO2e)</v>
      </c>
      <c r="AH16" s="76" t="str">
        <f t="shared" si="1"/>
        <v>0|2042|CO2 (ktCO2e)</v>
      </c>
      <c r="AI16" s="76" t="str">
        <f t="shared" si="1"/>
        <v>0|2043|CO2 (ktCO2e)</v>
      </c>
      <c r="AJ16" s="76" t="str">
        <f t="shared" si="1"/>
        <v>0|2044|CO2 (ktCO2e)</v>
      </c>
      <c r="AK16" s="76" t="str">
        <f t="shared" si="1"/>
        <v>0|2045|CO2 (ktCO2e)</v>
      </c>
      <c r="AL16" s="76" t="str">
        <f t="shared" si="1"/>
        <v>0|2046|CO2 (ktCO2e)</v>
      </c>
      <c r="AM16" s="76" t="str">
        <f t="shared" si="1"/>
        <v>0|2047|CO2 (ktCO2e)</v>
      </c>
      <c r="AN16" s="76" t="str">
        <f t="shared" si="1"/>
        <v>0|2048|CO2 (ktCO2e)</v>
      </c>
      <c r="AO16" s="76" t="str">
        <f t="shared" si="1"/>
        <v>0|2049|CO2 (ktCO2e)</v>
      </c>
      <c r="AP16" s="76" t="str">
        <f t="shared" si="1"/>
        <v>0|2050|CO2 (ktCO2e)</v>
      </c>
      <c r="AQ16" s="76" t="str">
        <f t="shared" si="1"/>
        <v>0|2051|CO2 (ktCO2e)</v>
      </c>
      <c r="AR16" s="76" t="str">
        <f t="shared" si="1"/>
        <v>0|2052|CO2 (ktCO2e)</v>
      </c>
      <c r="AS16" s="76" t="str">
        <f t="shared" si="1"/>
        <v>0|2053|CO2 (ktCO2e)</v>
      </c>
      <c r="AT16" s="76" t="str">
        <f t="shared" si="1"/>
        <v>0|2054|CO2 (ktCO2e)</v>
      </c>
      <c r="AU16" s="76" t="str">
        <f t="shared" si="1"/>
        <v>0|2055|CO2 (ktCO2e)</v>
      </c>
      <c r="AV16" s="76" t="str">
        <f>CONCATENATE("1","|","RY","|",AV17)</f>
        <v>1|RY|CH4 (ktCO2e)</v>
      </c>
      <c r="AW16" s="76" t="str">
        <f t="shared" ref="AW16:BV16" si="2">CONCATENATE("0","|",AW18,"|",AW17)</f>
        <v>0|2015|CH4 (ktCO2e)</v>
      </c>
      <c r="AX16" s="76" t="str">
        <f t="shared" si="2"/>
        <v>0|2016|CH4 (ktCO2e)</v>
      </c>
      <c r="AY16" s="76" t="str">
        <f t="shared" si="2"/>
        <v>0|2017|CH4 (ktCO2e)</v>
      </c>
      <c r="AZ16" s="76" t="str">
        <f t="shared" si="2"/>
        <v>0|2018|CH4 (ktCO2e)</v>
      </c>
      <c r="BA16" s="76" t="str">
        <f t="shared" si="2"/>
        <v>0|2019|CH4 (ktCO2e)</v>
      </c>
      <c r="BB16" s="76" t="str">
        <f t="shared" si="2"/>
        <v>0|2020|CH4 (ktCO2e)</v>
      </c>
      <c r="BC16" s="76" t="str">
        <f t="shared" si="2"/>
        <v>0|2021|CH4 (ktCO2e)</v>
      </c>
      <c r="BD16" s="76" t="str">
        <f t="shared" si="2"/>
        <v>0|2022|CH4 (ktCO2e)</v>
      </c>
      <c r="BE16" s="76" t="str">
        <f t="shared" si="2"/>
        <v>0|2023|CH4 (ktCO2e)</v>
      </c>
      <c r="BF16" s="76" t="str">
        <f t="shared" si="2"/>
        <v>0|2024|CH4 (ktCO2e)</v>
      </c>
      <c r="BG16" s="76" t="str">
        <f t="shared" si="2"/>
        <v>0|2025|CH4 (ktCO2e)</v>
      </c>
      <c r="BH16" s="76" t="str">
        <f t="shared" si="2"/>
        <v>0|2026|CH4 (ktCO2e)</v>
      </c>
      <c r="BI16" s="76" t="str">
        <f t="shared" si="2"/>
        <v>0|2027|CH4 (ktCO2e)</v>
      </c>
      <c r="BJ16" s="76" t="str">
        <f t="shared" si="2"/>
        <v>0|2028|CH4 (ktCO2e)</v>
      </c>
      <c r="BK16" s="76" t="str">
        <f t="shared" si="2"/>
        <v>0|2029|CH4 (ktCO2e)</v>
      </c>
      <c r="BL16" s="76" t="str">
        <f t="shared" si="2"/>
        <v>0|2030|CH4 (ktCO2e)</v>
      </c>
      <c r="BM16" s="76" t="str">
        <f t="shared" si="2"/>
        <v>0|2031|CH4 (ktCO2e)</v>
      </c>
      <c r="BN16" s="76" t="str">
        <f t="shared" si="2"/>
        <v>0|2032|CH4 (ktCO2e)</v>
      </c>
      <c r="BO16" s="76" t="str">
        <f t="shared" si="2"/>
        <v>0|2033|CH4 (ktCO2e)</v>
      </c>
      <c r="BP16" s="76" t="str">
        <f t="shared" si="2"/>
        <v>0|2034|CH4 (ktCO2e)</v>
      </c>
      <c r="BQ16" s="76" t="str">
        <f t="shared" si="2"/>
        <v>0|2035|CH4 (ktCO2e)</v>
      </c>
      <c r="BR16" s="76" t="str">
        <f t="shared" si="2"/>
        <v>0|2036|CH4 (ktCO2e)</v>
      </c>
      <c r="BS16" s="76" t="str">
        <f t="shared" si="2"/>
        <v>0|2037|CH4 (ktCO2e)</v>
      </c>
      <c r="BT16" s="76" t="str">
        <f t="shared" si="2"/>
        <v>0|2038|CH4 (ktCO2e)</v>
      </c>
      <c r="BU16" s="76" t="str">
        <f t="shared" si="2"/>
        <v>0|2039|CH4 (ktCO2e)</v>
      </c>
      <c r="BV16" s="76" t="str">
        <f t="shared" si="2"/>
        <v>0|2040|CH4 (ktCO2e)</v>
      </c>
      <c r="BW16" s="76" t="str">
        <f t="shared" ref="BW16:CK16" si="3">CONCATENATE("0","|",BW18,"|",BW17)</f>
        <v>0|2041|CH4 (ktCO2e)</v>
      </c>
      <c r="BX16" s="76" t="str">
        <f t="shared" si="3"/>
        <v>0|2042|CH4 (ktCO2e)</v>
      </c>
      <c r="BY16" s="76" t="str">
        <f t="shared" si="3"/>
        <v>0|2043|CH4 (ktCO2e)</v>
      </c>
      <c r="BZ16" s="76" t="str">
        <f t="shared" si="3"/>
        <v>0|2044|CH4 (ktCO2e)</v>
      </c>
      <c r="CA16" s="76" t="str">
        <f t="shared" si="3"/>
        <v>0|2045|CH4 (ktCO2e)</v>
      </c>
      <c r="CB16" s="76" t="str">
        <f t="shared" si="3"/>
        <v>0|2046|CH4 (ktCO2e)</v>
      </c>
      <c r="CC16" s="76" t="str">
        <f t="shared" si="3"/>
        <v>0|2047|CH4 (ktCO2e)</v>
      </c>
      <c r="CD16" s="76" t="str">
        <f t="shared" si="3"/>
        <v>0|2048|CH4 (ktCO2e)</v>
      </c>
      <c r="CE16" s="76" t="str">
        <f t="shared" si="3"/>
        <v>0|2049|CH4 (ktCO2e)</v>
      </c>
      <c r="CF16" s="76" t="str">
        <f t="shared" si="3"/>
        <v>0|2050|CH4 (ktCO2e)</v>
      </c>
      <c r="CG16" s="76" t="str">
        <f t="shared" si="3"/>
        <v>0|2051|CH4 (ktCO2e)</v>
      </c>
      <c r="CH16" s="76" t="str">
        <f t="shared" si="3"/>
        <v>0|2052|CH4 (ktCO2e)</v>
      </c>
      <c r="CI16" s="76" t="str">
        <f t="shared" si="3"/>
        <v>0|2053|CH4 (ktCO2e)</v>
      </c>
      <c r="CJ16" s="76" t="str">
        <f t="shared" si="3"/>
        <v>0|2054|CH4 (ktCO2e)</v>
      </c>
      <c r="CK16" s="76" t="str">
        <f t="shared" si="3"/>
        <v>0|2055|CH4 (ktCO2e)</v>
      </c>
      <c r="CL16" s="76" t="str">
        <f>CONCATENATE("1","|","RY","|",CL17)</f>
        <v>1|RY|N2O (ktCO2e)</v>
      </c>
      <c r="CM16" s="76" t="str">
        <f t="shared" ref="CM16:DL16" si="4">CONCATENATE("0","|",CM18,"|",CM17)</f>
        <v>0|2015|N2O (ktCO2e)</v>
      </c>
      <c r="CN16" s="76" t="str">
        <f t="shared" si="4"/>
        <v>0|2016|N2O (ktCO2e)</v>
      </c>
      <c r="CO16" s="76" t="str">
        <f t="shared" si="4"/>
        <v>0|2017|N2O (ktCO2e)</v>
      </c>
      <c r="CP16" s="76" t="str">
        <f t="shared" si="4"/>
        <v>0|2018|N2O (ktCO2e)</v>
      </c>
      <c r="CQ16" s="76" t="str">
        <f t="shared" si="4"/>
        <v>0|2019|N2O (ktCO2e)</v>
      </c>
      <c r="CR16" s="76" t="str">
        <f t="shared" si="4"/>
        <v>0|2020|N2O (ktCO2e)</v>
      </c>
      <c r="CS16" s="76" t="str">
        <f t="shared" si="4"/>
        <v>0|2021|N2O (ktCO2e)</v>
      </c>
      <c r="CT16" s="76" t="str">
        <f t="shared" si="4"/>
        <v>0|2022|N2O (ktCO2e)</v>
      </c>
      <c r="CU16" s="76" t="str">
        <f t="shared" si="4"/>
        <v>0|2023|N2O (ktCO2e)</v>
      </c>
      <c r="CV16" s="76" t="str">
        <f t="shared" si="4"/>
        <v>0|2024|N2O (ktCO2e)</v>
      </c>
      <c r="CW16" s="76" t="str">
        <f t="shared" si="4"/>
        <v>0|2025|N2O (ktCO2e)</v>
      </c>
      <c r="CX16" s="76" t="str">
        <f t="shared" si="4"/>
        <v>0|2026|N2O (ktCO2e)</v>
      </c>
      <c r="CY16" s="76" t="str">
        <f t="shared" si="4"/>
        <v>0|2027|N2O (ktCO2e)</v>
      </c>
      <c r="CZ16" s="76" t="str">
        <f t="shared" si="4"/>
        <v>0|2028|N2O (ktCO2e)</v>
      </c>
      <c r="DA16" s="76" t="str">
        <f t="shared" si="4"/>
        <v>0|2029|N2O (ktCO2e)</v>
      </c>
      <c r="DB16" s="76" t="str">
        <f t="shared" si="4"/>
        <v>0|2030|N2O (ktCO2e)</v>
      </c>
      <c r="DC16" s="76" t="str">
        <f t="shared" si="4"/>
        <v>0|2031|N2O (ktCO2e)</v>
      </c>
      <c r="DD16" s="76" t="str">
        <f t="shared" si="4"/>
        <v>0|2032|N2O (ktCO2e)</v>
      </c>
      <c r="DE16" s="76" t="str">
        <f t="shared" si="4"/>
        <v>0|2033|N2O (ktCO2e)</v>
      </c>
      <c r="DF16" s="76" t="str">
        <f t="shared" si="4"/>
        <v>0|2034|N2O (ktCO2e)</v>
      </c>
      <c r="DG16" s="76" t="str">
        <f t="shared" si="4"/>
        <v>0|2035|N2O (ktCO2e)</v>
      </c>
      <c r="DH16" s="76" t="str">
        <f t="shared" si="4"/>
        <v>0|2036|N2O (ktCO2e)</v>
      </c>
      <c r="DI16" s="76" t="str">
        <f t="shared" si="4"/>
        <v>0|2037|N2O (ktCO2e)</v>
      </c>
      <c r="DJ16" s="76" t="str">
        <f t="shared" si="4"/>
        <v>0|2038|N2O (ktCO2e)</v>
      </c>
      <c r="DK16" s="76" t="str">
        <f t="shared" si="4"/>
        <v>0|2039|N2O (ktCO2e)</v>
      </c>
      <c r="DL16" s="76" t="str">
        <f t="shared" si="4"/>
        <v>0|2040|N2O (ktCO2e)</v>
      </c>
      <c r="DM16" s="76" t="str">
        <f t="shared" ref="DM16:EA16" si="5">CONCATENATE("0","|",DM18,"|",DM17)</f>
        <v>0|2041|N2O (ktCO2e)</v>
      </c>
      <c r="DN16" s="76" t="str">
        <f t="shared" si="5"/>
        <v>0|2042|N2O (ktCO2e)</v>
      </c>
      <c r="DO16" s="76" t="str">
        <f t="shared" si="5"/>
        <v>0|2043|N2O (ktCO2e)</v>
      </c>
      <c r="DP16" s="76" t="str">
        <f t="shared" si="5"/>
        <v>0|2044|N2O (ktCO2e)</v>
      </c>
      <c r="DQ16" s="76" t="str">
        <f t="shared" si="5"/>
        <v>0|2045|N2O (ktCO2e)</v>
      </c>
      <c r="DR16" s="76" t="str">
        <f t="shared" si="5"/>
        <v>0|2046|N2O (ktCO2e)</v>
      </c>
      <c r="DS16" s="76" t="str">
        <f t="shared" si="5"/>
        <v>0|2047|N2O (ktCO2e)</v>
      </c>
      <c r="DT16" s="76" t="str">
        <f t="shared" si="5"/>
        <v>0|2048|N2O (ktCO2e)</v>
      </c>
      <c r="DU16" s="76" t="str">
        <f t="shared" si="5"/>
        <v>0|2049|N2O (ktCO2e)</v>
      </c>
      <c r="DV16" s="76" t="str">
        <f t="shared" si="5"/>
        <v>0|2050|N2O (ktCO2e)</v>
      </c>
      <c r="DW16" s="76" t="str">
        <f t="shared" si="5"/>
        <v>0|2051|N2O (ktCO2e)</v>
      </c>
      <c r="DX16" s="76" t="str">
        <f t="shared" si="5"/>
        <v>0|2052|N2O (ktCO2e)</v>
      </c>
      <c r="DY16" s="76" t="str">
        <f t="shared" si="5"/>
        <v>0|2053|N2O (ktCO2e)</v>
      </c>
      <c r="DZ16" s="76" t="str">
        <f t="shared" si="5"/>
        <v>0|2054|N2O (ktCO2e)</v>
      </c>
      <c r="EA16" s="76" t="str">
        <f t="shared" si="5"/>
        <v>0|2055|N2O (ktCO2e)</v>
      </c>
      <c r="EB16" s="76" t="str">
        <f>CONCATENATE("1","|","RY","|",EB17)</f>
        <v>1|RY|Total GHGs (ktCO2e)</v>
      </c>
      <c r="EC16" s="76" t="str">
        <f t="shared" ref="EC16:FB16" si="6">CONCATENATE("0","|",EC18,"|",EC17)</f>
        <v>0|2015|Total GHGs (ktCO2e)</v>
      </c>
      <c r="ED16" s="76" t="str">
        <f t="shared" si="6"/>
        <v>0|2016|Total GHGs (ktCO2e)</v>
      </c>
      <c r="EE16" s="76" t="str">
        <f t="shared" si="6"/>
        <v>0|2017|Total GHGs (ktCO2e)</v>
      </c>
      <c r="EF16" s="76" t="str">
        <f t="shared" si="6"/>
        <v>0|2018|Total GHGs (ktCO2e)</v>
      </c>
      <c r="EG16" s="76" t="str">
        <f t="shared" si="6"/>
        <v>0|2019|Total GHGs (ktCO2e)</v>
      </c>
      <c r="EH16" s="76" t="str">
        <f t="shared" si="6"/>
        <v>0|2020|Total GHGs (ktCO2e)</v>
      </c>
      <c r="EI16" s="76" t="str">
        <f t="shared" si="6"/>
        <v>0|2021|Total GHGs (ktCO2e)</v>
      </c>
      <c r="EJ16" s="76" t="str">
        <f t="shared" si="6"/>
        <v>0|2022|Total GHGs (ktCO2e)</v>
      </c>
      <c r="EK16" s="76" t="str">
        <f t="shared" si="6"/>
        <v>0|2023|Total GHGs (ktCO2e)</v>
      </c>
      <c r="EL16" s="76" t="str">
        <f t="shared" si="6"/>
        <v>0|2024|Total GHGs (ktCO2e)</v>
      </c>
      <c r="EM16" s="76" t="str">
        <f t="shared" si="6"/>
        <v>0|2025|Total GHGs (ktCO2e)</v>
      </c>
      <c r="EN16" s="76" t="str">
        <f t="shared" si="6"/>
        <v>0|2026|Total GHGs (ktCO2e)</v>
      </c>
      <c r="EO16" s="76" t="str">
        <f t="shared" si="6"/>
        <v>0|2027|Total GHGs (ktCO2e)</v>
      </c>
      <c r="EP16" s="76" t="str">
        <f t="shared" si="6"/>
        <v>0|2028|Total GHGs (ktCO2e)</v>
      </c>
      <c r="EQ16" s="76" t="str">
        <f t="shared" si="6"/>
        <v>0|2029|Total GHGs (ktCO2e)</v>
      </c>
      <c r="ER16" s="76" t="str">
        <f t="shared" si="6"/>
        <v>0|2030|Total GHGs (ktCO2e)</v>
      </c>
      <c r="ES16" s="76" t="str">
        <f t="shared" si="6"/>
        <v>0|2031|Total GHGs (ktCO2e)</v>
      </c>
      <c r="ET16" s="76" t="str">
        <f t="shared" si="6"/>
        <v>0|2032|Total GHGs (ktCO2e)</v>
      </c>
      <c r="EU16" s="76" t="str">
        <f t="shared" si="6"/>
        <v>0|2033|Total GHGs (ktCO2e)</v>
      </c>
      <c r="EV16" s="76" t="str">
        <f t="shared" si="6"/>
        <v>0|2034|Total GHGs (ktCO2e)</v>
      </c>
      <c r="EW16" s="76" t="str">
        <f t="shared" si="6"/>
        <v>0|2035|Total GHGs (ktCO2e)</v>
      </c>
      <c r="EX16" s="76" t="str">
        <f t="shared" si="6"/>
        <v>0|2036|Total GHGs (ktCO2e)</v>
      </c>
      <c r="EY16" s="76" t="str">
        <f t="shared" si="6"/>
        <v>0|2037|Total GHGs (ktCO2e)</v>
      </c>
      <c r="EZ16" s="76" t="str">
        <f t="shared" si="6"/>
        <v>0|2038|Total GHGs (ktCO2e)</v>
      </c>
      <c r="FA16" s="76" t="str">
        <f t="shared" si="6"/>
        <v>0|2039|Total GHGs (ktCO2e)</v>
      </c>
      <c r="FB16" s="76" t="str">
        <f t="shared" si="6"/>
        <v>0|2040|Total GHGs (ktCO2e)</v>
      </c>
      <c r="FC16" s="76" t="str">
        <f t="shared" ref="FC16:FQ16" si="7">CONCATENATE("0","|",FC18,"|",FC17)</f>
        <v>0|2041|Total GHGs (ktCO2e)</v>
      </c>
      <c r="FD16" s="76" t="str">
        <f t="shared" si="7"/>
        <v>0|2042|Total GHGs (ktCO2e)</v>
      </c>
      <c r="FE16" s="76" t="str">
        <f t="shared" si="7"/>
        <v>0|2043|Total GHGs (ktCO2e)</v>
      </c>
      <c r="FF16" s="76" t="str">
        <f t="shared" si="7"/>
        <v>0|2044|Total GHGs (ktCO2e)</v>
      </c>
      <c r="FG16" s="76" t="str">
        <f t="shared" si="7"/>
        <v>0|2045|Total GHGs (ktCO2e)</v>
      </c>
      <c r="FH16" s="76" t="str">
        <f t="shared" si="7"/>
        <v>0|2046|Total GHGs (ktCO2e)</v>
      </c>
      <c r="FI16" s="76" t="str">
        <f t="shared" si="7"/>
        <v>0|2047|Total GHGs (ktCO2e)</v>
      </c>
      <c r="FJ16" s="76" t="str">
        <f t="shared" si="7"/>
        <v>0|2048|Total GHGs (ktCO2e)</v>
      </c>
      <c r="FK16" s="76" t="str">
        <f t="shared" si="7"/>
        <v>0|2049|Total GHGs (ktCO2e)</v>
      </c>
      <c r="FL16" s="76" t="str">
        <f t="shared" si="7"/>
        <v>0|2050|Total GHGs (ktCO2e)</v>
      </c>
      <c r="FM16" s="76" t="str">
        <f t="shared" si="7"/>
        <v>0|2051|Total GHGs (ktCO2e)</v>
      </c>
      <c r="FN16" s="76" t="str">
        <f t="shared" si="7"/>
        <v>0|2052|Total GHGs (ktCO2e)</v>
      </c>
      <c r="FO16" s="76" t="str">
        <f t="shared" si="7"/>
        <v>0|2053|Total GHGs (ktCO2e)</v>
      </c>
      <c r="FP16" s="76" t="str">
        <f t="shared" si="7"/>
        <v>0|2054|Total GHGs (ktCO2e)</v>
      </c>
      <c r="FQ16" s="76" t="str">
        <f t="shared" si="7"/>
        <v>0|2055|Total GHGs (ktCO2e)</v>
      </c>
    </row>
    <row r="17" spans="1:173" ht="29.25" customHeight="1" x14ac:dyDescent="0.3">
      <c r="A17" s="152" t="s">
        <v>11540</v>
      </c>
      <c r="B17" s="150"/>
      <c r="C17" s="150"/>
      <c r="D17" s="150"/>
      <c r="E17" s="17" t="s">
        <v>11541</v>
      </c>
      <c r="F17" s="17" t="s">
        <v>11542</v>
      </c>
      <c r="G17" s="17" t="s">
        <v>11543</v>
      </c>
      <c r="H17" s="17" t="s">
        <v>11544</v>
      </c>
      <c r="I17" s="17" t="s">
        <v>11545</v>
      </c>
      <c r="J17" s="17" t="s">
        <v>11546</v>
      </c>
      <c r="K17" s="17" t="s">
        <v>11547</v>
      </c>
      <c r="L17" s="17" t="s">
        <v>11548</v>
      </c>
      <c r="M17" s="17" t="s">
        <v>11549</v>
      </c>
      <c r="N17" s="17" t="s">
        <v>11550</v>
      </c>
      <c r="O17" s="17" t="s">
        <v>11551</v>
      </c>
      <c r="P17" s="17" t="s">
        <v>11552</v>
      </c>
      <c r="Q17" s="17" t="s">
        <v>11553</v>
      </c>
      <c r="R17" s="17" t="s">
        <v>11554</v>
      </c>
      <c r="S17" s="17" t="s">
        <v>11555</v>
      </c>
      <c r="T17" s="17" t="s">
        <v>11556</v>
      </c>
      <c r="U17" s="17" t="s">
        <v>11557</v>
      </c>
      <c r="V17" s="17" t="s">
        <v>11558</v>
      </c>
      <c r="W17" s="17" t="s">
        <v>11559</v>
      </c>
      <c r="X17" s="17" t="s">
        <v>11560</v>
      </c>
      <c r="Y17" s="17" t="s">
        <v>11561</v>
      </c>
      <c r="Z17" s="17" t="s">
        <v>11562</v>
      </c>
      <c r="AA17" s="17" t="s">
        <v>11563</v>
      </c>
      <c r="AB17" s="17" t="s">
        <v>11564</v>
      </c>
      <c r="AC17" s="17" t="s">
        <v>11565</v>
      </c>
      <c r="AD17" s="17" t="s">
        <v>11566</v>
      </c>
      <c r="AE17" s="17" t="s">
        <v>11567</v>
      </c>
      <c r="AF17" s="17" t="s">
        <v>11568</v>
      </c>
      <c r="AG17" s="17" t="s">
        <v>11569</v>
      </c>
      <c r="AH17" s="17" t="s">
        <v>11570</v>
      </c>
      <c r="AI17" s="17" t="s">
        <v>11571</v>
      </c>
      <c r="AJ17" s="17" t="s">
        <v>11572</v>
      </c>
      <c r="AK17" s="17" t="s">
        <v>11573</v>
      </c>
      <c r="AL17" s="17" t="s">
        <v>11574</v>
      </c>
      <c r="AM17" s="17" t="s">
        <v>11575</v>
      </c>
      <c r="AN17" s="17" t="s">
        <v>11576</v>
      </c>
      <c r="AO17" s="17" t="s">
        <v>11577</v>
      </c>
      <c r="AP17" s="17" t="s">
        <v>11578</v>
      </c>
      <c r="AQ17" s="17" t="s">
        <v>11579</v>
      </c>
      <c r="AR17" s="17" t="s">
        <v>11580</v>
      </c>
      <c r="AS17" s="17" t="s">
        <v>11581</v>
      </c>
      <c r="AT17" s="17" t="s">
        <v>11582</v>
      </c>
      <c r="AU17" s="17" t="s">
        <v>11583</v>
      </c>
      <c r="AV17" s="49" t="s">
        <v>11584</v>
      </c>
      <c r="AW17" s="17" t="s">
        <v>11585</v>
      </c>
      <c r="AX17" s="17" t="s">
        <v>11586</v>
      </c>
      <c r="AY17" s="17" t="s">
        <v>11587</v>
      </c>
      <c r="AZ17" s="17" t="s">
        <v>11588</v>
      </c>
      <c r="BA17" s="17" t="s">
        <v>11589</v>
      </c>
      <c r="BB17" s="17" t="s">
        <v>11590</v>
      </c>
      <c r="BC17" s="17" t="s">
        <v>11591</v>
      </c>
      <c r="BD17" s="17" t="s">
        <v>11592</v>
      </c>
      <c r="BE17" s="17" t="s">
        <v>11593</v>
      </c>
      <c r="BF17" s="17" t="s">
        <v>11594</v>
      </c>
      <c r="BG17" s="17" t="s">
        <v>11595</v>
      </c>
      <c r="BH17" s="17" t="s">
        <v>11596</v>
      </c>
      <c r="BI17" s="17" t="s">
        <v>11597</v>
      </c>
      <c r="BJ17" s="17" t="s">
        <v>11598</v>
      </c>
      <c r="BK17" s="17" t="s">
        <v>11599</v>
      </c>
      <c r="BL17" s="17" t="s">
        <v>11600</v>
      </c>
      <c r="BM17" s="17" t="s">
        <v>11601</v>
      </c>
      <c r="BN17" s="17" t="s">
        <v>11602</v>
      </c>
      <c r="BO17" s="17" t="s">
        <v>11603</v>
      </c>
      <c r="BP17" s="17" t="s">
        <v>11604</v>
      </c>
      <c r="BQ17" s="17" t="s">
        <v>11605</v>
      </c>
      <c r="BR17" s="17" t="s">
        <v>11606</v>
      </c>
      <c r="BS17" s="17" t="s">
        <v>11607</v>
      </c>
      <c r="BT17" s="17" t="s">
        <v>11608</v>
      </c>
      <c r="BU17" s="17" t="s">
        <v>11609</v>
      </c>
      <c r="BV17" s="17" t="s">
        <v>11610</v>
      </c>
      <c r="BW17" s="17" t="s">
        <v>11611</v>
      </c>
      <c r="BX17" s="17" t="s">
        <v>11612</v>
      </c>
      <c r="BY17" s="17" t="s">
        <v>11613</v>
      </c>
      <c r="BZ17" s="17" t="s">
        <v>11614</v>
      </c>
      <c r="CA17" s="17" t="s">
        <v>11615</v>
      </c>
      <c r="CB17" s="17" t="s">
        <v>11616</v>
      </c>
      <c r="CC17" s="17" t="s">
        <v>11617</v>
      </c>
      <c r="CD17" s="17" t="s">
        <v>11618</v>
      </c>
      <c r="CE17" s="17" t="s">
        <v>11619</v>
      </c>
      <c r="CF17" s="17" t="s">
        <v>11620</v>
      </c>
      <c r="CG17" s="17" t="s">
        <v>11621</v>
      </c>
      <c r="CH17" s="17" t="s">
        <v>11622</v>
      </c>
      <c r="CI17" s="17" t="s">
        <v>11623</v>
      </c>
      <c r="CJ17" s="17" t="s">
        <v>11624</v>
      </c>
      <c r="CK17" s="114" t="s">
        <v>11625</v>
      </c>
      <c r="CL17" s="49" t="s">
        <v>11626</v>
      </c>
      <c r="CM17" s="17" t="s">
        <v>11627</v>
      </c>
      <c r="CN17" s="17" t="s">
        <v>11628</v>
      </c>
      <c r="CO17" s="17" t="s">
        <v>11629</v>
      </c>
      <c r="CP17" s="17" t="s">
        <v>11630</v>
      </c>
      <c r="CQ17" s="17" t="s">
        <v>11631</v>
      </c>
      <c r="CR17" s="17" t="s">
        <v>11632</v>
      </c>
      <c r="CS17" s="17" t="s">
        <v>11633</v>
      </c>
      <c r="CT17" s="17" t="s">
        <v>11634</v>
      </c>
      <c r="CU17" s="17" t="s">
        <v>11635</v>
      </c>
      <c r="CV17" s="17" t="s">
        <v>11636</v>
      </c>
      <c r="CW17" s="17" t="s">
        <v>11637</v>
      </c>
      <c r="CX17" s="17" t="s">
        <v>11638</v>
      </c>
      <c r="CY17" s="17" t="s">
        <v>11639</v>
      </c>
      <c r="CZ17" s="17" t="s">
        <v>11640</v>
      </c>
      <c r="DA17" s="17" t="s">
        <v>11641</v>
      </c>
      <c r="DB17" s="17" t="s">
        <v>11642</v>
      </c>
      <c r="DC17" s="17" t="s">
        <v>11643</v>
      </c>
      <c r="DD17" s="17" t="s">
        <v>11644</v>
      </c>
      <c r="DE17" s="17" t="s">
        <v>11645</v>
      </c>
      <c r="DF17" s="17" t="s">
        <v>11646</v>
      </c>
      <c r="DG17" s="17" t="s">
        <v>11647</v>
      </c>
      <c r="DH17" s="17" t="s">
        <v>11648</v>
      </c>
      <c r="DI17" s="17" t="s">
        <v>11649</v>
      </c>
      <c r="DJ17" s="17" t="s">
        <v>11650</v>
      </c>
      <c r="DK17" s="17" t="s">
        <v>11651</v>
      </c>
      <c r="DL17" s="17" t="s">
        <v>11652</v>
      </c>
      <c r="DM17" s="17" t="s">
        <v>11653</v>
      </c>
      <c r="DN17" s="17" t="s">
        <v>11654</v>
      </c>
      <c r="DO17" s="17" t="s">
        <v>11655</v>
      </c>
      <c r="DP17" s="17" t="s">
        <v>11656</v>
      </c>
      <c r="DQ17" s="17" t="s">
        <v>11657</v>
      </c>
      <c r="DR17" s="17" t="s">
        <v>11658</v>
      </c>
      <c r="DS17" s="17" t="s">
        <v>11659</v>
      </c>
      <c r="DT17" s="17" t="s">
        <v>11660</v>
      </c>
      <c r="DU17" s="17" t="s">
        <v>11661</v>
      </c>
      <c r="DV17" s="17" t="s">
        <v>11662</v>
      </c>
      <c r="DW17" s="17" t="s">
        <v>11663</v>
      </c>
      <c r="DX17" s="17" t="s">
        <v>11664</v>
      </c>
      <c r="DY17" s="17" t="s">
        <v>11665</v>
      </c>
      <c r="DZ17" s="17" t="s">
        <v>11666</v>
      </c>
      <c r="EA17" s="17" t="s">
        <v>11667</v>
      </c>
      <c r="EB17" s="49" t="s">
        <v>11668</v>
      </c>
      <c r="EC17" s="17" t="s">
        <v>11669</v>
      </c>
      <c r="ED17" s="17" t="s">
        <v>11670</v>
      </c>
      <c r="EE17" s="17" t="s">
        <v>11671</v>
      </c>
      <c r="EF17" s="17" t="s">
        <v>11672</v>
      </c>
      <c r="EG17" s="17" t="s">
        <v>11673</v>
      </c>
      <c r="EH17" s="17" t="s">
        <v>11674</v>
      </c>
      <c r="EI17" s="17" t="s">
        <v>11675</v>
      </c>
      <c r="EJ17" s="17" t="s">
        <v>11676</v>
      </c>
      <c r="EK17" s="17" t="s">
        <v>11677</v>
      </c>
      <c r="EL17" s="17" t="s">
        <v>11678</v>
      </c>
      <c r="EM17" s="17" t="s">
        <v>11679</v>
      </c>
      <c r="EN17" s="17" t="s">
        <v>11680</v>
      </c>
      <c r="EO17" s="17" t="s">
        <v>11681</v>
      </c>
      <c r="EP17" s="17" t="s">
        <v>11682</v>
      </c>
      <c r="EQ17" s="17" t="s">
        <v>11683</v>
      </c>
      <c r="ER17" s="17" t="s">
        <v>11684</v>
      </c>
      <c r="ES17" s="17" t="s">
        <v>11685</v>
      </c>
      <c r="ET17" s="17" t="s">
        <v>11686</v>
      </c>
      <c r="EU17" s="17" t="s">
        <v>11687</v>
      </c>
      <c r="EV17" s="17" t="s">
        <v>11688</v>
      </c>
      <c r="EW17" s="17" t="s">
        <v>11689</v>
      </c>
      <c r="EX17" s="17" t="s">
        <v>11690</v>
      </c>
      <c r="EY17" s="17" t="s">
        <v>11691</v>
      </c>
      <c r="EZ17" s="17" t="s">
        <v>11692</v>
      </c>
      <c r="FA17" s="17" t="s">
        <v>11693</v>
      </c>
      <c r="FB17" s="17" t="s">
        <v>11694</v>
      </c>
      <c r="FC17" s="17" t="s">
        <v>11695</v>
      </c>
      <c r="FD17" s="17" t="s">
        <v>11696</v>
      </c>
      <c r="FE17" s="17" t="s">
        <v>11697</v>
      </c>
      <c r="FF17" s="17" t="s">
        <v>11698</v>
      </c>
      <c r="FG17" s="17" t="s">
        <v>11699</v>
      </c>
      <c r="FH17" s="17" t="s">
        <v>11700</v>
      </c>
      <c r="FI17" s="17" t="s">
        <v>11701</v>
      </c>
      <c r="FJ17" s="17" t="s">
        <v>11702</v>
      </c>
      <c r="FK17" s="17" t="s">
        <v>11703</v>
      </c>
      <c r="FL17" s="17" t="s">
        <v>11704</v>
      </c>
      <c r="FM17" s="17" t="s">
        <v>11705</v>
      </c>
      <c r="FN17" s="17" t="s">
        <v>11706</v>
      </c>
      <c r="FO17" s="17" t="s">
        <v>11707</v>
      </c>
      <c r="FP17" s="17" t="s">
        <v>11708</v>
      </c>
      <c r="FQ17" s="17" t="s">
        <v>11709</v>
      </c>
    </row>
    <row r="18" spans="1:173" ht="40.950000000000003" customHeight="1" outlineLevel="1" x14ac:dyDescent="0.3">
      <c r="A18" s="73" t="s">
        <v>11710</v>
      </c>
      <c r="B18" s="73" t="s">
        <v>11711</v>
      </c>
      <c r="C18" s="73" t="s">
        <v>11712</v>
      </c>
      <c r="D18" s="73" t="s">
        <v>11713</v>
      </c>
      <c r="F18" s="122">
        <v>2022</v>
      </c>
      <c r="G18" s="74">
        <v>2015</v>
      </c>
      <c r="H18" s="19">
        <v>2016</v>
      </c>
      <c r="I18" s="19">
        <v>2017</v>
      </c>
      <c r="J18" s="19">
        <v>2018</v>
      </c>
      <c r="K18" s="19">
        <v>2019</v>
      </c>
      <c r="L18" s="20">
        <v>2020</v>
      </c>
      <c r="M18" s="19">
        <v>2021</v>
      </c>
      <c r="N18" s="19">
        <v>2022</v>
      </c>
      <c r="O18" s="19">
        <v>2023</v>
      </c>
      <c r="P18" s="19">
        <v>2024</v>
      </c>
      <c r="Q18" s="20">
        <v>2025</v>
      </c>
      <c r="R18" s="19">
        <v>2026</v>
      </c>
      <c r="S18" s="19">
        <v>2027</v>
      </c>
      <c r="T18" s="19">
        <v>2028</v>
      </c>
      <c r="U18" s="19">
        <v>2029</v>
      </c>
      <c r="V18" s="20">
        <v>2030</v>
      </c>
      <c r="W18" s="19">
        <v>2031</v>
      </c>
      <c r="X18" s="19">
        <v>2032</v>
      </c>
      <c r="Y18" s="19">
        <v>2033</v>
      </c>
      <c r="Z18" s="19">
        <v>2034</v>
      </c>
      <c r="AA18" s="20">
        <v>2035</v>
      </c>
      <c r="AB18" s="19">
        <v>2036</v>
      </c>
      <c r="AC18" s="19">
        <v>2037</v>
      </c>
      <c r="AD18" s="19">
        <v>2038</v>
      </c>
      <c r="AE18" s="19">
        <v>2039</v>
      </c>
      <c r="AF18" s="20">
        <v>2040</v>
      </c>
      <c r="AG18" s="19">
        <v>2041</v>
      </c>
      <c r="AH18" s="19">
        <v>2042</v>
      </c>
      <c r="AI18" s="19">
        <v>2043</v>
      </c>
      <c r="AJ18" s="19">
        <v>2044</v>
      </c>
      <c r="AK18" s="20">
        <v>2045</v>
      </c>
      <c r="AL18" s="19">
        <v>2046</v>
      </c>
      <c r="AM18" s="19">
        <v>2047</v>
      </c>
      <c r="AN18" s="19">
        <v>2048</v>
      </c>
      <c r="AO18" s="19">
        <v>2049</v>
      </c>
      <c r="AP18" s="20">
        <v>2050</v>
      </c>
      <c r="AQ18" s="19">
        <v>2051</v>
      </c>
      <c r="AR18" s="19">
        <v>2052</v>
      </c>
      <c r="AS18" s="19">
        <v>2053</v>
      </c>
      <c r="AT18" s="19">
        <v>2054</v>
      </c>
      <c r="AU18" s="20">
        <v>2055</v>
      </c>
      <c r="AV18" s="52">
        <f>$F$18</f>
        <v>2022</v>
      </c>
      <c r="AW18" s="51">
        <v>2015</v>
      </c>
      <c r="AX18" s="19">
        <v>2016</v>
      </c>
      <c r="AY18" s="19">
        <v>2017</v>
      </c>
      <c r="AZ18" s="19">
        <v>2018</v>
      </c>
      <c r="BA18" s="19">
        <v>2019</v>
      </c>
      <c r="BB18" s="20">
        <v>2020</v>
      </c>
      <c r="BC18" s="19">
        <v>2021</v>
      </c>
      <c r="BD18" s="19">
        <v>2022</v>
      </c>
      <c r="BE18" s="19">
        <v>2023</v>
      </c>
      <c r="BF18" s="19">
        <v>2024</v>
      </c>
      <c r="BG18" s="20">
        <v>2025</v>
      </c>
      <c r="BH18" s="19">
        <v>2026</v>
      </c>
      <c r="BI18" s="19">
        <v>2027</v>
      </c>
      <c r="BJ18" s="19">
        <v>2028</v>
      </c>
      <c r="BK18" s="19">
        <v>2029</v>
      </c>
      <c r="BL18" s="20">
        <v>2030</v>
      </c>
      <c r="BM18" s="19">
        <v>2031</v>
      </c>
      <c r="BN18" s="19">
        <v>2032</v>
      </c>
      <c r="BO18" s="19">
        <v>2033</v>
      </c>
      <c r="BP18" s="19">
        <v>2034</v>
      </c>
      <c r="BQ18" s="20">
        <v>2035</v>
      </c>
      <c r="BR18" s="19">
        <v>2036</v>
      </c>
      <c r="BS18" s="19">
        <v>2037</v>
      </c>
      <c r="BT18" s="19">
        <v>2038</v>
      </c>
      <c r="BU18" s="19">
        <v>2039</v>
      </c>
      <c r="BV18" s="20">
        <v>2040</v>
      </c>
      <c r="BW18" s="19">
        <v>2041</v>
      </c>
      <c r="BX18" s="19">
        <v>2042</v>
      </c>
      <c r="BY18" s="19">
        <v>2043</v>
      </c>
      <c r="BZ18" s="19">
        <v>2044</v>
      </c>
      <c r="CA18" s="20">
        <v>2045</v>
      </c>
      <c r="CB18" s="19">
        <v>2046</v>
      </c>
      <c r="CC18" s="19">
        <v>2047</v>
      </c>
      <c r="CD18" s="19">
        <v>2048</v>
      </c>
      <c r="CE18" s="19">
        <v>2049</v>
      </c>
      <c r="CF18" s="20">
        <v>2050</v>
      </c>
      <c r="CG18" s="19">
        <v>2051</v>
      </c>
      <c r="CH18" s="19">
        <v>2052</v>
      </c>
      <c r="CI18" s="19">
        <v>2053</v>
      </c>
      <c r="CJ18" s="19">
        <v>2054</v>
      </c>
      <c r="CK18" s="20">
        <v>2055</v>
      </c>
      <c r="CL18" s="52">
        <f>$F$18</f>
        <v>2022</v>
      </c>
      <c r="CM18" s="51">
        <v>2015</v>
      </c>
      <c r="CN18" s="19">
        <v>2016</v>
      </c>
      <c r="CO18" s="19">
        <v>2017</v>
      </c>
      <c r="CP18" s="19">
        <v>2018</v>
      </c>
      <c r="CQ18" s="19">
        <v>2019</v>
      </c>
      <c r="CR18" s="20">
        <v>2020</v>
      </c>
      <c r="CS18" s="19">
        <v>2021</v>
      </c>
      <c r="CT18" s="19">
        <v>2022</v>
      </c>
      <c r="CU18" s="19">
        <v>2023</v>
      </c>
      <c r="CV18" s="19">
        <v>2024</v>
      </c>
      <c r="CW18" s="20">
        <v>2025</v>
      </c>
      <c r="CX18" s="19">
        <v>2026</v>
      </c>
      <c r="CY18" s="19">
        <v>2027</v>
      </c>
      <c r="CZ18" s="19">
        <v>2028</v>
      </c>
      <c r="DA18" s="19">
        <v>2029</v>
      </c>
      <c r="DB18" s="20">
        <v>2030</v>
      </c>
      <c r="DC18" s="19">
        <v>2031</v>
      </c>
      <c r="DD18" s="19">
        <v>2032</v>
      </c>
      <c r="DE18" s="19">
        <v>2033</v>
      </c>
      <c r="DF18" s="19">
        <v>2034</v>
      </c>
      <c r="DG18" s="20">
        <v>2035</v>
      </c>
      <c r="DH18" s="19">
        <v>2036</v>
      </c>
      <c r="DI18" s="19">
        <v>2037</v>
      </c>
      <c r="DJ18" s="19">
        <v>2038</v>
      </c>
      <c r="DK18" s="19">
        <v>2039</v>
      </c>
      <c r="DL18" s="20">
        <v>2040</v>
      </c>
      <c r="DM18" s="19">
        <v>2041</v>
      </c>
      <c r="DN18" s="19">
        <v>2042</v>
      </c>
      <c r="DO18" s="19">
        <v>2043</v>
      </c>
      <c r="DP18" s="19">
        <v>2044</v>
      </c>
      <c r="DQ18" s="20">
        <v>2045</v>
      </c>
      <c r="DR18" s="19">
        <v>2046</v>
      </c>
      <c r="DS18" s="19">
        <v>2047</v>
      </c>
      <c r="DT18" s="19">
        <v>2048</v>
      </c>
      <c r="DU18" s="19">
        <v>2049</v>
      </c>
      <c r="DV18" s="20">
        <v>2050</v>
      </c>
      <c r="DW18" s="19">
        <v>2051</v>
      </c>
      <c r="DX18" s="19">
        <v>2052</v>
      </c>
      <c r="DY18" s="19">
        <v>2053</v>
      </c>
      <c r="DZ18" s="19">
        <v>2054</v>
      </c>
      <c r="EA18" s="20">
        <v>2055</v>
      </c>
      <c r="EB18" s="52">
        <f>$F$18</f>
        <v>2022</v>
      </c>
      <c r="EC18" s="51">
        <v>2015</v>
      </c>
      <c r="ED18" s="19">
        <v>2016</v>
      </c>
      <c r="EE18" s="19">
        <v>2017</v>
      </c>
      <c r="EF18" s="19">
        <v>2018</v>
      </c>
      <c r="EG18" s="19">
        <v>2019</v>
      </c>
      <c r="EH18" s="20">
        <v>2020</v>
      </c>
      <c r="EI18" s="19">
        <v>2021</v>
      </c>
      <c r="EJ18" s="19">
        <v>2022</v>
      </c>
      <c r="EK18" s="19">
        <v>2023</v>
      </c>
      <c r="EL18" s="19">
        <v>2024</v>
      </c>
      <c r="EM18" s="20">
        <v>2025</v>
      </c>
      <c r="EN18" s="19">
        <v>2026</v>
      </c>
      <c r="EO18" s="19">
        <v>2027</v>
      </c>
      <c r="EP18" s="19">
        <v>2028</v>
      </c>
      <c r="EQ18" s="19">
        <v>2029</v>
      </c>
      <c r="ER18" s="20">
        <v>2030</v>
      </c>
      <c r="ES18" s="19">
        <v>2031</v>
      </c>
      <c r="ET18" s="19">
        <v>2032</v>
      </c>
      <c r="EU18" s="19">
        <v>2033</v>
      </c>
      <c r="EV18" s="19">
        <v>2034</v>
      </c>
      <c r="EW18" s="20">
        <v>2035</v>
      </c>
      <c r="EX18" s="19">
        <v>2036</v>
      </c>
      <c r="EY18" s="19">
        <v>2037</v>
      </c>
      <c r="EZ18" s="19">
        <v>2038</v>
      </c>
      <c r="FA18" s="19">
        <v>2039</v>
      </c>
      <c r="FB18" s="20">
        <v>2040</v>
      </c>
      <c r="FC18" s="19">
        <v>2041</v>
      </c>
      <c r="FD18" s="19">
        <v>2042</v>
      </c>
      <c r="FE18" s="19">
        <v>2043</v>
      </c>
      <c r="FF18" s="19">
        <v>2044</v>
      </c>
      <c r="FG18" s="20">
        <v>2045</v>
      </c>
      <c r="FH18" s="19">
        <v>2046</v>
      </c>
      <c r="FI18" s="19">
        <v>2047</v>
      </c>
      <c r="FJ18" s="19">
        <v>2048</v>
      </c>
      <c r="FK18" s="19">
        <v>2049</v>
      </c>
      <c r="FL18" s="20">
        <v>2050</v>
      </c>
      <c r="FM18" s="19">
        <v>2051</v>
      </c>
      <c r="FN18" s="19">
        <v>2052</v>
      </c>
      <c r="FO18" s="19">
        <v>2053</v>
      </c>
      <c r="FP18" s="19">
        <v>2054</v>
      </c>
      <c r="FQ18" s="20">
        <v>2055</v>
      </c>
    </row>
    <row r="19" spans="1:173" outlineLevel="1" x14ac:dyDescent="0.3">
      <c r="A19" s="67" t="s">
        <v>11714</v>
      </c>
      <c r="B19" s="67" t="s">
        <v>11715</v>
      </c>
      <c r="C19" s="77" t="s">
        <v>11716</v>
      </c>
      <c r="D19" s="77" t="s">
        <v>11717</v>
      </c>
      <c r="E19" s="24" t="s">
        <v>11718</v>
      </c>
      <c r="F19" s="25">
        <v>-1429.0926545672291</v>
      </c>
      <c r="G19" s="41">
        <v>301.17242773221278</v>
      </c>
      <c r="H19" s="41">
        <v>1450.8846732168615</v>
      </c>
      <c r="I19" s="41">
        <v>1131.9469433794384</v>
      </c>
      <c r="J19" s="41">
        <v>2604.7666462269453</v>
      </c>
      <c r="K19" s="41">
        <v>2341.9709976448703</v>
      </c>
      <c r="L19" s="25">
        <v>340.9081379839987</v>
      </c>
      <c r="M19" s="41">
        <v>-413.8874431395501</v>
      </c>
      <c r="O19" s="41">
        <v>1811.5703508377701</v>
      </c>
      <c r="P19" s="41">
        <v>500.67656958467569</v>
      </c>
      <c r="Q19" s="25">
        <v>474.33199743667012</v>
      </c>
      <c r="R19" s="41">
        <v>444.60820152196527</v>
      </c>
      <c r="S19" s="41">
        <v>421.09655551208618</v>
      </c>
      <c r="T19" s="41">
        <v>406.16489692292396</v>
      </c>
      <c r="U19" s="41">
        <v>393.20271557601211</v>
      </c>
      <c r="V19" s="25">
        <v>388.32257971383126</v>
      </c>
      <c r="W19" s="41">
        <v>385.00659458397854</v>
      </c>
      <c r="X19" s="41">
        <v>385.16897742663093</v>
      </c>
      <c r="Y19" s="41">
        <v>393.84602866493572</v>
      </c>
      <c r="Z19" s="41">
        <v>284.99729886215709</v>
      </c>
      <c r="AA19" s="25">
        <v>298.91384850799318</v>
      </c>
      <c r="AB19" s="41">
        <v>316.34541693280642</v>
      </c>
      <c r="AC19" s="41">
        <v>335.8034020744152</v>
      </c>
      <c r="AD19" s="41">
        <v>346.03850321328571</v>
      </c>
      <c r="AE19" s="41">
        <v>359.12807619694206</v>
      </c>
      <c r="AF19" s="25">
        <v>373.50026417697779</v>
      </c>
      <c r="AG19" s="41">
        <v>388.98417447044812</v>
      </c>
      <c r="AH19" s="41">
        <v>404.35082904438605</v>
      </c>
      <c r="AI19" s="41">
        <v>409.73406255229327</v>
      </c>
      <c r="AJ19" s="41">
        <v>418.15110196384353</v>
      </c>
      <c r="AK19" s="25">
        <v>426.26450069725831</v>
      </c>
      <c r="AL19" s="41">
        <v>435.4478713437436</v>
      </c>
      <c r="AM19" s="41">
        <v>443.72031995609916</v>
      </c>
      <c r="AN19" s="41">
        <v>449.46604435537631</v>
      </c>
      <c r="AO19" s="41">
        <v>453.49113824600329</v>
      </c>
      <c r="AP19" s="25">
        <v>456.6269987225005</v>
      </c>
      <c r="AQ19" s="41">
        <v>459.44114467116208</v>
      </c>
      <c r="AR19" s="41">
        <v>462.61315284747548</v>
      </c>
      <c r="AS19" s="41">
        <v>464.74049250067208</v>
      </c>
      <c r="AT19" s="41">
        <v>-1555.4496663668092</v>
      </c>
      <c r="AU19" s="25">
        <v>-1555.2851468105591</v>
      </c>
      <c r="AV19" s="42">
        <v>74.84719917130451</v>
      </c>
      <c r="AW19" s="43">
        <v>74.938329648591207</v>
      </c>
      <c r="AX19" s="41">
        <v>75.168138018553549</v>
      </c>
      <c r="AY19" s="41">
        <v>74.824421947205437</v>
      </c>
      <c r="AZ19" s="41">
        <v>77.650472008779587</v>
      </c>
      <c r="BA19" s="41">
        <v>74.862210503655575</v>
      </c>
      <c r="BB19" s="25">
        <v>74.95315769969281</v>
      </c>
      <c r="BC19" s="41">
        <v>74.871540683310272</v>
      </c>
      <c r="BE19" s="41">
        <v>75.436916013348565</v>
      </c>
      <c r="BF19" s="41">
        <v>75.436916013348565</v>
      </c>
      <c r="BG19" s="25">
        <v>75.436916013348565</v>
      </c>
      <c r="BH19" s="41">
        <v>75.436916013348565</v>
      </c>
      <c r="BI19" s="41">
        <v>75.436916013348565</v>
      </c>
      <c r="BJ19" s="41">
        <v>75.436916013348565</v>
      </c>
      <c r="BK19" s="41">
        <v>75.436916013348565</v>
      </c>
      <c r="BL19" s="25">
        <v>75.436916013348565</v>
      </c>
      <c r="BM19" s="41">
        <v>75.436916013348565</v>
      </c>
      <c r="BN19" s="41">
        <v>75.436916013348565</v>
      </c>
      <c r="BO19" s="41">
        <v>75.436916013348565</v>
      </c>
      <c r="BP19" s="41">
        <v>75.436916013348565</v>
      </c>
      <c r="BQ19" s="25">
        <v>75.436916013348565</v>
      </c>
      <c r="BR19" s="41">
        <v>75.436916013348565</v>
      </c>
      <c r="BS19" s="41">
        <v>75.436916013348565</v>
      </c>
      <c r="BT19" s="41">
        <v>75.436916013348565</v>
      </c>
      <c r="BU19" s="41">
        <v>75.436916013348565</v>
      </c>
      <c r="BV19" s="25">
        <v>75.436916013348565</v>
      </c>
      <c r="BW19" s="41">
        <v>75.436916013348565</v>
      </c>
      <c r="BX19" s="41">
        <v>75.436916013348565</v>
      </c>
      <c r="BY19" s="41">
        <v>75.436916013348565</v>
      </c>
      <c r="BZ19" s="41">
        <v>75.436916013348565</v>
      </c>
      <c r="CA19" s="25">
        <v>75.436916013348565</v>
      </c>
      <c r="CB19" s="41">
        <v>75.436916013348565</v>
      </c>
      <c r="CC19" s="41">
        <v>75.436916013348565</v>
      </c>
      <c r="CD19" s="41">
        <v>75.436916013348565</v>
      </c>
      <c r="CE19" s="41">
        <v>75.436916013348565</v>
      </c>
      <c r="CF19" s="25">
        <v>75.436916013348565</v>
      </c>
      <c r="CG19" s="41">
        <v>75.436916013348565</v>
      </c>
      <c r="CH19" s="41">
        <v>75.436916013348565</v>
      </c>
      <c r="CI19" s="41">
        <v>75.436916013348565</v>
      </c>
      <c r="CJ19" s="41">
        <v>75.436916013348565</v>
      </c>
      <c r="CK19" s="25">
        <v>75.436916013348565</v>
      </c>
      <c r="CL19" s="42">
        <v>240.7447068903615</v>
      </c>
      <c r="CM19" s="43">
        <v>240.38026610370378</v>
      </c>
      <c r="CN19" s="41">
        <v>240.55317026613</v>
      </c>
      <c r="CO19" s="41">
        <v>240.51567964514382</v>
      </c>
      <c r="CP19" s="41">
        <v>240.8601870950796</v>
      </c>
      <c r="CQ19" s="41">
        <v>240.66294800730753</v>
      </c>
      <c r="CR19" s="25">
        <v>240.71326158650535</v>
      </c>
      <c r="CS19" s="41">
        <v>240.72279575435971</v>
      </c>
      <c r="CU19" s="41">
        <v>240.74077986672276</v>
      </c>
      <c r="CV19" s="41">
        <v>240.74077986672276</v>
      </c>
      <c r="CW19" s="25">
        <v>240.74077986672276</v>
      </c>
      <c r="CX19" s="41">
        <v>240.74077986672276</v>
      </c>
      <c r="CY19" s="41">
        <v>240.74077986672276</v>
      </c>
      <c r="CZ19" s="41">
        <v>240.74077986672276</v>
      </c>
      <c r="DA19" s="41">
        <v>240.74077986672276</v>
      </c>
      <c r="DB19" s="25">
        <v>240.74077986672276</v>
      </c>
      <c r="DC19" s="41">
        <v>240.74077986672276</v>
      </c>
      <c r="DD19" s="41">
        <v>240.74077986672276</v>
      </c>
      <c r="DE19" s="41">
        <v>240.74077986672276</v>
      </c>
      <c r="DF19" s="41">
        <v>240.74077986672276</v>
      </c>
      <c r="DG19" s="25">
        <v>240.74077986672276</v>
      </c>
      <c r="DH19" s="41">
        <v>240.74077986672276</v>
      </c>
      <c r="DI19" s="41">
        <v>240.74077986672276</v>
      </c>
      <c r="DJ19" s="41">
        <v>240.74077986672276</v>
      </c>
      <c r="DK19" s="41">
        <v>240.74077986672276</v>
      </c>
      <c r="DL19" s="25">
        <v>240.74077986672276</v>
      </c>
      <c r="DM19" s="41">
        <v>240.74077986672276</v>
      </c>
      <c r="DN19" s="41">
        <v>240.74077986672276</v>
      </c>
      <c r="DO19" s="41">
        <v>240.74077986672276</v>
      </c>
      <c r="DP19" s="41">
        <v>240.74077986672276</v>
      </c>
      <c r="DQ19" s="25">
        <v>240.74077986672276</v>
      </c>
      <c r="DR19" s="41">
        <v>240.74077986672276</v>
      </c>
      <c r="DS19" s="41">
        <v>240.74077986672276</v>
      </c>
      <c r="DT19" s="41">
        <v>240.74077986672276</v>
      </c>
      <c r="DU19" s="41">
        <v>240.74077986672276</v>
      </c>
      <c r="DV19" s="25">
        <v>240.74077986672276</v>
      </c>
      <c r="DW19" s="41">
        <v>240.74077986672276</v>
      </c>
      <c r="DX19" s="41">
        <v>240.74077986672276</v>
      </c>
      <c r="DY19" s="41">
        <v>240.74077986672276</v>
      </c>
      <c r="DZ19" s="41">
        <v>240.74077986672276</v>
      </c>
      <c r="EA19" s="25">
        <v>240.74077986672276</v>
      </c>
      <c r="EB19" s="42">
        <v>-1113.500748505563</v>
      </c>
      <c r="EC19" s="43">
        <v>616.49102348450776</v>
      </c>
      <c r="ED19" s="41">
        <v>1766.6059815015449</v>
      </c>
      <c r="EE19" s="41">
        <v>1447.2870449717875</v>
      </c>
      <c r="EF19" s="41">
        <v>2923.2773053308047</v>
      </c>
      <c r="EG19" s="41">
        <v>2657.4961561558334</v>
      </c>
      <c r="EH19" s="25">
        <v>656.57455727019692</v>
      </c>
      <c r="EI19" s="41">
        <v>-98.29310670188012</v>
      </c>
      <c r="EK19" s="41">
        <v>2127.7480467178416</v>
      </c>
      <c r="EL19" s="41">
        <v>816.85426546474696</v>
      </c>
      <c r="EM19" s="25">
        <v>790.50969331674139</v>
      </c>
      <c r="EN19" s="41">
        <v>760.78589740203654</v>
      </c>
      <c r="EO19" s="41">
        <v>737.27425139215745</v>
      </c>
      <c r="EP19" s="41">
        <v>722.34259280299523</v>
      </c>
      <c r="EQ19" s="41">
        <v>709.38041145608338</v>
      </c>
      <c r="ER19" s="25">
        <v>704.50027559390253</v>
      </c>
      <c r="ES19" s="41">
        <v>701.18429046404981</v>
      </c>
      <c r="ET19" s="41">
        <v>701.3466733067022</v>
      </c>
      <c r="EU19" s="41">
        <v>710.02372454500698</v>
      </c>
      <c r="EV19" s="41">
        <v>601.17499474222836</v>
      </c>
      <c r="EW19" s="25">
        <v>615.09154438806445</v>
      </c>
      <c r="EX19" s="41">
        <v>632.52311281287768</v>
      </c>
      <c r="EY19" s="41">
        <v>651.98109795448647</v>
      </c>
      <c r="EZ19" s="41">
        <v>662.21619909335698</v>
      </c>
      <c r="FA19" s="41">
        <v>675.30577207701333</v>
      </c>
      <c r="FB19" s="25">
        <v>689.67796005704906</v>
      </c>
      <c r="FC19" s="41">
        <v>705.16187035051939</v>
      </c>
      <c r="FD19" s="41">
        <v>720.52852492445732</v>
      </c>
      <c r="FE19" s="41">
        <v>725.91175843236454</v>
      </c>
      <c r="FF19" s="41">
        <v>734.3287978439148</v>
      </c>
      <c r="FG19" s="25">
        <v>742.44219657732958</v>
      </c>
      <c r="FH19" s="41">
        <v>751.62556722381487</v>
      </c>
      <c r="FI19" s="41">
        <v>759.89801583617043</v>
      </c>
      <c r="FJ19" s="41">
        <v>765.64374023544758</v>
      </c>
      <c r="FK19" s="41">
        <v>769.66883412607456</v>
      </c>
      <c r="FL19" s="25">
        <v>772.80469460257177</v>
      </c>
      <c r="FM19" s="41">
        <v>775.61884055123335</v>
      </c>
      <c r="FN19" s="41">
        <v>778.79084872754675</v>
      </c>
      <c r="FO19" s="41">
        <v>780.91818838074335</v>
      </c>
      <c r="FP19" s="41">
        <v>-1239.2719704867379</v>
      </c>
      <c r="FQ19" s="25">
        <v>-1239.1074509304879</v>
      </c>
    </row>
    <row r="20" spans="1:173" outlineLevel="1" x14ac:dyDescent="0.3">
      <c r="A20" s="67" t="s">
        <v>11719</v>
      </c>
      <c r="B20" s="67" t="s">
        <v>11720</v>
      </c>
      <c r="C20" s="78" t="s">
        <v>11721</v>
      </c>
      <c r="D20" s="78" t="s">
        <v>11722</v>
      </c>
      <c r="E20" s="24" t="s">
        <v>11723</v>
      </c>
      <c r="F20" s="25">
        <v>-60.547414176994884</v>
      </c>
      <c r="G20" s="41">
        <v>-154.9299889695574</v>
      </c>
      <c r="H20" s="41">
        <v>-139.06705321420895</v>
      </c>
      <c r="I20" s="41">
        <v>-121.52750304216836</v>
      </c>
      <c r="J20" s="41">
        <v>-105.945805834136</v>
      </c>
      <c r="K20" s="41">
        <v>-90.515544766966144</v>
      </c>
      <c r="L20" s="25">
        <v>-76.632095710034875</v>
      </c>
      <c r="M20" s="41">
        <v>-67.205195941343305</v>
      </c>
      <c r="O20" s="41">
        <v>-52.576464734024363</v>
      </c>
      <c r="P20" s="41">
        <v>-44.264783974113179</v>
      </c>
      <c r="Q20" s="25">
        <v>-37.478281490031613</v>
      </c>
      <c r="R20" s="41">
        <v>-30.902707916437116</v>
      </c>
      <c r="S20" s="41">
        <v>-25.219525887211013</v>
      </c>
      <c r="T20" s="41">
        <v>-21.429295618766339</v>
      </c>
      <c r="U20" s="41">
        <v>-18.910047246846361</v>
      </c>
      <c r="V20" s="25">
        <v>-16.455700078153168</v>
      </c>
      <c r="W20" s="41">
        <v>-14.228507120753751</v>
      </c>
      <c r="X20" s="41">
        <v>-11.655174412811439</v>
      </c>
      <c r="Y20" s="41">
        <v>-9.5686007290700701</v>
      </c>
      <c r="Z20" s="41">
        <v>-7.9363354679162486</v>
      </c>
      <c r="AA20" s="25">
        <v>-7.1315605479040256</v>
      </c>
      <c r="AB20" s="41">
        <v>-6.3267856278918009</v>
      </c>
      <c r="AC20" s="41">
        <v>-6.0790793689095457</v>
      </c>
      <c r="AD20" s="41">
        <v>-6.0368935868121296</v>
      </c>
      <c r="AE20" s="41">
        <v>-6.1731861135883932</v>
      </c>
      <c r="AF20" s="25">
        <v>-6.1418171986954446</v>
      </c>
      <c r="AG20" s="41">
        <v>-6.1104482838024961</v>
      </c>
      <c r="AH20" s="41">
        <v>-6.0790793689095457</v>
      </c>
      <c r="AI20" s="41">
        <v>-6.0790793689095457</v>
      </c>
      <c r="AJ20" s="41">
        <v>-6.0790793689095457</v>
      </c>
      <c r="AK20" s="25">
        <v>-6.0790793689095457</v>
      </c>
      <c r="AL20" s="41">
        <v>-6.0790793689095457</v>
      </c>
      <c r="AM20" s="41">
        <v>-6.0790793689095457</v>
      </c>
      <c r="AN20" s="41">
        <v>-6.0790793689095457</v>
      </c>
      <c r="AO20" s="41">
        <v>-6.0790793689095457</v>
      </c>
      <c r="AP20" s="25">
        <v>-6.0790793689095457</v>
      </c>
      <c r="AQ20" s="41">
        <v>-6.0790793689095457</v>
      </c>
      <c r="AR20" s="41">
        <v>-6.0790793689095457</v>
      </c>
      <c r="AS20" s="41">
        <v>-6.0790793689095457</v>
      </c>
      <c r="AT20" s="41">
        <v>-6.0790793689095457</v>
      </c>
      <c r="AU20" s="25">
        <v>-6.0790793689095457</v>
      </c>
      <c r="AV20" s="42" t="s">
        <v>11724</v>
      </c>
      <c r="AW20" s="43" t="s">
        <v>11725</v>
      </c>
      <c r="AX20" s="41" t="s">
        <v>11726</v>
      </c>
      <c r="AY20" s="41" t="s">
        <v>11727</v>
      </c>
      <c r="AZ20" s="41" t="s">
        <v>11728</v>
      </c>
      <c r="BA20" s="41" t="s">
        <v>11729</v>
      </c>
      <c r="BB20" s="25" t="s">
        <v>11730</v>
      </c>
      <c r="BC20" s="41" t="s">
        <v>11731</v>
      </c>
      <c r="BE20" s="41" t="s">
        <v>11732</v>
      </c>
      <c r="BF20" s="41" t="s">
        <v>11733</v>
      </c>
      <c r="BG20" s="25" t="s">
        <v>11734</v>
      </c>
      <c r="BH20" s="41" t="s">
        <v>11735</v>
      </c>
      <c r="BI20" s="41" t="s">
        <v>11736</v>
      </c>
      <c r="BJ20" s="41" t="s">
        <v>11737</v>
      </c>
      <c r="BK20" s="41" t="s">
        <v>11738</v>
      </c>
      <c r="BL20" s="25" t="s">
        <v>11739</v>
      </c>
      <c r="BM20" s="41" t="s">
        <v>11740</v>
      </c>
      <c r="BN20" s="41" t="s">
        <v>11741</v>
      </c>
      <c r="BO20" s="41" t="s">
        <v>11742</v>
      </c>
      <c r="BP20" s="41" t="s">
        <v>11743</v>
      </c>
      <c r="BQ20" s="25" t="s">
        <v>11744</v>
      </c>
      <c r="BR20" s="41" t="s">
        <v>11745</v>
      </c>
      <c r="BS20" s="41" t="s">
        <v>11746</v>
      </c>
      <c r="BT20" s="41" t="s">
        <v>11747</v>
      </c>
      <c r="BU20" s="41" t="s">
        <v>11748</v>
      </c>
      <c r="BV20" s="25" t="s">
        <v>11749</v>
      </c>
      <c r="BW20" s="41" t="s">
        <v>11750</v>
      </c>
      <c r="BX20" s="41" t="s">
        <v>11751</v>
      </c>
      <c r="BY20" s="41" t="s">
        <v>11752</v>
      </c>
      <c r="BZ20" s="41" t="s">
        <v>11753</v>
      </c>
      <c r="CA20" s="25" t="s">
        <v>11754</v>
      </c>
      <c r="CB20" s="41" t="s">
        <v>11755</v>
      </c>
      <c r="CC20" s="41" t="s">
        <v>11756</v>
      </c>
      <c r="CD20" s="41" t="s">
        <v>11757</v>
      </c>
      <c r="CE20" s="41" t="s">
        <v>11758</v>
      </c>
      <c r="CF20" s="25" t="s">
        <v>11759</v>
      </c>
      <c r="CG20" s="41" t="s">
        <v>11760</v>
      </c>
      <c r="CH20" s="41" t="s">
        <v>11761</v>
      </c>
      <c r="CI20" s="41" t="s">
        <v>11762</v>
      </c>
      <c r="CJ20" s="41" t="s">
        <v>11763</v>
      </c>
      <c r="CK20" s="25" t="s">
        <v>11764</v>
      </c>
      <c r="CL20" s="42" t="s">
        <v>11765</v>
      </c>
      <c r="CM20" s="43" t="s">
        <v>11766</v>
      </c>
      <c r="CN20" s="41" t="s">
        <v>11767</v>
      </c>
      <c r="CO20" s="41" t="s">
        <v>11768</v>
      </c>
      <c r="CP20" s="41" t="s">
        <v>11769</v>
      </c>
      <c r="CQ20" s="41" t="s">
        <v>11770</v>
      </c>
      <c r="CR20" s="25" t="s">
        <v>11771</v>
      </c>
      <c r="CS20" s="41" t="s">
        <v>11772</v>
      </c>
      <c r="CU20" s="41" t="s">
        <v>11773</v>
      </c>
      <c r="CV20" s="41" t="s">
        <v>11774</v>
      </c>
      <c r="CW20" s="25" t="s">
        <v>11775</v>
      </c>
      <c r="CX20" s="41" t="s">
        <v>11776</v>
      </c>
      <c r="CY20" s="41" t="s">
        <v>11777</v>
      </c>
      <c r="CZ20" s="41" t="s">
        <v>11778</v>
      </c>
      <c r="DA20" s="41" t="s">
        <v>11779</v>
      </c>
      <c r="DB20" s="25" t="s">
        <v>11780</v>
      </c>
      <c r="DC20" s="41" t="s">
        <v>11781</v>
      </c>
      <c r="DD20" s="41" t="s">
        <v>11782</v>
      </c>
      <c r="DE20" s="41" t="s">
        <v>11783</v>
      </c>
      <c r="DF20" s="41" t="s">
        <v>11784</v>
      </c>
      <c r="DG20" s="25" t="s">
        <v>11785</v>
      </c>
      <c r="DH20" s="41" t="s">
        <v>11786</v>
      </c>
      <c r="DI20" s="41" t="s">
        <v>11787</v>
      </c>
      <c r="DJ20" s="41" t="s">
        <v>11788</v>
      </c>
      <c r="DK20" s="41" t="s">
        <v>11789</v>
      </c>
      <c r="DL20" s="25" t="s">
        <v>11790</v>
      </c>
      <c r="DM20" s="41" t="s">
        <v>11791</v>
      </c>
      <c r="DN20" s="41" t="s">
        <v>11792</v>
      </c>
      <c r="DO20" s="41" t="s">
        <v>11793</v>
      </c>
      <c r="DP20" s="41" t="s">
        <v>11794</v>
      </c>
      <c r="DQ20" s="25" t="s">
        <v>11795</v>
      </c>
      <c r="DR20" s="41" t="s">
        <v>11796</v>
      </c>
      <c r="DS20" s="41" t="s">
        <v>11797</v>
      </c>
      <c r="DT20" s="41" t="s">
        <v>11798</v>
      </c>
      <c r="DU20" s="41" t="s">
        <v>11799</v>
      </c>
      <c r="DV20" s="25" t="s">
        <v>11800</v>
      </c>
      <c r="DW20" s="41" t="s">
        <v>11801</v>
      </c>
      <c r="DX20" s="41" t="s">
        <v>11802</v>
      </c>
      <c r="DY20" s="41" t="s">
        <v>11803</v>
      </c>
      <c r="DZ20" s="41" t="s">
        <v>11804</v>
      </c>
      <c r="EA20" s="25" t="s">
        <v>11805</v>
      </c>
      <c r="EB20" s="42">
        <v>-60.547414176994884</v>
      </c>
      <c r="EC20" s="43">
        <v>-154.9299889695574</v>
      </c>
      <c r="ED20" s="41">
        <v>-139.06705321420895</v>
      </c>
      <c r="EE20" s="41">
        <v>-121.52750304216836</v>
      </c>
      <c r="EF20" s="41">
        <v>-105.945805834136</v>
      </c>
      <c r="EG20" s="41">
        <v>-90.515544766966144</v>
      </c>
      <c r="EH20" s="25">
        <v>-76.632095710034875</v>
      </c>
      <c r="EI20" s="41">
        <v>-67.205195941343305</v>
      </c>
      <c r="EK20" s="41">
        <v>-52.576464734024363</v>
      </c>
      <c r="EL20" s="41">
        <v>-44.264783974113179</v>
      </c>
      <c r="EM20" s="25">
        <v>-37.478281490031613</v>
      </c>
      <c r="EN20" s="41">
        <v>-30.902707916437116</v>
      </c>
      <c r="EO20" s="41">
        <v>-25.219525887211013</v>
      </c>
      <c r="EP20" s="41">
        <v>-21.429295618766339</v>
      </c>
      <c r="EQ20" s="41">
        <v>-18.910047246846361</v>
      </c>
      <c r="ER20" s="25">
        <v>-16.455700078153168</v>
      </c>
      <c r="ES20" s="41">
        <v>-14.228507120753751</v>
      </c>
      <c r="ET20" s="41">
        <v>-11.655174412811439</v>
      </c>
      <c r="EU20" s="41">
        <v>-9.5686007290700701</v>
      </c>
      <c r="EV20" s="41">
        <v>-7.9363354679162486</v>
      </c>
      <c r="EW20" s="25">
        <v>-7.1315605479040256</v>
      </c>
      <c r="EX20" s="41">
        <v>-6.3267856278918009</v>
      </c>
      <c r="EY20" s="41">
        <v>-6.0790793689095457</v>
      </c>
      <c r="EZ20" s="41">
        <v>-6.0368935868121296</v>
      </c>
      <c r="FA20" s="41">
        <v>-6.1731861135883932</v>
      </c>
      <c r="FB20" s="25">
        <v>-6.1418171986954446</v>
      </c>
      <c r="FC20" s="41">
        <v>-6.1104482838024961</v>
      </c>
      <c r="FD20" s="41">
        <v>-6.0790793689095457</v>
      </c>
      <c r="FE20" s="41">
        <v>-6.0790793689095457</v>
      </c>
      <c r="FF20" s="41">
        <v>-6.0790793689095457</v>
      </c>
      <c r="FG20" s="25">
        <v>-6.0790793689095457</v>
      </c>
      <c r="FH20" s="41">
        <v>-6.0790793689095457</v>
      </c>
      <c r="FI20" s="41">
        <v>-6.0790793689095457</v>
      </c>
      <c r="FJ20" s="41">
        <v>-6.0790793689095457</v>
      </c>
      <c r="FK20" s="41">
        <v>-6.0790793689095457</v>
      </c>
      <c r="FL20" s="25">
        <v>-6.0790793689095457</v>
      </c>
      <c r="FM20" s="41">
        <v>-6.0790793689095457</v>
      </c>
      <c r="FN20" s="41">
        <v>-6.0790793689095457</v>
      </c>
      <c r="FO20" s="41">
        <v>-6.0790793689095457</v>
      </c>
      <c r="FP20" s="41">
        <v>-6.0790793689095457</v>
      </c>
      <c r="FQ20" s="25">
        <v>-6.0790793689095457</v>
      </c>
    </row>
    <row r="21" spans="1:173" outlineLevel="1" x14ac:dyDescent="0.3">
      <c r="A21" s="67" t="s">
        <v>11806</v>
      </c>
      <c r="B21" s="67" t="s">
        <v>11807</v>
      </c>
      <c r="C21" s="78" t="s">
        <v>11808</v>
      </c>
      <c r="D21" s="78" t="s">
        <v>11809</v>
      </c>
      <c r="E21" s="24" t="s">
        <v>11810</v>
      </c>
      <c r="F21" s="25">
        <v>-134.32035374743896</v>
      </c>
      <c r="G21" s="41">
        <v>-144.62990986301884</v>
      </c>
      <c r="H21" s="41">
        <v>-142.3796233190524</v>
      </c>
      <c r="I21" s="41">
        <v>-139.86921133277707</v>
      </c>
      <c r="J21" s="41">
        <v>-138.62218506415726</v>
      </c>
      <c r="K21" s="41">
        <v>-136.75712005767429</v>
      </c>
      <c r="L21" s="25">
        <v>-135.62670475447646</v>
      </c>
      <c r="M21" s="41">
        <v>-135.37972442440767</v>
      </c>
      <c r="O21" s="41">
        <v>-133.52178554006824</v>
      </c>
      <c r="P21" s="41">
        <v>-132.64525018781467</v>
      </c>
      <c r="Q21" s="25">
        <v>-130.59759677914766</v>
      </c>
      <c r="R21" s="41">
        <v>-126.9769516094601</v>
      </c>
      <c r="S21" s="41">
        <v>-123.28886045954047</v>
      </c>
      <c r="T21" s="41">
        <v>-120.77184157047762</v>
      </c>
      <c r="U21" s="41">
        <v>-118.73036495984013</v>
      </c>
      <c r="V21" s="25">
        <v>-117.70676475677477</v>
      </c>
      <c r="W21" s="41">
        <v>-116.41039279725361</v>
      </c>
      <c r="X21" s="41">
        <v>-114.77018155726917</v>
      </c>
      <c r="Y21" s="41">
        <v>-113.66028936401688</v>
      </c>
      <c r="Z21" s="41">
        <v>-112.80004724397939</v>
      </c>
      <c r="AA21" s="25">
        <v>-111.99365298939762</v>
      </c>
      <c r="AB21" s="41">
        <v>-111.8232603753396</v>
      </c>
      <c r="AC21" s="41">
        <v>-112.28891519736206</v>
      </c>
      <c r="AD21" s="41">
        <v>-111.42726827415885</v>
      </c>
      <c r="AE21" s="41">
        <v>-110.35393807099085</v>
      </c>
      <c r="AF21" s="25">
        <v>-109.88129203697956</v>
      </c>
      <c r="AG21" s="41">
        <v>-110.61840787992092</v>
      </c>
      <c r="AH21" s="41">
        <v>-112.28891519736203</v>
      </c>
      <c r="AI21" s="41">
        <v>-112.28891519736203</v>
      </c>
      <c r="AJ21" s="41">
        <v>-112.28891519736203</v>
      </c>
      <c r="AK21" s="25">
        <v>-112.28891519736203</v>
      </c>
      <c r="AL21" s="41">
        <v>-112.28891519736203</v>
      </c>
      <c r="AM21" s="41">
        <v>-112.28891519736203</v>
      </c>
      <c r="AN21" s="41">
        <v>-112.28891519736203</v>
      </c>
      <c r="AO21" s="41">
        <v>-112.28891519736203</v>
      </c>
      <c r="AP21" s="25">
        <v>-112.28891519736203</v>
      </c>
      <c r="AQ21" s="41">
        <v>-112.28891519736203</v>
      </c>
      <c r="AR21" s="41">
        <v>-112.28891519736203</v>
      </c>
      <c r="AS21" s="41">
        <v>-112.28891519736203</v>
      </c>
      <c r="AT21" s="41">
        <v>-112.28891519736203</v>
      </c>
      <c r="AU21" s="25">
        <v>-112.28891519736203</v>
      </c>
      <c r="AV21" s="42" t="s">
        <v>11811</v>
      </c>
      <c r="AW21" s="43" t="s">
        <v>11812</v>
      </c>
      <c r="AX21" s="41" t="s">
        <v>11813</v>
      </c>
      <c r="AY21" s="41" t="s">
        <v>11814</v>
      </c>
      <c r="AZ21" s="41" t="s">
        <v>11815</v>
      </c>
      <c r="BA21" s="41" t="s">
        <v>11816</v>
      </c>
      <c r="BB21" s="25" t="s">
        <v>11817</v>
      </c>
      <c r="BC21" s="41" t="s">
        <v>11818</v>
      </c>
      <c r="BE21" s="41" t="s">
        <v>11819</v>
      </c>
      <c r="BF21" s="41" t="s">
        <v>11820</v>
      </c>
      <c r="BG21" s="25" t="s">
        <v>11821</v>
      </c>
      <c r="BH21" s="41" t="s">
        <v>11822</v>
      </c>
      <c r="BI21" s="41" t="s">
        <v>11823</v>
      </c>
      <c r="BJ21" s="41" t="s">
        <v>11824</v>
      </c>
      <c r="BK21" s="41" t="s">
        <v>11825</v>
      </c>
      <c r="BL21" s="25" t="s">
        <v>11826</v>
      </c>
      <c r="BM21" s="41" t="s">
        <v>11827</v>
      </c>
      <c r="BN21" s="41" t="s">
        <v>11828</v>
      </c>
      <c r="BO21" s="41" t="s">
        <v>11829</v>
      </c>
      <c r="BP21" s="41" t="s">
        <v>11830</v>
      </c>
      <c r="BQ21" s="25" t="s">
        <v>11831</v>
      </c>
      <c r="BR21" s="41" t="s">
        <v>11832</v>
      </c>
      <c r="BS21" s="41" t="s">
        <v>11833</v>
      </c>
      <c r="BT21" s="41" t="s">
        <v>11834</v>
      </c>
      <c r="BU21" s="41" t="s">
        <v>11835</v>
      </c>
      <c r="BV21" s="25" t="s">
        <v>11836</v>
      </c>
      <c r="BW21" s="41" t="s">
        <v>11837</v>
      </c>
      <c r="BX21" s="41" t="s">
        <v>11838</v>
      </c>
      <c r="BY21" s="41" t="s">
        <v>11839</v>
      </c>
      <c r="BZ21" s="41" t="s">
        <v>11840</v>
      </c>
      <c r="CA21" s="25" t="s">
        <v>11841</v>
      </c>
      <c r="CB21" s="41" t="s">
        <v>11842</v>
      </c>
      <c r="CC21" s="41" t="s">
        <v>11843</v>
      </c>
      <c r="CD21" s="41" t="s">
        <v>11844</v>
      </c>
      <c r="CE21" s="41" t="s">
        <v>11845</v>
      </c>
      <c r="CF21" s="25" t="s">
        <v>11846</v>
      </c>
      <c r="CG21" s="41" t="s">
        <v>11847</v>
      </c>
      <c r="CH21" s="41" t="s">
        <v>11848</v>
      </c>
      <c r="CI21" s="41" t="s">
        <v>11849</v>
      </c>
      <c r="CJ21" s="41" t="s">
        <v>11850</v>
      </c>
      <c r="CK21" s="25" t="s">
        <v>11851</v>
      </c>
      <c r="CL21" s="42">
        <v>1.1895414729885057</v>
      </c>
      <c r="CM21" s="43">
        <v>1.2890996961206895</v>
      </c>
      <c r="CN21" s="41">
        <v>1.2674233205459766</v>
      </c>
      <c r="CO21" s="41">
        <v>1.2430474706896546</v>
      </c>
      <c r="CP21" s="41">
        <v>1.2319272482758616</v>
      </c>
      <c r="CQ21" s="41">
        <v>1.2137158695402295</v>
      </c>
      <c r="CR21" s="25">
        <v>1.2023539031609189</v>
      </c>
      <c r="CS21" s="41">
        <v>1.1992918129310344</v>
      </c>
      <c r="CU21" s="41">
        <v>1.1796702610632182</v>
      </c>
      <c r="CV21" s="41">
        <v>1.1695573051724135</v>
      </c>
      <c r="CW21" s="25">
        <v>1.1485255801724135</v>
      </c>
      <c r="CX21" s="41">
        <v>1.1132712518678156</v>
      </c>
      <c r="CY21" s="41">
        <v>1.0783795395114939</v>
      </c>
      <c r="CZ21" s="41">
        <v>1.0535202017241372</v>
      </c>
      <c r="DA21" s="41">
        <v>1.0326093487068959</v>
      </c>
      <c r="DB21" s="25">
        <v>1.0224963928160913</v>
      </c>
      <c r="DC21" s="41">
        <v>1.011738786350574</v>
      </c>
      <c r="DD21" s="41">
        <v>0.99828170560344764</v>
      </c>
      <c r="DE21" s="41">
        <v>0.99002212011494173</v>
      </c>
      <c r="DF21" s="41">
        <v>0.98474404353448197</v>
      </c>
      <c r="DG21" s="25">
        <v>0.97866015373563164</v>
      </c>
      <c r="DH21" s="41">
        <v>0.97700823663793024</v>
      </c>
      <c r="DI21" s="41">
        <v>0.98067468678160841</v>
      </c>
      <c r="DJ21" s="41">
        <v>0.97209277600574617</v>
      </c>
      <c r="DK21" s="41">
        <v>0.9628662146551713</v>
      </c>
      <c r="DL21" s="25">
        <v>0.95924005517241273</v>
      </c>
      <c r="DM21" s="41">
        <v>0.96604917686781511</v>
      </c>
      <c r="DN21" s="41">
        <v>0.9806746867816083</v>
      </c>
      <c r="DO21" s="41">
        <v>0.9806746867816083</v>
      </c>
      <c r="DP21" s="41">
        <v>0.9806746867816083</v>
      </c>
      <c r="DQ21" s="25">
        <v>0.9806746867816083</v>
      </c>
      <c r="DR21" s="41">
        <v>0.9806746867816083</v>
      </c>
      <c r="DS21" s="41">
        <v>0.9806746867816083</v>
      </c>
      <c r="DT21" s="41">
        <v>0.9806746867816083</v>
      </c>
      <c r="DU21" s="41">
        <v>0.9806746867816083</v>
      </c>
      <c r="DV21" s="25">
        <v>0.9806746867816083</v>
      </c>
      <c r="DW21" s="41">
        <v>0.9806746867816083</v>
      </c>
      <c r="DX21" s="41">
        <v>0.9806746867816083</v>
      </c>
      <c r="DY21" s="41">
        <v>0.9806746867816083</v>
      </c>
      <c r="DZ21" s="41">
        <v>0.9806746867816083</v>
      </c>
      <c r="EA21" s="25">
        <v>0.9806746867816083</v>
      </c>
      <c r="EB21" s="42">
        <v>-133.13081227445045</v>
      </c>
      <c r="EC21" s="43">
        <v>-143.34081016689814</v>
      </c>
      <c r="ED21" s="41">
        <v>-141.11219999850641</v>
      </c>
      <c r="EE21" s="41">
        <v>-138.62616386208742</v>
      </c>
      <c r="EF21" s="41">
        <v>-137.3902578158814</v>
      </c>
      <c r="EG21" s="41">
        <v>-135.54340418813405</v>
      </c>
      <c r="EH21" s="25">
        <v>-134.42435085131555</v>
      </c>
      <c r="EI21" s="41">
        <v>-134.18043261147665</v>
      </c>
      <c r="EK21" s="41">
        <v>-132.34211527900501</v>
      </c>
      <c r="EL21" s="41">
        <v>-131.47569288264225</v>
      </c>
      <c r="EM21" s="25">
        <v>-129.44907119897525</v>
      </c>
      <c r="EN21" s="41">
        <v>-125.86368035759229</v>
      </c>
      <c r="EO21" s="41">
        <v>-122.21048092002898</v>
      </c>
      <c r="EP21" s="41">
        <v>-119.71832136875348</v>
      </c>
      <c r="EQ21" s="41">
        <v>-117.69775561113323</v>
      </c>
      <c r="ER21" s="25">
        <v>-116.68426836395868</v>
      </c>
      <c r="ES21" s="41">
        <v>-115.39865401090303</v>
      </c>
      <c r="ET21" s="41">
        <v>-113.77189985166572</v>
      </c>
      <c r="EU21" s="41">
        <v>-112.67026724390193</v>
      </c>
      <c r="EV21" s="41">
        <v>-111.81530320044492</v>
      </c>
      <c r="EW21" s="25">
        <v>-111.01499283566199</v>
      </c>
      <c r="EX21" s="41">
        <v>-110.84625213870167</v>
      </c>
      <c r="EY21" s="41">
        <v>-111.30824051058045</v>
      </c>
      <c r="EZ21" s="41">
        <v>-110.4551754981531</v>
      </c>
      <c r="FA21" s="41">
        <v>-109.39107185633569</v>
      </c>
      <c r="FB21" s="25">
        <v>-108.92205198180714</v>
      </c>
      <c r="FC21" s="41">
        <v>-109.65235870305311</v>
      </c>
      <c r="FD21" s="41">
        <v>-111.30824051058042</v>
      </c>
      <c r="FE21" s="41">
        <v>-111.30824051058042</v>
      </c>
      <c r="FF21" s="41">
        <v>-111.30824051058042</v>
      </c>
      <c r="FG21" s="25">
        <v>-111.30824051058042</v>
      </c>
      <c r="FH21" s="41">
        <v>-111.30824051058042</v>
      </c>
      <c r="FI21" s="41">
        <v>-111.30824051058042</v>
      </c>
      <c r="FJ21" s="41">
        <v>-111.30824051058042</v>
      </c>
      <c r="FK21" s="41">
        <v>-111.30824051058042</v>
      </c>
      <c r="FL21" s="25">
        <v>-111.30824051058042</v>
      </c>
      <c r="FM21" s="41">
        <v>-111.30824051058042</v>
      </c>
      <c r="FN21" s="41">
        <v>-111.30824051058042</v>
      </c>
      <c r="FO21" s="41">
        <v>-111.30824051058042</v>
      </c>
      <c r="FP21" s="41">
        <v>-111.30824051058042</v>
      </c>
      <c r="FQ21" s="25">
        <v>-111.30824051058042</v>
      </c>
    </row>
    <row r="22" spans="1:173" outlineLevel="1" x14ac:dyDescent="0.3">
      <c r="A22" s="67" t="s">
        <v>11852</v>
      </c>
      <c r="B22" s="67" t="s">
        <v>11853</v>
      </c>
      <c r="C22" s="78" t="s">
        <v>11854</v>
      </c>
      <c r="D22" s="78" t="s">
        <v>11855</v>
      </c>
      <c r="E22" s="24" t="s">
        <v>11856</v>
      </c>
      <c r="F22" s="25">
        <v>-16.487600834625034</v>
      </c>
      <c r="G22" s="41">
        <v>-18.607097431941064</v>
      </c>
      <c r="H22" s="41">
        <v>-18.288079832487789</v>
      </c>
      <c r="I22" s="41">
        <v>-17.964537160701848</v>
      </c>
      <c r="J22" s="41">
        <v>-17.838387600728364</v>
      </c>
      <c r="K22" s="41">
        <v>-17.972429699883428</v>
      </c>
      <c r="L22" s="25">
        <v>-17.984294846056393</v>
      </c>
      <c r="M22" s="41">
        <v>-17.168071755350663</v>
      </c>
      <c r="O22" s="41">
        <v>-15.833827840662167</v>
      </c>
      <c r="P22" s="41">
        <v>-15.259243612521036</v>
      </c>
      <c r="Q22" s="25">
        <v>-14.619045835556181</v>
      </c>
      <c r="R22" s="41">
        <v>-14.266190151715906</v>
      </c>
      <c r="S22" s="41">
        <v>-13.725543966069797</v>
      </c>
      <c r="T22" s="41">
        <v>-13.322912486570145</v>
      </c>
      <c r="U22" s="41">
        <v>-12.825254488084411</v>
      </c>
      <c r="V22" s="25">
        <v>-12.347959315095689</v>
      </c>
      <c r="W22" s="41">
        <v>-11.972478269592061</v>
      </c>
      <c r="X22" s="41">
        <v>-11.710124032405195</v>
      </c>
      <c r="Y22" s="41">
        <v>-11.631035224691482</v>
      </c>
      <c r="Z22" s="41">
        <v>-11.827975829270667</v>
      </c>
      <c r="AA22" s="25">
        <v>-12.285108092978398</v>
      </c>
      <c r="AB22" s="41">
        <v>-12.470736016725914</v>
      </c>
      <c r="AC22" s="41">
        <v>-12.590750391649705</v>
      </c>
      <c r="AD22" s="41">
        <v>-12.420607671941292</v>
      </c>
      <c r="AE22" s="41">
        <v>-12.18032633107649</v>
      </c>
      <c r="AF22" s="25">
        <v>-11.940044990211684</v>
      </c>
      <c r="AG22" s="41">
        <v>-12.054981827461516</v>
      </c>
      <c r="AH22" s="41">
        <v>-12.31019590702412</v>
      </c>
      <c r="AI22" s="41">
        <v>-12.31019590702412</v>
      </c>
      <c r="AJ22" s="41">
        <v>-12.31019590702412</v>
      </c>
      <c r="AK22" s="25">
        <v>-12.31019590702412</v>
      </c>
      <c r="AL22" s="41">
        <v>-12.31019590702412</v>
      </c>
      <c r="AM22" s="41">
        <v>-12.31019590702412</v>
      </c>
      <c r="AN22" s="41">
        <v>-12.31019590702412</v>
      </c>
      <c r="AO22" s="41">
        <v>-12.31019590702412</v>
      </c>
      <c r="AP22" s="25">
        <v>-12.31019590702412</v>
      </c>
      <c r="AQ22" s="41">
        <v>-12.31019590702412</v>
      </c>
      <c r="AR22" s="41">
        <v>-12.31019590702412</v>
      </c>
      <c r="AS22" s="41">
        <v>-12.31019590702412</v>
      </c>
      <c r="AT22" s="41">
        <v>-12.31019590702412</v>
      </c>
      <c r="AU22" s="25">
        <v>-12.31019590702412</v>
      </c>
      <c r="AV22" s="42" t="s">
        <v>11857</v>
      </c>
      <c r="AW22" s="43" t="s">
        <v>11858</v>
      </c>
      <c r="AX22" s="41" t="s">
        <v>11859</v>
      </c>
      <c r="AY22" s="41" t="s">
        <v>11860</v>
      </c>
      <c r="AZ22" s="41" t="s">
        <v>11861</v>
      </c>
      <c r="BA22" s="41" t="s">
        <v>11862</v>
      </c>
      <c r="BB22" s="25" t="s">
        <v>11863</v>
      </c>
      <c r="BC22" s="41" t="s">
        <v>11864</v>
      </c>
      <c r="BE22" s="41" t="s">
        <v>11865</v>
      </c>
      <c r="BF22" s="41" t="s">
        <v>11866</v>
      </c>
      <c r="BG22" s="25" t="s">
        <v>11867</v>
      </c>
      <c r="BH22" s="41" t="s">
        <v>11868</v>
      </c>
      <c r="BI22" s="41" t="s">
        <v>11869</v>
      </c>
      <c r="BJ22" s="41" t="s">
        <v>11870</v>
      </c>
      <c r="BK22" s="41" t="s">
        <v>11871</v>
      </c>
      <c r="BL22" s="25" t="s">
        <v>11872</v>
      </c>
      <c r="BM22" s="41" t="s">
        <v>11873</v>
      </c>
      <c r="BN22" s="41" t="s">
        <v>11874</v>
      </c>
      <c r="BO22" s="41" t="s">
        <v>11875</v>
      </c>
      <c r="BP22" s="41" t="s">
        <v>11876</v>
      </c>
      <c r="BQ22" s="25" t="s">
        <v>11877</v>
      </c>
      <c r="BR22" s="41" t="s">
        <v>11878</v>
      </c>
      <c r="BS22" s="41" t="s">
        <v>11879</v>
      </c>
      <c r="BT22" s="41" t="s">
        <v>11880</v>
      </c>
      <c r="BU22" s="41" t="s">
        <v>11881</v>
      </c>
      <c r="BV22" s="25" t="s">
        <v>11882</v>
      </c>
      <c r="BW22" s="41" t="s">
        <v>11883</v>
      </c>
      <c r="BX22" s="41" t="s">
        <v>11884</v>
      </c>
      <c r="BY22" s="41" t="s">
        <v>11885</v>
      </c>
      <c r="BZ22" s="41" t="s">
        <v>11886</v>
      </c>
      <c r="CA22" s="25" t="s">
        <v>11887</v>
      </c>
      <c r="CB22" s="41" t="s">
        <v>11888</v>
      </c>
      <c r="CC22" s="41" t="s">
        <v>11889</v>
      </c>
      <c r="CD22" s="41" t="s">
        <v>11890</v>
      </c>
      <c r="CE22" s="41" t="s">
        <v>11891</v>
      </c>
      <c r="CF22" s="25" t="s">
        <v>11892</v>
      </c>
      <c r="CG22" s="41" t="s">
        <v>11893</v>
      </c>
      <c r="CH22" s="41" t="s">
        <v>11894</v>
      </c>
      <c r="CI22" s="41" t="s">
        <v>11895</v>
      </c>
      <c r="CJ22" s="41" t="s">
        <v>11896</v>
      </c>
      <c r="CK22" s="25" t="s">
        <v>11897</v>
      </c>
      <c r="CL22" s="42" t="s">
        <v>11898</v>
      </c>
      <c r="CM22" s="43" t="s">
        <v>11899</v>
      </c>
      <c r="CN22" s="41" t="s">
        <v>11900</v>
      </c>
      <c r="CO22" s="41" t="s">
        <v>11901</v>
      </c>
      <c r="CP22" s="41" t="s">
        <v>11902</v>
      </c>
      <c r="CQ22" s="41" t="s">
        <v>11903</v>
      </c>
      <c r="CR22" s="25" t="s">
        <v>11904</v>
      </c>
      <c r="CS22" s="41" t="s">
        <v>11905</v>
      </c>
      <c r="CU22" s="41" t="s">
        <v>11906</v>
      </c>
      <c r="CV22" s="41" t="s">
        <v>11907</v>
      </c>
      <c r="CW22" s="25" t="s">
        <v>11908</v>
      </c>
      <c r="CX22" s="41" t="s">
        <v>11909</v>
      </c>
      <c r="CY22" s="41" t="s">
        <v>11910</v>
      </c>
      <c r="CZ22" s="41" t="s">
        <v>11911</v>
      </c>
      <c r="DA22" s="41" t="s">
        <v>11912</v>
      </c>
      <c r="DB22" s="25" t="s">
        <v>11913</v>
      </c>
      <c r="DC22" s="41" t="s">
        <v>11914</v>
      </c>
      <c r="DD22" s="41" t="s">
        <v>11915</v>
      </c>
      <c r="DE22" s="41" t="s">
        <v>11916</v>
      </c>
      <c r="DF22" s="41" t="s">
        <v>11917</v>
      </c>
      <c r="DG22" s="25" t="s">
        <v>11918</v>
      </c>
      <c r="DH22" s="41" t="s">
        <v>11919</v>
      </c>
      <c r="DI22" s="41" t="s">
        <v>11920</v>
      </c>
      <c r="DJ22" s="41" t="s">
        <v>11921</v>
      </c>
      <c r="DK22" s="41" t="s">
        <v>11922</v>
      </c>
      <c r="DL22" s="25" t="s">
        <v>11923</v>
      </c>
      <c r="DM22" s="41" t="s">
        <v>11924</v>
      </c>
      <c r="DN22" s="41" t="s">
        <v>11925</v>
      </c>
      <c r="DO22" s="41" t="s">
        <v>11926</v>
      </c>
      <c r="DP22" s="41" t="s">
        <v>11927</v>
      </c>
      <c r="DQ22" s="25" t="s">
        <v>11928</v>
      </c>
      <c r="DR22" s="41" t="s">
        <v>11929</v>
      </c>
      <c r="DS22" s="41" t="s">
        <v>11930</v>
      </c>
      <c r="DT22" s="41" t="s">
        <v>11931</v>
      </c>
      <c r="DU22" s="41" t="s">
        <v>11932</v>
      </c>
      <c r="DV22" s="25" t="s">
        <v>11933</v>
      </c>
      <c r="DW22" s="41" t="s">
        <v>11934</v>
      </c>
      <c r="DX22" s="41" t="s">
        <v>11935</v>
      </c>
      <c r="DY22" s="41" t="s">
        <v>11936</v>
      </c>
      <c r="DZ22" s="41" t="s">
        <v>11937</v>
      </c>
      <c r="EA22" s="25" t="s">
        <v>11938</v>
      </c>
      <c r="EB22" s="42">
        <v>-16.487600834625034</v>
      </c>
      <c r="EC22" s="43">
        <v>-18.607097431941064</v>
      </c>
      <c r="ED22" s="41">
        <v>-18.288079832487789</v>
      </c>
      <c r="EE22" s="41">
        <v>-17.964537160701848</v>
      </c>
      <c r="EF22" s="41">
        <v>-17.838387600728364</v>
      </c>
      <c r="EG22" s="41">
        <v>-17.972429699883428</v>
      </c>
      <c r="EH22" s="25">
        <v>-17.984294846056393</v>
      </c>
      <c r="EI22" s="41">
        <v>-17.168071755350663</v>
      </c>
      <c r="EK22" s="41">
        <v>-15.833827840662167</v>
      </c>
      <c r="EL22" s="41">
        <v>-15.259243612521036</v>
      </c>
      <c r="EM22" s="25">
        <v>-14.619045835556181</v>
      </c>
      <c r="EN22" s="41">
        <v>-14.266190151715906</v>
      </c>
      <c r="EO22" s="41">
        <v>-13.725543966069797</v>
      </c>
      <c r="EP22" s="41">
        <v>-13.322912486570145</v>
      </c>
      <c r="EQ22" s="41">
        <v>-12.825254488084411</v>
      </c>
      <c r="ER22" s="25">
        <v>-12.347959315095689</v>
      </c>
      <c r="ES22" s="41">
        <v>-11.972478269592061</v>
      </c>
      <c r="ET22" s="41">
        <v>-11.710124032405195</v>
      </c>
      <c r="EU22" s="41">
        <v>-11.631035224691482</v>
      </c>
      <c r="EV22" s="41">
        <v>-11.827975829270667</v>
      </c>
      <c r="EW22" s="25">
        <v>-12.285108092978398</v>
      </c>
      <c r="EX22" s="41">
        <v>-12.470736016725914</v>
      </c>
      <c r="EY22" s="41">
        <v>-12.590750391649705</v>
      </c>
      <c r="EZ22" s="41">
        <v>-12.420607671941292</v>
      </c>
      <c r="FA22" s="41">
        <v>-12.18032633107649</v>
      </c>
      <c r="FB22" s="25">
        <v>-11.940044990211684</v>
      </c>
      <c r="FC22" s="41">
        <v>-12.054981827461516</v>
      </c>
      <c r="FD22" s="41">
        <v>-12.31019590702412</v>
      </c>
      <c r="FE22" s="41">
        <v>-12.31019590702412</v>
      </c>
      <c r="FF22" s="41">
        <v>-12.31019590702412</v>
      </c>
      <c r="FG22" s="25">
        <v>-12.31019590702412</v>
      </c>
      <c r="FH22" s="41">
        <v>-12.31019590702412</v>
      </c>
      <c r="FI22" s="41">
        <v>-12.31019590702412</v>
      </c>
      <c r="FJ22" s="41">
        <v>-12.31019590702412</v>
      </c>
      <c r="FK22" s="41">
        <v>-12.31019590702412</v>
      </c>
      <c r="FL22" s="25">
        <v>-12.31019590702412</v>
      </c>
      <c r="FM22" s="41">
        <v>-12.31019590702412</v>
      </c>
      <c r="FN22" s="41">
        <v>-12.31019590702412</v>
      </c>
      <c r="FO22" s="41">
        <v>-12.31019590702412</v>
      </c>
      <c r="FP22" s="41">
        <v>-12.31019590702412</v>
      </c>
      <c r="FQ22" s="25">
        <v>-12.31019590702412</v>
      </c>
    </row>
    <row r="23" spans="1:173" outlineLevel="1" x14ac:dyDescent="0.3">
      <c r="A23" s="67" t="s">
        <v>11939</v>
      </c>
      <c r="B23" s="67" t="s">
        <v>11940</v>
      </c>
      <c r="C23" s="78" t="s">
        <v>11941</v>
      </c>
      <c r="D23" s="78" t="s">
        <v>11942</v>
      </c>
      <c r="E23" s="24" t="s">
        <v>11943</v>
      </c>
      <c r="F23" s="25">
        <v>-10.38276949308036</v>
      </c>
      <c r="G23" s="41">
        <v>-25.172493233730705</v>
      </c>
      <c r="H23" s="41">
        <v>-23.73358426381149</v>
      </c>
      <c r="I23" s="41">
        <v>-22.138460877048885</v>
      </c>
      <c r="J23" s="41">
        <v>-19.75345735431004</v>
      </c>
      <c r="K23" s="41">
        <v>-17.524204844298897</v>
      </c>
      <c r="L23" s="25">
        <v>-15.194826683248515</v>
      </c>
      <c r="M23" s="41">
        <v>-12.785785118022174</v>
      </c>
      <c r="O23" s="41">
        <v>-8.6828186713342781</v>
      </c>
      <c r="P23" s="41">
        <v>-7.4274073389802515</v>
      </c>
      <c r="Q23" s="25">
        <v>-6.605873827796275</v>
      </c>
      <c r="R23" s="41">
        <v>-5.6615011167819835</v>
      </c>
      <c r="S23" s="41">
        <v>-4.8061289844692423</v>
      </c>
      <c r="T23" s="41">
        <v>-3.9507568521565011</v>
      </c>
      <c r="U23" s="41">
        <v>-3.418475221752558</v>
      </c>
      <c r="V23" s="25">
        <v>-2.8861935913486145</v>
      </c>
      <c r="W23" s="41">
        <v>-2.8359652884559723</v>
      </c>
      <c r="X23" s="41">
        <v>-2.5910482196536915</v>
      </c>
      <c r="Y23" s="41">
        <v>-2.1180671679286931</v>
      </c>
      <c r="Z23" s="41">
        <v>-1.6450861162036952</v>
      </c>
      <c r="AA23" s="25">
        <v>-1.1721050644786968</v>
      </c>
      <c r="AB23" s="41">
        <v>-0.73306205524872703</v>
      </c>
      <c r="AC23" s="41">
        <v>-0.48870781192841317</v>
      </c>
      <c r="AD23" s="41">
        <v>-0.47241755153079934</v>
      </c>
      <c r="AE23" s="41">
        <v>-0.45612729113318562</v>
      </c>
      <c r="AF23" s="25">
        <v>-0.43983703073557173</v>
      </c>
      <c r="AG23" s="41">
        <v>-0.46427242133199254</v>
      </c>
      <c r="AH23" s="41">
        <v>-0.48870781192841317</v>
      </c>
      <c r="AI23" s="41">
        <v>-0.48870781192841317</v>
      </c>
      <c r="AJ23" s="41">
        <v>-0.48870781192841317</v>
      </c>
      <c r="AK23" s="25">
        <v>-0.48870781192841317</v>
      </c>
      <c r="AL23" s="41">
        <v>-0.48870781192841317</v>
      </c>
      <c r="AM23" s="41">
        <v>-0.48870781192841317</v>
      </c>
      <c r="AN23" s="41">
        <v>-0.48870781192841317</v>
      </c>
      <c r="AO23" s="41">
        <v>-0.48870781192841317</v>
      </c>
      <c r="AP23" s="25">
        <v>-0.48870781192841317</v>
      </c>
      <c r="AQ23" s="41">
        <v>-0.48870781192841317</v>
      </c>
      <c r="AR23" s="41">
        <v>-0.48870781192841317</v>
      </c>
      <c r="AS23" s="41">
        <v>-0.48870781192841317</v>
      </c>
      <c r="AT23" s="41">
        <v>-0.48870781192841317</v>
      </c>
      <c r="AU23" s="25">
        <v>-0.48870781192841317</v>
      </c>
      <c r="AV23" s="42" t="s">
        <v>11944</v>
      </c>
      <c r="AW23" s="43" t="s">
        <v>11945</v>
      </c>
      <c r="AX23" s="41" t="s">
        <v>11946</v>
      </c>
      <c r="AY23" s="41" t="s">
        <v>11947</v>
      </c>
      <c r="AZ23" s="41" t="s">
        <v>11948</v>
      </c>
      <c r="BA23" s="41" t="s">
        <v>11949</v>
      </c>
      <c r="BB23" s="25" t="s">
        <v>11950</v>
      </c>
      <c r="BC23" s="41" t="s">
        <v>11951</v>
      </c>
      <c r="BE23" s="41" t="s">
        <v>11952</v>
      </c>
      <c r="BF23" s="41" t="s">
        <v>11953</v>
      </c>
      <c r="BG23" s="25" t="s">
        <v>11954</v>
      </c>
      <c r="BH23" s="41" t="s">
        <v>11955</v>
      </c>
      <c r="BI23" s="41" t="s">
        <v>11956</v>
      </c>
      <c r="BJ23" s="41" t="s">
        <v>11957</v>
      </c>
      <c r="BK23" s="41" t="s">
        <v>11958</v>
      </c>
      <c r="BL23" s="25" t="s">
        <v>11959</v>
      </c>
      <c r="BM23" s="41" t="s">
        <v>11960</v>
      </c>
      <c r="BN23" s="41" t="s">
        <v>11961</v>
      </c>
      <c r="BO23" s="41" t="s">
        <v>11962</v>
      </c>
      <c r="BP23" s="41" t="s">
        <v>11963</v>
      </c>
      <c r="BQ23" s="25" t="s">
        <v>11964</v>
      </c>
      <c r="BR23" s="41" t="s">
        <v>11965</v>
      </c>
      <c r="BS23" s="41" t="s">
        <v>11966</v>
      </c>
      <c r="BT23" s="41" t="s">
        <v>11967</v>
      </c>
      <c r="BU23" s="41" t="s">
        <v>11968</v>
      </c>
      <c r="BV23" s="25" t="s">
        <v>11969</v>
      </c>
      <c r="BW23" s="41" t="s">
        <v>11970</v>
      </c>
      <c r="BX23" s="41" t="s">
        <v>11971</v>
      </c>
      <c r="BY23" s="41" t="s">
        <v>11972</v>
      </c>
      <c r="BZ23" s="41" t="s">
        <v>11973</v>
      </c>
      <c r="CA23" s="25" t="s">
        <v>11974</v>
      </c>
      <c r="CB23" s="41" t="s">
        <v>11975</v>
      </c>
      <c r="CC23" s="41" t="s">
        <v>11976</v>
      </c>
      <c r="CD23" s="41" t="s">
        <v>11977</v>
      </c>
      <c r="CE23" s="41" t="s">
        <v>11978</v>
      </c>
      <c r="CF23" s="25" t="s">
        <v>11979</v>
      </c>
      <c r="CG23" s="41" t="s">
        <v>11980</v>
      </c>
      <c r="CH23" s="41" t="s">
        <v>11981</v>
      </c>
      <c r="CI23" s="41" t="s">
        <v>11982</v>
      </c>
      <c r="CJ23" s="41" t="s">
        <v>11983</v>
      </c>
      <c r="CK23" s="25" t="s">
        <v>11984</v>
      </c>
      <c r="CL23" s="42" t="s">
        <v>11985</v>
      </c>
      <c r="CM23" s="43" t="s">
        <v>11986</v>
      </c>
      <c r="CN23" s="41" t="s">
        <v>11987</v>
      </c>
      <c r="CO23" s="41" t="s">
        <v>11988</v>
      </c>
      <c r="CP23" s="41" t="s">
        <v>11989</v>
      </c>
      <c r="CQ23" s="41" t="s">
        <v>11990</v>
      </c>
      <c r="CR23" s="25" t="s">
        <v>11991</v>
      </c>
      <c r="CS23" s="41" t="s">
        <v>11992</v>
      </c>
      <c r="CU23" s="41" t="s">
        <v>11993</v>
      </c>
      <c r="CV23" s="41" t="s">
        <v>11994</v>
      </c>
      <c r="CW23" s="25" t="s">
        <v>11995</v>
      </c>
      <c r="CX23" s="41" t="s">
        <v>11996</v>
      </c>
      <c r="CY23" s="41" t="s">
        <v>11997</v>
      </c>
      <c r="CZ23" s="41" t="s">
        <v>11998</v>
      </c>
      <c r="DA23" s="41" t="s">
        <v>11999</v>
      </c>
      <c r="DB23" s="25" t="s">
        <v>12000</v>
      </c>
      <c r="DC23" s="41" t="s">
        <v>12001</v>
      </c>
      <c r="DD23" s="41" t="s">
        <v>12002</v>
      </c>
      <c r="DE23" s="41" t="s">
        <v>12003</v>
      </c>
      <c r="DF23" s="41" t="s">
        <v>12004</v>
      </c>
      <c r="DG23" s="25" t="s">
        <v>12005</v>
      </c>
      <c r="DH23" s="41" t="s">
        <v>12006</v>
      </c>
      <c r="DI23" s="41" t="s">
        <v>12007</v>
      </c>
      <c r="DJ23" s="41" t="s">
        <v>12008</v>
      </c>
      <c r="DK23" s="41" t="s">
        <v>12009</v>
      </c>
      <c r="DL23" s="25" t="s">
        <v>12010</v>
      </c>
      <c r="DM23" s="41" t="s">
        <v>12011</v>
      </c>
      <c r="DN23" s="41" t="s">
        <v>12012</v>
      </c>
      <c r="DO23" s="41" t="s">
        <v>12013</v>
      </c>
      <c r="DP23" s="41" t="s">
        <v>12014</v>
      </c>
      <c r="DQ23" s="25" t="s">
        <v>12015</v>
      </c>
      <c r="DR23" s="41" t="s">
        <v>12016</v>
      </c>
      <c r="DS23" s="41" t="s">
        <v>12017</v>
      </c>
      <c r="DT23" s="41" t="s">
        <v>12018</v>
      </c>
      <c r="DU23" s="41" t="s">
        <v>12019</v>
      </c>
      <c r="DV23" s="25" t="s">
        <v>12020</v>
      </c>
      <c r="DW23" s="41" t="s">
        <v>12021</v>
      </c>
      <c r="DX23" s="41" t="s">
        <v>12022</v>
      </c>
      <c r="DY23" s="41" t="s">
        <v>12023</v>
      </c>
      <c r="DZ23" s="41" t="s">
        <v>12024</v>
      </c>
      <c r="EA23" s="25" t="s">
        <v>12025</v>
      </c>
      <c r="EB23" s="42">
        <v>-10.38276949308036</v>
      </c>
      <c r="EC23" s="43">
        <v>-25.172493233730705</v>
      </c>
      <c r="ED23" s="41">
        <v>-23.73358426381149</v>
      </c>
      <c r="EE23" s="41">
        <v>-22.138460877048885</v>
      </c>
      <c r="EF23" s="41">
        <v>-19.75345735431004</v>
      </c>
      <c r="EG23" s="41">
        <v>-17.524204844298897</v>
      </c>
      <c r="EH23" s="25">
        <v>-15.194826683248515</v>
      </c>
      <c r="EI23" s="41">
        <v>-12.785785118022174</v>
      </c>
      <c r="EK23" s="41">
        <v>-8.6828186713342781</v>
      </c>
      <c r="EL23" s="41">
        <v>-7.4274073389802515</v>
      </c>
      <c r="EM23" s="25">
        <v>-6.605873827796275</v>
      </c>
      <c r="EN23" s="41">
        <v>-5.6615011167819835</v>
      </c>
      <c r="EO23" s="41">
        <v>-4.8061289844692423</v>
      </c>
      <c r="EP23" s="41">
        <v>-3.9507568521565011</v>
      </c>
      <c r="EQ23" s="41">
        <v>-3.418475221752558</v>
      </c>
      <c r="ER23" s="25">
        <v>-2.8861935913486145</v>
      </c>
      <c r="ES23" s="41">
        <v>-2.8359652884559723</v>
      </c>
      <c r="ET23" s="41">
        <v>-2.5910482196536915</v>
      </c>
      <c r="EU23" s="41">
        <v>-2.1180671679286931</v>
      </c>
      <c r="EV23" s="41">
        <v>-1.6450861162036952</v>
      </c>
      <c r="EW23" s="25">
        <v>-1.1721050644786968</v>
      </c>
      <c r="EX23" s="41">
        <v>-0.73306205524872703</v>
      </c>
      <c r="EY23" s="41">
        <v>-0.48870781192841317</v>
      </c>
      <c r="EZ23" s="41">
        <v>-0.47241755153079934</v>
      </c>
      <c r="FA23" s="41">
        <v>-0.45612729113318562</v>
      </c>
      <c r="FB23" s="25">
        <v>-0.43983703073557173</v>
      </c>
      <c r="FC23" s="41">
        <v>-0.46427242133199254</v>
      </c>
      <c r="FD23" s="41">
        <v>-0.48870781192841317</v>
      </c>
      <c r="FE23" s="41">
        <v>-0.48870781192841317</v>
      </c>
      <c r="FF23" s="41">
        <v>-0.48870781192841317</v>
      </c>
      <c r="FG23" s="25">
        <v>-0.48870781192841317</v>
      </c>
      <c r="FH23" s="41">
        <v>-0.48870781192841317</v>
      </c>
      <c r="FI23" s="41">
        <v>-0.48870781192841317</v>
      </c>
      <c r="FJ23" s="41">
        <v>-0.48870781192841317</v>
      </c>
      <c r="FK23" s="41">
        <v>-0.48870781192841317</v>
      </c>
      <c r="FL23" s="25">
        <v>-0.48870781192841317</v>
      </c>
      <c r="FM23" s="41">
        <v>-0.48870781192841317</v>
      </c>
      <c r="FN23" s="41">
        <v>-0.48870781192841317</v>
      </c>
      <c r="FO23" s="41">
        <v>-0.48870781192841317</v>
      </c>
      <c r="FP23" s="41">
        <v>-0.48870781192841317</v>
      </c>
      <c r="FQ23" s="25">
        <v>-0.48870781192841317</v>
      </c>
    </row>
    <row r="24" spans="1:173" outlineLevel="1" x14ac:dyDescent="0.3">
      <c r="A24" s="67" t="s">
        <v>12026</v>
      </c>
      <c r="B24" s="67" t="s">
        <v>12027</v>
      </c>
      <c r="C24" s="78" t="s">
        <v>12028</v>
      </c>
      <c r="D24" s="78" t="s">
        <v>12029</v>
      </c>
      <c r="E24" s="24" t="s">
        <v>12030</v>
      </c>
      <c r="F24" s="25">
        <v>-25.665549535411952</v>
      </c>
      <c r="G24" s="41">
        <v>-45.762998705642431</v>
      </c>
      <c r="H24" s="41">
        <v>-43.143043388958631</v>
      </c>
      <c r="I24" s="41">
        <v>-40.578713450548378</v>
      </c>
      <c r="J24" s="41">
        <v>-38.798701345795052</v>
      </c>
      <c r="K24" s="41">
        <v>-35.483428800691996</v>
      </c>
      <c r="L24" s="25">
        <v>-32.301657163445427</v>
      </c>
      <c r="M24" s="41">
        <v>-29.314574350156263</v>
      </c>
      <c r="O24" s="41">
        <v>-23.408271685071647</v>
      </c>
      <c r="P24" s="41">
        <v>-22.892068174693183</v>
      </c>
      <c r="Q24" s="25">
        <v>-22.509365572171216</v>
      </c>
      <c r="R24" s="41">
        <v>-21.898598918727732</v>
      </c>
      <c r="S24" s="41">
        <v>-22.35583952813624</v>
      </c>
      <c r="T24" s="41">
        <v>-22.796392524062679</v>
      </c>
      <c r="U24" s="41">
        <v>-23.676386008350104</v>
      </c>
      <c r="V24" s="25">
        <v>-24.66206771135726</v>
      </c>
      <c r="W24" s="41">
        <v>-25.736750019602077</v>
      </c>
      <c r="X24" s="41">
        <v>-27.039496378768412</v>
      </c>
      <c r="Y24" s="41">
        <v>-28.575869326683616</v>
      </c>
      <c r="Z24" s="41">
        <v>-30.112242274598824</v>
      </c>
      <c r="AA24" s="25">
        <v>-31.559614617276363</v>
      </c>
      <c r="AB24" s="41">
        <v>-32.801173060341803</v>
      </c>
      <c r="AC24" s="41">
        <v>-33.508727871981243</v>
      </c>
      <c r="AD24" s="41">
        <v>-33.348526782553442</v>
      </c>
      <c r="AE24" s="41">
        <v>-33.015887020477663</v>
      </c>
      <c r="AF24" s="25">
        <v>-32.772247863639556</v>
      </c>
      <c r="AG24" s="41">
        <v>-32.873486052097398</v>
      </c>
      <c r="AH24" s="41">
        <v>-33.508727871981229</v>
      </c>
      <c r="AI24" s="41">
        <v>-33.508727871981229</v>
      </c>
      <c r="AJ24" s="41">
        <v>-33.508727871981229</v>
      </c>
      <c r="AK24" s="25">
        <v>-33.508727871981229</v>
      </c>
      <c r="AL24" s="41">
        <v>-33.508727871981229</v>
      </c>
      <c r="AM24" s="41">
        <v>-33.508727871981229</v>
      </c>
      <c r="AN24" s="41">
        <v>-33.508727871981229</v>
      </c>
      <c r="AO24" s="41">
        <v>-33.508727871981229</v>
      </c>
      <c r="AP24" s="25">
        <v>-33.508727871981229</v>
      </c>
      <c r="AQ24" s="41">
        <v>-33.508727871981229</v>
      </c>
      <c r="AR24" s="41">
        <v>-33.508727871981229</v>
      </c>
      <c r="AS24" s="41">
        <v>-33.508727871981229</v>
      </c>
      <c r="AT24" s="41">
        <v>-33.508727871981229</v>
      </c>
      <c r="AU24" s="25">
        <v>-33.508727871981229</v>
      </c>
      <c r="AV24" s="42" t="s">
        <v>12031</v>
      </c>
      <c r="AW24" s="43" t="s">
        <v>12032</v>
      </c>
      <c r="AX24" s="41" t="s">
        <v>12033</v>
      </c>
      <c r="AY24" s="41" t="s">
        <v>12034</v>
      </c>
      <c r="AZ24" s="41" t="s">
        <v>12035</v>
      </c>
      <c r="BA24" s="41" t="s">
        <v>12036</v>
      </c>
      <c r="BB24" s="25" t="s">
        <v>12037</v>
      </c>
      <c r="BC24" s="41" t="s">
        <v>12038</v>
      </c>
      <c r="BE24" s="41" t="s">
        <v>12039</v>
      </c>
      <c r="BF24" s="41" t="s">
        <v>12040</v>
      </c>
      <c r="BG24" s="25" t="s">
        <v>12041</v>
      </c>
      <c r="BH24" s="41" t="s">
        <v>12042</v>
      </c>
      <c r="BI24" s="41" t="s">
        <v>12043</v>
      </c>
      <c r="BJ24" s="41" t="s">
        <v>12044</v>
      </c>
      <c r="BK24" s="41" t="s">
        <v>12045</v>
      </c>
      <c r="BL24" s="25" t="s">
        <v>12046</v>
      </c>
      <c r="BM24" s="41" t="s">
        <v>12047</v>
      </c>
      <c r="BN24" s="41" t="s">
        <v>12048</v>
      </c>
      <c r="BO24" s="41" t="s">
        <v>12049</v>
      </c>
      <c r="BP24" s="41" t="s">
        <v>12050</v>
      </c>
      <c r="BQ24" s="25" t="s">
        <v>12051</v>
      </c>
      <c r="BR24" s="41" t="s">
        <v>12052</v>
      </c>
      <c r="BS24" s="41" t="s">
        <v>12053</v>
      </c>
      <c r="BT24" s="41" t="s">
        <v>12054</v>
      </c>
      <c r="BU24" s="41" t="s">
        <v>12055</v>
      </c>
      <c r="BV24" s="25" t="s">
        <v>12056</v>
      </c>
      <c r="BW24" s="41" t="s">
        <v>12057</v>
      </c>
      <c r="BX24" s="41" t="s">
        <v>12058</v>
      </c>
      <c r="BY24" s="41" t="s">
        <v>12059</v>
      </c>
      <c r="BZ24" s="41" t="s">
        <v>12060</v>
      </c>
      <c r="CA24" s="25" t="s">
        <v>12061</v>
      </c>
      <c r="CB24" s="41" t="s">
        <v>12062</v>
      </c>
      <c r="CC24" s="41" t="s">
        <v>12063</v>
      </c>
      <c r="CD24" s="41" t="s">
        <v>12064</v>
      </c>
      <c r="CE24" s="41" t="s">
        <v>12065</v>
      </c>
      <c r="CF24" s="25" t="s">
        <v>12066</v>
      </c>
      <c r="CG24" s="41" t="s">
        <v>12067</v>
      </c>
      <c r="CH24" s="41" t="s">
        <v>12068</v>
      </c>
      <c r="CI24" s="41" t="s">
        <v>12069</v>
      </c>
      <c r="CJ24" s="41" t="s">
        <v>12070</v>
      </c>
      <c r="CK24" s="25" t="s">
        <v>12071</v>
      </c>
      <c r="CL24" s="42" t="s">
        <v>12072</v>
      </c>
      <c r="CM24" s="43" t="s">
        <v>12073</v>
      </c>
      <c r="CN24" s="41" t="s">
        <v>12074</v>
      </c>
      <c r="CO24" s="41" t="s">
        <v>12075</v>
      </c>
      <c r="CP24" s="41" t="s">
        <v>12076</v>
      </c>
      <c r="CQ24" s="41" t="s">
        <v>12077</v>
      </c>
      <c r="CR24" s="25" t="s">
        <v>12078</v>
      </c>
      <c r="CS24" s="41" t="s">
        <v>12079</v>
      </c>
      <c r="CU24" s="41" t="s">
        <v>12080</v>
      </c>
      <c r="CV24" s="41" t="s">
        <v>12081</v>
      </c>
      <c r="CW24" s="25" t="s">
        <v>12082</v>
      </c>
      <c r="CX24" s="41" t="s">
        <v>12083</v>
      </c>
      <c r="CY24" s="41" t="s">
        <v>12084</v>
      </c>
      <c r="CZ24" s="41" t="s">
        <v>12085</v>
      </c>
      <c r="DA24" s="41" t="s">
        <v>12086</v>
      </c>
      <c r="DB24" s="25" t="s">
        <v>12087</v>
      </c>
      <c r="DC24" s="41" t="s">
        <v>12088</v>
      </c>
      <c r="DD24" s="41" t="s">
        <v>12089</v>
      </c>
      <c r="DE24" s="41" t="s">
        <v>12090</v>
      </c>
      <c r="DF24" s="41" t="s">
        <v>12091</v>
      </c>
      <c r="DG24" s="25" t="s">
        <v>12092</v>
      </c>
      <c r="DH24" s="41" t="s">
        <v>12093</v>
      </c>
      <c r="DI24" s="41" t="s">
        <v>12094</v>
      </c>
      <c r="DJ24" s="41" t="s">
        <v>12095</v>
      </c>
      <c r="DK24" s="41" t="s">
        <v>12096</v>
      </c>
      <c r="DL24" s="25" t="s">
        <v>12097</v>
      </c>
      <c r="DM24" s="41" t="s">
        <v>12098</v>
      </c>
      <c r="DN24" s="41" t="s">
        <v>12099</v>
      </c>
      <c r="DO24" s="41" t="s">
        <v>12100</v>
      </c>
      <c r="DP24" s="41" t="s">
        <v>12101</v>
      </c>
      <c r="DQ24" s="25" t="s">
        <v>12102</v>
      </c>
      <c r="DR24" s="41" t="s">
        <v>12103</v>
      </c>
      <c r="DS24" s="41" t="s">
        <v>12104</v>
      </c>
      <c r="DT24" s="41" t="s">
        <v>12105</v>
      </c>
      <c r="DU24" s="41" t="s">
        <v>12106</v>
      </c>
      <c r="DV24" s="25" t="s">
        <v>12107</v>
      </c>
      <c r="DW24" s="41" t="s">
        <v>12108</v>
      </c>
      <c r="DX24" s="41" t="s">
        <v>12109</v>
      </c>
      <c r="DY24" s="41" t="s">
        <v>12110</v>
      </c>
      <c r="DZ24" s="41" t="s">
        <v>12111</v>
      </c>
      <c r="EA24" s="25" t="s">
        <v>12112</v>
      </c>
      <c r="EB24" s="42">
        <v>-25.665549535411952</v>
      </c>
      <c r="EC24" s="43">
        <v>-45.762998705642431</v>
      </c>
      <c r="ED24" s="41">
        <v>-43.143043388958631</v>
      </c>
      <c r="EE24" s="41">
        <v>-40.578713450548378</v>
      </c>
      <c r="EF24" s="41">
        <v>-38.798701345795052</v>
      </c>
      <c r="EG24" s="41">
        <v>-35.483428800691996</v>
      </c>
      <c r="EH24" s="25">
        <v>-32.301657163445427</v>
      </c>
      <c r="EI24" s="41">
        <v>-29.314574350156263</v>
      </c>
      <c r="EK24" s="41">
        <v>-23.408271685071647</v>
      </c>
      <c r="EL24" s="41">
        <v>-22.892068174693183</v>
      </c>
      <c r="EM24" s="25">
        <v>-22.509365572171216</v>
      </c>
      <c r="EN24" s="41">
        <v>-21.898598918727732</v>
      </c>
      <c r="EO24" s="41">
        <v>-22.35583952813624</v>
      </c>
      <c r="EP24" s="41">
        <v>-22.796392524062679</v>
      </c>
      <c r="EQ24" s="41">
        <v>-23.676386008350104</v>
      </c>
      <c r="ER24" s="25">
        <v>-24.66206771135726</v>
      </c>
      <c r="ES24" s="41">
        <v>-25.736750019602077</v>
      </c>
      <c r="ET24" s="41">
        <v>-27.039496378768412</v>
      </c>
      <c r="EU24" s="41">
        <v>-28.575869326683616</v>
      </c>
      <c r="EV24" s="41">
        <v>-30.112242274598824</v>
      </c>
      <c r="EW24" s="25">
        <v>-31.559614617276363</v>
      </c>
      <c r="EX24" s="41">
        <v>-32.801173060341803</v>
      </c>
      <c r="EY24" s="41">
        <v>-33.508727871981243</v>
      </c>
      <c r="EZ24" s="41">
        <v>-33.348526782553442</v>
      </c>
      <c r="FA24" s="41">
        <v>-33.015887020477663</v>
      </c>
      <c r="FB24" s="25">
        <v>-32.772247863639556</v>
      </c>
      <c r="FC24" s="41">
        <v>-32.873486052097398</v>
      </c>
      <c r="FD24" s="41">
        <v>-33.508727871981229</v>
      </c>
      <c r="FE24" s="41">
        <v>-33.508727871981229</v>
      </c>
      <c r="FF24" s="41">
        <v>-33.508727871981229</v>
      </c>
      <c r="FG24" s="25">
        <v>-33.508727871981229</v>
      </c>
      <c r="FH24" s="41">
        <v>-33.508727871981229</v>
      </c>
      <c r="FI24" s="41">
        <v>-33.508727871981229</v>
      </c>
      <c r="FJ24" s="41">
        <v>-33.508727871981229</v>
      </c>
      <c r="FK24" s="41">
        <v>-33.508727871981229</v>
      </c>
      <c r="FL24" s="25">
        <v>-33.508727871981229</v>
      </c>
      <c r="FM24" s="41">
        <v>-33.508727871981229</v>
      </c>
      <c r="FN24" s="41">
        <v>-33.508727871981229</v>
      </c>
      <c r="FO24" s="41">
        <v>-33.508727871981229</v>
      </c>
      <c r="FP24" s="41">
        <v>-33.508727871981229</v>
      </c>
      <c r="FQ24" s="25">
        <v>-33.508727871981229</v>
      </c>
    </row>
    <row r="25" spans="1:173" outlineLevel="1" x14ac:dyDescent="0.3">
      <c r="A25" s="67" t="s">
        <v>12113</v>
      </c>
      <c r="B25" s="67" t="s">
        <v>12114</v>
      </c>
      <c r="C25" s="79" t="s">
        <v>12115</v>
      </c>
      <c r="D25" s="79" t="s">
        <v>12116</v>
      </c>
      <c r="E25" s="24" t="s">
        <v>12117</v>
      </c>
      <c r="F25" s="25">
        <v>712.9099341180189</v>
      </c>
      <c r="G25" s="41">
        <v>481.18342702296758</v>
      </c>
      <c r="H25" s="41">
        <v>519.49410385914837</v>
      </c>
      <c r="I25" s="41">
        <v>440.03127840787306</v>
      </c>
      <c r="J25" s="41">
        <v>386.60414013845872</v>
      </c>
      <c r="K25" s="41">
        <v>431.87374165331175</v>
      </c>
      <c r="L25" s="25">
        <v>458.00544050238545</v>
      </c>
      <c r="M25" s="41">
        <v>608.89166098724797</v>
      </c>
      <c r="O25" s="41">
        <v>694.11395044582014</v>
      </c>
      <c r="P25" s="41">
        <v>708.65876514154081</v>
      </c>
      <c r="Q25" s="25">
        <v>637.04221511187563</v>
      </c>
      <c r="R25" s="41">
        <v>675.22156772945129</v>
      </c>
      <c r="S25" s="41">
        <v>631.25938283286462</v>
      </c>
      <c r="T25" s="41">
        <v>624.93358784576856</v>
      </c>
      <c r="U25" s="41">
        <v>609.58595333461824</v>
      </c>
      <c r="V25" s="25">
        <v>609.36930247778685</v>
      </c>
      <c r="W25" s="41">
        <v>613.43481509117419</v>
      </c>
      <c r="X25" s="41">
        <v>641.21929302573119</v>
      </c>
      <c r="Y25" s="41">
        <v>636.92595829851018</v>
      </c>
      <c r="Z25" s="41">
        <v>617.93103012198981</v>
      </c>
      <c r="AA25" s="25">
        <v>570.5886122641266</v>
      </c>
      <c r="AB25" s="41">
        <v>582.46960975899867</v>
      </c>
      <c r="AC25" s="41">
        <v>596.68576479765125</v>
      </c>
      <c r="AD25" s="41">
        <v>603.67810804888552</v>
      </c>
      <c r="AE25" s="41">
        <v>590.61117390204856</v>
      </c>
      <c r="AF25" s="25">
        <v>583.61959141332886</v>
      </c>
      <c r="AG25" s="41">
        <v>573.66014258474775</v>
      </c>
      <c r="AH25" s="41">
        <v>551.65729717679767</v>
      </c>
      <c r="AI25" s="41">
        <v>531.40761565638365</v>
      </c>
      <c r="AJ25" s="41">
        <v>554.32636459461924</v>
      </c>
      <c r="AK25" s="25">
        <v>550.74309621386453</v>
      </c>
      <c r="AL25" s="41">
        <v>548.99662781709344</v>
      </c>
      <c r="AM25" s="41">
        <v>547.09206832702387</v>
      </c>
      <c r="AN25" s="41">
        <v>546.21283851657199</v>
      </c>
      <c r="AO25" s="41">
        <v>545.4082101542939</v>
      </c>
      <c r="AP25" s="25">
        <v>544.9692657604113</v>
      </c>
      <c r="AQ25" s="41">
        <v>544.67717243895493</v>
      </c>
      <c r="AR25" s="41">
        <v>544.40872640772602</v>
      </c>
      <c r="AS25" s="41">
        <v>544.19889659542923</v>
      </c>
      <c r="AT25" s="41">
        <v>543.4032340500313</v>
      </c>
      <c r="AU25" s="25">
        <v>542.49134538632882</v>
      </c>
      <c r="AV25" s="42" t="s">
        <v>12118</v>
      </c>
      <c r="AW25" s="43" t="s">
        <v>12119</v>
      </c>
      <c r="AX25" s="41" t="s">
        <v>12120</v>
      </c>
      <c r="AY25" s="41" t="s">
        <v>12121</v>
      </c>
      <c r="AZ25" s="41" t="s">
        <v>12122</v>
      </c>
      <c r="BA25" s="41" t="s">
        <v>12123</v>
      </c>
      <c r="BB25" s="25" t="s">
        <v>12124</v>
      </c>
      <c r="BC25" s="41" t="s">
        <v>12125</v>
      </c>
      <c r="BE25" s="41" t="s">
        <v>12126</v>
      </c>
      <c r="BF25" s="41" t="s">
        <v>12127</v>
      </c>
      <c r="BG25" s="25" t="s">
        <v>12128</v>
      </c>
      <c r="BH25" s="41" t="s">
        <v>12129</v>
      </c>
      <c r="BI25" s="41" t="s">
        <v>12130</v>
      </c>
      <c r="BJ25" s="41" t="s">
        <v>12131</v>
      </c>
      <c r="BK25" s="41" t="s">
        <v>12132</v>
      </c>
      <c r="BL25" s="25" t="s">
        <v>12133</v>
      </c>
      <c r="BM25" s="41" t="s">
        <v>12134</v>
      </c>
      <c r="BN25" s="41" t="s">
        <v>12135</v>
      </c>
      <c r="BO25" s="41" t="s">
        <v>12136</v>
      </c>
      <c r="BP25" s="41" t="s">
        <v>12137</v>
      </c>
      <c r="BQ25" s="25" t="s">
        <v>12138</v>
      </c>
      <c r="BR25" s="41" t="s">
        <v>12139</v>
      </c>
      <c r="BS25" s="41" t="s">
        <v>12140</v>
      </c>
      <c r="BT25" s="41" t="s">
        <v>12141</v>
      </c>
      <c r="BU25" s="41" t="s">
        <v>12142</v>
      </c>
      <c r="BV25" s="25" t="s">
        <v>12143</v>
      </c>
      <c r="BW25" s="41" t="s">
        <v>12144</v>
      </c>
      <c r="BX25" s="41" t="s">
        <v>12145</v>
      </c>
      <c r="BY25" s="41" t="s">
        <v>12146</v>
      </c>
      <c r="BZ25" s="41" t="s">
        <v>12147</v>
      </c>
      <c r="CA25" s="25" t="s">
        <v>12148</v>
      </c>
      <c r="CB25" s="41" t="s">
        <v>12149</v>
      </c>
      <c r="CC25" s="41" t="s">
        <v>12150</v>
      </c>
      <c r="CD25" s="41" t="s">
        <v>12151</v>
      </c>
      <c r="CE25" s="41" t="s">
        <v>12152</v>
      </c>
      <c r="CF25" s="25" t="s">
        <v>12153</v>
      </c>
      <c r="CG25" s="41" t="s">
        <v>12154</v>
      </c>
      <c r="CH25" s="41" t="s">
        <v>12155</v>
      </c>
      <c r="CI25" s="41" t="s">
        <v>12156</v>
      </c>
      <c r="CJ25" s="41" t="s">
        <v>12157</v>
      </c>
      <c r="CK25" s="25" t="s">
        <v>12158</v>
      </c>
      <c r="CL25" s="42" t="s">
        <v>12159</v>
      </c>
      <c r="CM25" s="43" t="s">
        <v>12160</v>
      </c>
      <c r="CN25" s="41" t="s">
        <v>12161</v>
      </c>
      <c r="CO25" s="41" t="s">
        <v>12162</v>
      </c>
      <c r="CP25" s="41" t="s">
        <v>12163</v>
      </c>
      <c r="CQ25" s="41" t="s">
        <v>12164</v>
      </c>
      <c r="CR25" s="25" t="s">
        <v>12165</v>
      </c>
      <c r="CS25" s="41" t="s">
        <v>12166</v>
      </c>
      <c r="CU25" s="41" t="s">
        <v>12167</v>
      </c>
      <c r="CV25" s="41" t="s">
        <v>12168</v>
      </c>
      <c r="CW25" s="25" t="s">
        <v>12169</v>
      </c>
      <c r="CX25" s="41" t="s">
        <v>12170</v>
      </c>
      <c r="CY25" s="41" t="s">
        <v>12171</v>
      </c>
      <c r="CZ25" s="41" t="s">
        <v>12172</v>
      </c>
      <c r="DA25" s="41" t="s">
        <v>12173</v>
      </c>
      <c r="DB25" s="25" t="s">
        <v>12174</v>
      </c>
      <c r="DC25" s="41" t="s">
        <v>12175</v>
      </c>
      <c r="DD25" s="41" t="s">
        <v>12176</v>
      </c>
      <c r="DE25" s="41" t="s">
        <v>12177</v>
      </c>
      <c r="DF25" s="41" t="s">
        <v>12178</v>
      </c>
      <c r="DG25" s="25" t="s">
        <v>12179</v>
      </c>
      <c r="DH25" s="41" t="s">
        <v>12180</v>
      </c>
      <c r="DI25" s="41" t="s">
        <v>12181</v>
      </c>
      <c r="DJ25" s="41" t="s">
        <v>12182</v>
      </c>
      <c r="DK25" s="41" t="s">
        <v>12183</v>
      </c>
      <c r="DL25" s="25" t="s">
        <v>12184</v>
      </c>
      <c r="DM25" s="41" t="s">
        <v>12185</v>
      </c>
      <c r="DN25" s="41" t="s">
        <v>12186</v>
      </c>
      <c r="DO25" s="41" t="s">
        <v>12187</v>
      </c>
      <c r="DP25" s="41" t="s">
        <v>12188</v>
      </c>
      <c r="DQ25" s="25" t="s">
        <v>12189</v>
      </c>
      <c r="DR25" s="41" t="s">
        <v>12190</v>
      </c>
      <c r="DS25" s="41" t="s">
        <v>12191</v>
      </c>
      <c r="DT25" s="41" t="s">
        <v>12192</v>
      </c>
      <c r="DU25" s="41" t="s">
        <v>12193</v>
      </c>
      <c r="DV25" s="25" t="s">
        <v>12194</v>
      </c>
      <c r="DW25" s="41" t="s">
        <v>12195</v>
      </c>
      <c r="DX25" s="41" t="s">
        <v>12196</v>
      </c>
      <c r="DY25" s="41" t="s">
        <v>12197</v>
      </c>
      <c r="DZ25" s="41" t="s">
        <v>12198</v>
      </c>
      <c r="EA25" s="25" t="s">
        <v>12199</v>
      </c>
      <c r="EB25" s="42">
        <v>712.9099341180189</v>
      </c>
      <c r="EC25" s="43">
        <v>481.18342702296758</v>
      </c>
      <c r="ED25" s="41">
        <v>519.49410385914837</v>
      </c>
      <c r="EE25" s="41">
        <v>440.03127840787306</v>
      </c>
      <c r="EF25" s="41">
        <v>386.60414013845872</v>
      </c>
      <c r="EG25" s="41">
        <v>431.87374165331175</v>
      </c>
      <c r="EH25" s="25">
        <v>458.00544050238545</v>
      </c>
      <c r="EI25" s="41">
        <v>608.89166098724797</v>
      </c>
      <c r="EK25" s="41">
        <v>694.11395044582014</v>
      </c>
      <c r="EL25" s="41">
        <v>708.65876514154081</v>
      </c>
      <c r="EM25" s="25">
        <v>637.04221511187563</v>
      </c>
      <c r="EN25" s="41">
        <v>675.22156772945129</v>
      </c>
      <c r="EO25" s="41">
        <v>631.25938283286462</v>
      </c>
      <c r="EP25" s="41">
        <v>624.93358784576856</v>
      </c>
      <c r="EQ25" s="41">
        <v>609.58595333461824</v>
      </c>
      <c r="ER25" s="25">
        <v>609.36930247778685</v>
      </c>
      <c r="ES25" s="41">
        <v>613.43481509117419</v>
      </c>
      <c r="ET25" s="41">
        <v>641.21929302573119</v>
      </c>
      <c r="EU25" s="41">
        <v>636.92595829851018</v>
      </c>
      <c r="EV25" s="41">
        <v>617.93103012198981</v>
      </c>
      <c r="EW25" s="25">
        <v>570.5886122641266</v>
      </c>
      <c r="EX25" s="41">
        <v>582.46960975899867</v>
      </c>
      <c r="EY25" s="41">
        <v>596.68576479765125</v>
      </c>
      <c r="EZ25" s="41">
        <v>603.67810804888552</v>
      </c>
      <c r="FA25" s="41">
        <v>590.61117390204856</v>
      </c>
      <c r="FB25" s="25">
        <v>583.61959141332886</v>
      </c>
      <c r="FC25" s="41">
        <v>573.66014258474775</v>
      </c>
      <c r="FD25" s="41">
        <v>551.65729717679767</v>
      </c>
      <c r="FE25" s="41">
        <v>531.40761565638365</v>
      </c>
      <c r="FF25" s="41">
        <v>554.32636459461924</v>
      </c>
      <c r="FG25" s="25">
        <v>550.74309621386453</v>
      </c>
      <c r="FH25" s="41">
        <v>548.99662781709344</v>
      </c>
      <c r="FI25" s="41">
        <v>547.09206832702387</v>
      </c>
      <c r="FJ25" s="41">
        <v>546.21283851657199</v>
      </c>
      <c r="FK25" s="41">
        <v>545.4082101542939</v>
      </c>
      <c r="FL25" s="25">
        <v>544.9692657604113</v>
      </c>
      <c r="FM25" s="41">
        <v>544.67717243895493</v>
      </c>
      <c r="FN25" s="41">
        <v>544.40872640772602</v>
      </c>
      <c r="FO25" s="41">
        <v>544.19889659542923</v>
      </c>
      <c r="FP25" s="41">
        <v>543.4032340500313</v>
      </c>
      <c r="FQ25" s="25">
        <v>542.49134538632882</v>
      </c>
    </row>
    <row r="26" spans="1:173" outlineLevel="1" x14ac:dyDescent="0.3">
      <c r="A26" s="67" t="s">
        <v>12200</v>
      </c>
      <c r="B26" s="67" t="s">
        <v>12201</v>
      </c>
      <c r="C26" s="80" t="s">
        <v>12202</v>
      </c>
      <c r="D26" s="80" t="s">
        <v>12203</v>
      </c>
      <c r="E26" s="24" t="s">
        <v>12204</v>
      </c>
      <c r="F26" s="25">
        <v>24.177262205050216</v>
      </c>
      <c r="G26" s="41">
        <v>24.892303683236701</v>
      </c>
      <c r="H26" s="41">
        <v>26.888004725596424</v>
      </c>
      <c r="I26" s="41">
        <v>26.502862998701012</v>
      </c>
      <c r="J26" s="41">
        <v>25.534324983936887</v>
      </c>
      <c r="K26" s="41">
        <v>19.722677281753953</v>
      </c>
      <c r="L26" s="25">
        <v>22.520117589519373</v>
      </c>
      <c r="M26" s="41">
        <v>23.348689897284796</v>
      </c>
      <c r="O26" s="41">
        <v>25.558804446320057</v>
      </c>
      <c r="P26" s="41">
        <v>26.451524287589901</v>
      </c>
      <c r="Q26" s="25">
        <v>27.344244128859739</v>
      </c>
      <c r="R26" s="41">
        <v>27.871679404340526</v>
      </c>
      <c r="S26" s="41">
        <v>28.399114679821309</v>
      </c>
      <c r="T26" s="41">
        <v>28.57908414881982</v>
      </c>
      <c r="U26" s="41">
        <v>28.759053617818335</v>
      </c>
      <c r="V26" s="25">
        <v>28.627194798948139</v>
      </c>
      <c r="W26" s="41">
        <v>28.860620545867004</v>
      </c>
      <c r="X26" s="41">
        <v>28.817855523530721</v>
      </c>
      <c r="Y26" s="41">
        <v>28.810728019808007</v>
      </c>
      <c r="Z26" s="41">
        <v>27.689928059411343</v>
      </c>
      <c r="AA26" s="25">
        <v>26.586946858321454</v>
      </c>
      <c r="AB26" s="41">
        <v>25.483965657231568</v>
      </c>
      <c r="AC26" s="41">
        <v>24.657175225396831</v>
      </c>
      <c r="AD26" s="41">
        <v>24.142213081430793</v>
      </c>
      <c r="AE26" s="41">
        <v>24.46473262488357</v>
      </c>
      <c r="AF26" s="25">
        <v>24.528880158387992</v>
      </c>
      <c r="AG26" s="41">
        <v>24.593027691892413</v>
      </c>
      <c r="AH26" s="41">
        <v>24.657175225396831</v>
      </c>
      <c r="AI26" s="41">
        <v>24.657175225396831</v>
      </c>
      <c r="AJ26" s="41">
        <v>24.657175225396831</v>
      </c>
      <c r="AK26" s="25">
        <v>24.657175225396831</v>
      </c>
      <c r="AL26" s="41">
        <v>24.657175225396831</v>
      </c>
      <c r="AM26" s="41">
        <v>24.657175225396831</v>
      </c>
      <c r="AN26" s="41">
        <v>24.657175225396831</v>
      </c>
      <c r="AO26" s="41">
        <v>24.657175225396831</v>
      </c>
      <c r="AP26" s="25">
        <v>24.657175225396831</v>
      </c>
      <c r="AQ26" s="41">
        <v>24.657175225396831</v>
      </c>
      <c r="AR26" s="41">
        <v>24.657175225396831</v>
      </c>
      <c r="AS26" s="41">
        <v>24.657175225396831</v>
      </c>
      <c r="AT26" s="41">
        <v>24.657175225396831</v>
      </c>
      <c r="AU26" s="25">
        <v>24.657175225396831</v>
      </c>
      <c r="AV26" s="42" t="s">
        <v>12205</v>
      </c>
      <c r="AW26" s="43" t="s">
        <v>12206</v>
      </c>
      <c r="AX26" s="41" t="s">
        <v>12207</v>
      </c>
      <c r="AY26" s="41" t="s">
        <v>12208</v>
      </c>
      <c r="AZ26" s="41" t="s">
        <v>12209</v>
      </c>
      <c r="BA26" s="41" t="s">
        <v>12210</v>
      </c>
      <c r="BB26" s="25" t="s">
        <v>12211</v>
      </c>
      <c r="BC26" s="41" t="s">
        <v>12212</v>
      </c>
      <c r="BE26" s="41" t="s">
        <v>12213</v>
      </c>
      <c r="BF26" s="41" t="s">
        <v>12214</v>
      </c>
      <c r="BG26" s="25" t="s">
        <v>12215</v>
      </c>
      <c r="BH26" s="41" t="s">
        <v>12216</v>
      </c>
      <c r="BI26" s="41" t="s">
        <v>12217</v>
      </c>
      <c r="BJ26" s="41" t="s">
        <v>12218</v>
      </c>
      <c r="BK26" s="41" t="s">
        <v>12219</v>
      </c>
      <c r="BL26" s="25" t="s">
        <v>12220</v>
      </c>
      <c r="BM26" s="41" t="s">
        <v>12221</v>
      </c>
      <c r="BN26" s="41" t="s">
        <v>12222</v>
      </c>
      <c r="BO26" s="41" t="s">
        <v>12223</v>
      </c>
      <c r="BP26" s="41" t="s">
        <v>12224</v>
      </c>
      <c r="BQ26" s="25" t="s">
        <v>12225</v>
      </c>
      <c r="BR26" s="41" t="s">
        <v>12226</v>
      </c>
      <c r="BS26" s="41" t="s">
        <v>12227</v>
      </c>
      <c r="BT26" s="41" t="s">
        <v>12228</v>
      </c>
      <c r="BU26" s="41" t="s">
        <v>12229</v>
      </c>
      <c r="BV26" s="25" t="s">
        <v>12230</v>
      </c>
      <c r="BW26" s="41" t="s">
        <v>12231</v>
      </c>
      <c r="BX26" s="41" t="s">
        <v>12232</v>
      </c>
      <c r="BY26" s="41" t="s">
        <v>12233</v>
      </c>
      <c r="BZ26" s="41" t="s">
        <v>12234</v>
      </c>
      <c r="CA26" s="25" t="s">
        <v>12235</v>
      </c>
      <c r="CB26" s="41" t="s">
        <v>12236</v>
      </c>
      <c r="CC26" s="41" t="s">
        <v>12237</v>
      </c>
      <c r="CD26" s="41" t="s">
        <v>12238</v>
      </c>
      <c r="CE26" s="41" t="s">
        <v>12239</v>
      </c>
      <c r="CF26" s="25" t="s">
        <v>12240</v>
      </c>
      <c r="CG26" s="41" t="s">
        <v>12241</v>
      </c>
      <c r="CH26" s="41" t="s">
        <v>12242</v>
      </c>
      <c r="CI26" s="41" t="s">
        <v>12243</v>
      </c>
      <c r="CJ26" s="41" t="s">
        <v>12244</v>
      </c>
      <c r="CK26" s="25" t="s">
        <v>12245</v>
      </c>
      <c r="CL26" s="42">
        <v>0.63402102551840755</v>
      </c>
      <c r="CM26" s="43">
        <v>0.34373109962020398</v>
      </c>
      <c r="CN26" s="41">
        <v>0.41456437129906848</v>
      </c>
      <c r="CO26" s="41">
        <v>0.4755948241295187</v>
      </c>
      <c r="CP26" s="41">
        <v>0.52555757826014626</v>
      </c>
      <c r="CQ26" s="41">
        <v>0.54579565588267909</v>
      </c>
      <c r="CR26" s="25">
        <v>0.57520411242792191</v>
      </c>
      <c r="CS26" s="41">
        <v>0.60461256897316473</v>
      </c>
      <c r="CU26" s="41">
        <v>0.66570626579618541</v>
      </c>
      <c r="CV26" s="41">
        <v>0.69739150607396327</v>
      </c>
      <c r="CW26" s="25">
        <v>0.72907674635174113</v>
      </c>
      <c r="CX26" s="41">
        <v>0.74779696815258379</v>
      </c>
      <c r="CY26" s="41">
        <v>0.76651718995342655</v>
      </c>
      <c r="CZ26" s="41">
        <v>0.77290483320303849</v>
      </c>
      <c r="DA26" s="41">
        <v>0.77929247645265032</v>
      </c>
      <c r="DB26" s="25">
        <v>0.77461242100243943</v>
      </c>
      <c r="DC26" s="41">
        <v>0.78289738402916398</v>
      </c>
      <c r="DD26" s="41">
        <v>0.78137952820747403</v>
      </c>
      <c r="DE26" s="41">
        <v>0.78112655223719241</v>
      </c>
      <c r="DF26" s="41">
        <v>0.74134608091040166</v>
      </c>
      <c r="DG26" s="25">
        <v>0.70219804950931497</v>
      </c>
      <c r="DH26" s="41">
        <v>0.66305001810822817</v>
      </c>
      <c r="DI26" s="41">
        <v>0.63370480555555564</v>
      </c>
      <c r="DJ26" s="41">
        <v>0.61542729170270594</v>
      </c>
      <c r="DK26" s="41">
        <v>0.62687445435795097</v>
      </c>
      <c r="DL26" s="25">
        <v>0.6291512380904859</v>
      </c>
      <c r="DM26" s="41">
        <v>0.63142802182302082</v>
      </c>
      <c r="DN26" s="41">
        <v>0.63370480555555575</v>
      </c>
      <c r="DO26" s="41">
        <v>0.63370480555555575</v>
      </c>
      <c r="DP26" s="41">
        <v>0.63370480555555575</v>
      </c>
      <c r="DQ26" s="25">
        <v>0.63370480555555575</v>
      </c>
      <c r="DR26" s="41">
        <v>0.63370480555555575</v>
      </c>
      <c r="DS26" s="41">
        <v>0.63370480555555575</v>
      </c>
      <c r="DT26" s="41">
        <v>0.63370480555555575</v>
      </c>
      <c r="DU26" s="41">
        <v>0.63370480555555575</v>
      </c>
      <c r="DV26" s="25">
        <v>0.63370480555555575</v>
      </c>
      <c r="DW26" s="41">
        <v>0.63370480555555575</v>
      </c>
      <c r="DX26" s="41">
        <v>0.63370480555555575</v>
      </c>
      <c r="DY26" s="41">
        <v>0.63370480555555575</v>
      </c>
      <c r="DZ26" s="41">
        <v>0.63370480555555575</v>
      </c>
      <c r="EA26" s="25">
        <v>0.63370480555555575</v>
      </c>
      <c r="EB26" s="42">
        <v>24.811283230568623</v>
      </c>
      <c r="EC26" s="43">
        <v>25.236034782856905</v>
      </c>
      <c r="ED26" s="41">
        <v>27.302569096895493</v>
      </c>
      <c r="EE26" s="41">
        <v>26.978457822830531</v>
      </c>
      <c r="EF26" s="41">
        <v>26.059882562197032</v>
      </c>
      <c r="EG26" s="41">
        <v>20.268472937636631</v>
      </c>
      <c r="EH26" s="25">
        <v>23.095321701947295</v>
      </c>
      <c r="EI26" s="41">
        <v>23.953302466257959</v>
      </c>
      <c r="EK26" s="41">
        <v>26.224510712116242</v>
      </c>
      <c r="EL26" s="41">
        <v>27.148915793663864</v>
      </c>
      <c r="EM26" s="25">
        <v>28.073320875211479</v>
      </c>
      <c r="EN26" s="41">
        <v>28.619476372493111</v>
      </c>
      <c r="EO26" s="41">
        <v>29.165631869774735</v>
      </c>
      <c r="EP26" s="41">
        <v>29.35198898202286</v>
      </c>
      <c r="EQ26" s="41">
        <v>29.538346094270985</v>
      </c>
      <c r="ER26" s="25">
        <v>29.401807219950577</v>
      </c>
      <c r="ES26" s="41">
        <v>29.643517929896166</v>
      </c>
      <c r="ET26" s="41">
        <v>29.599235051738194</v>
      </c>
      <c r="EU26" s="41">
        <v>29.5918545720452</v>
      </c>
      <c r="EV26" s="41">
        <v>28.431274140321744</v>
      </c>
      <c r="EW26" s="25">
        <v>27.289144907830767</v>
      </c>
      <c r="EX26" s="41">
        <v>26.147015675339798</v>
      </c>
      <c r="EY26" s="41">
        <v>25.290880030952387</v>
      </c>
      <c r="EZ26" s="41">
        <v>24.757640373133498</v>
      </c>
      <c r="FA26" s="41">
        <v>25.09160707924152</v>
      </c>
      <c r="FB26" s="25">
        <v>25.158031396478478</v>
      </c>
      <c r="FC26" s="41">
        <v>25.224455713715432</v>
      </c>
      <c r="FD26" s="41">
        <v>25.290880030952387</v>
      </c>
      <c r="FE26" s="41">
        <v>25.290880030952387</v>
      </c>
      <c r="FF26" s="41">
        <v>25.290880030952387</v>
      </c>
      <c r="FG26" s="25">
        <v>25.290880030952387</v>
      </c>
      <c r="FH26" s="41">
        <v>25.290880030952387</v>
      </c>
      <c r="FI26" s="41">
        <v>25.290880030952387</v>
      </c>
      <c r="FJ26" s="41">
        <v>25.290880030952387</v>
      </c>
      <c r="FK26" s="41">
        <v>25.290880030952387</v>
      </c>
      <c r="FL26" s="25">
        <v>25.290880030952387</v>
      </c>
      <c r="FM26" s="41">
        <v>25.290880030952387</v>
      </c>
      <c r="FN26" s="41">
        <v>25.290880030952387</v>
      </c>
      <c r="FO26" s="41">
        <v>25.290880030952387</v>
      </c>
      <c r="FP26" s="41">
        <v>25.290880030952387</v>
      </c>
      <c r="FQ26" s="25">
        <v>25.290880030952387</v>
      </c>
    </row>
    <row r="27" spans="1:173" outlineLevel="1" x14ac:dyDescent="0.3">
      <c r="A27" s="67" t="s">
        <v>12246</v>
      </c>
      <c r="B27" s="67" t="s">
        <v>12247</v>
      </c>
      <c r="C27" s="79" t="s">
        <v>12248</v>
      </c>
      <c r="D27" s="79" t="s">
        <v>12249</v>
      </c>
      <c r="E27" s="24" t="s">
        <v>12250</v>
      </c>
      <c r="F27" s="25">
        <v>107.35671199343187</v>
      </c>
      <c r="G27" s="41">
        <v>80.575278178981932</v>
      </c>
      <c r="H27" s="41">
        <v>87.47803139573071</v>
      </c>
      <c r="I27" s="41">
        <v>93.45850203940887</v>
      </c>
      <c r="J27" s="41">
        <v>98.657634392446624</v>
      </c>
      <c r="K27" s="41">
        <v>101.90090208210181</v>
      </c>
      <c r="L27" s="25">
        <v>104.39282282758622</v>
      </c>
      <c r="M27" s="41">
        <v>106.28037454679804</v>
      </c>
      <c r="O27" s="41">
        <v>110.04046315862068</v>
      </c>
      <c r="P27" s="41">
        <v>111.52612514548439</v>
      </c>
      <c r="Q27" s="25">
        <v>110.90408417668307</v>
      </c>
      <c r="R27" s="41">
        <v>108.90673388932674</v>
      </c>
      <c r="S27" s="41">
        <v>105.77599616354678</v>
      </c>
      <c r="T27" s="41">
        <v>101.32513471034481</v>
      </c>
      <c r="U27" s="41">
        <v>93.546547025615737</v>
      </c>
      <c r="V27" s="25">
        <v>87.746416360591112</v>
      </c>
      <c r="W27" s="41">
        <v>82.774785285057462</v>
      </c>
      <c r="X27" s="41">
        <v>77.237284135632152</v>
      </c>
      <c r="Y27" s="41">
        <v>71.969369234154314</v>
      </c>
      <c r="Z27" s="41">
        <v>68.8146175510673</v>
      </c>
      <c r="AA27" s="25">
        <v>64.834680276847251</v>
      </c>
      <c r="AB27" s="41">
        <v>60.811661023973699</v>
      </c>
      <c r="AC27" s="41">
        <v>57.692539677504065</v>
      </c>
      <c r="AD27" s="41">
        <v>55.332323955008178</v>
      </c>
      <c r="AE27" s="41">
        <v>54.89255289589488</v>
      </c>
      <c r="AF27" s="25">
        <v>55.238199447619024</v>
      </c>
      <c r="AG27" s="41">
        <v>56.067689759605891</v>
      </c>
      <c r="AH27" s="41">
        <v>57.69253967750408</v>
      </c>
      <c r="AI27" s="41">
        <v>57.69253967750408</v>
      </c>
      <c r="AJ27" s="41">
        <v>57.69253967750408</v>
      </c>
      <c r="AK27" s="25">
        <v>57.69253967750408</v>
      </c>
      <c r="AL27" s="41">
        <v>57.69253967750408</v>
      </c>
      <c r="AM27" s="41">
        <v>57.69253967750408</v>
      </c>
      <c r="AN27" s="41">
        <v>57.69253967750408</v>
      </c>
      <c r="AO27" s="41">
        <v>57.69253967750408</v>
      </c>
      <c r="AP27" s="25">
        <v>57.69253967750408</v>
      </c>
      <c r="AQ27" s="41">
        <v>57.69253967750408</v>
      </c>
      <c r="AR27" s="41">
        <v>57.69253967750408</v>
      </c>
      <c r="AS27" s="41">
        <v>57.69253967750408</v>
      </c>
      <c r="AT27" s="41">
        <v>57.69253967750408</v>
      </c>
      <c r="AU27" s="25">
        <v>57.69253967750408</v>
      </c>
      <c r="AV27" s="42" t="s">
        <v>12251</v>
      </c>
      <c r="AW27" s="43" t="s">
        <v>12252</v>
      </c>
      <c r="AX27" s="41" t="s">
        <v>12253</v>
      </c>
      <c r="AY27" s="41" t="s">
        <v>12254</v>
      </c>
      <c r="AZ27" s="41" t="s">
        <v>12255</v>
      </c>
      <c r="BA27" s="41" t="s">
        <v>12256</v>
      </c>
      <c r="BB27" s="25" t="s">
        <v>12257</v>
      </c>
      <c r="BC27" s="41" t="s">
        <v>12258</v>
      </c>
      <c r="BE27" s="41" t="s">
        <v>12259</v>
      </c>
      <c r="BF27" s="41" t="s">
        <v>12260</v>
      </c>
      <c r="BG27" s="25" t="s">
        <v>12261</v>
      </c>
      <c r="BH27" s="41" t="s">
        <v>12262</v>
      </c>
      <c r="BI27" s="41" t="s">
        <v>12263</v>
      </c>
      <c r="BJ27" s="41" t="s">
        <v>12264</v>
      </c>
      <c r="BK27" s="41" t="s">
        <v>12265</v>
      </c>
      <c r="BL27" s="25" t="s">
        <v>12266</v>
      </c>
      <c r="BM27" s="41" t="s">
        <v>12267</v>
      </c>
      <c r="BN27" s="41" t="s">
        <v>12268</v>
      </c>
      <c r="BO27" s="41" t="s">
        <v>12269</v>
      </c>
      <c r="BP27" s="41" t="s">
        <v>12270</v>
      </c>
      <c r="BQ27" s="25" t="s">
        <v>12271</v>
      </c>
      <c r="BR27" s="41" t="s">
        <v>12272</v>
      </c>
      <c r="BS27" s="41" t="s">
        <v>12273</v>
      </c>
      <c r="BT27" s="41" t="s">
        <v>12274</v>
      </c>
      <c r="BU27" s="41" t="s">
        <v>12275</v>
      </c>
      <c r="BV27" s="25" t="s">
        <v>12276</v>
      </c>
      <c r="BW27" s="41" t="s">
        <v>12277</v>
      </c>
      <c r="BX27" s="41" t="s">
        <v>12278</v>
      </c>
      <c r="BY27" s="41" t="s">
        <v>12279</v>
      </c>
      <c r="BZ27" s="41" t="s">
        <v>12280</v>
      </c>
      <c r="CA27" s="25" t="s">
        <v>12281</v>
      </c>
      <c r="CB27" s="41" t="s">
        <v>12282</v>
      </c>
      <c r="CC27" s="41" t="s">
        <v>12283</v>
      </c>
      <c r="CD27" s="41" t="s">
        <v>12284</v>
      </c>
      <c r="CE27" s="41" t="s">
        <v>12285</v>
      </c>
      <c r="CF27" s="25" t="s">
        <v>12286</v>
      </c>
      <c r="CG27" s="41" t="s">
        <v>12287</v>
      </c>
      <c r="CH27" s="41" t="s">
        <v>12288</v>
      </c>
      <c r="CI27" s="41" t="s">
        <v>12289</v>
      </c>
      <c r="CJ27" s="41" t="s">
        <v>12290</v>
      </c>
      <c r="CK27" s="25" t="s">
        <v>12291</v>
      </c>
      <c r="CL27" s="42">
        <v>7.2392570850574716</v>
      </c>
      <c r="CM27" s="43">
        <v>4.958239471767242</v>
      </c>
      <c r="CN27" s="41">
        <v>5.4792372961206901</v>
      </c>
      <c r="CO27" s="41">
        <v>5.9827148396551735</v>
      </c>
      <c r="CP27" s="41">
        <v>6.4158038865660929</v>
      </c>
      <c r="CQ27" s="41">
        <v>6.7234846076149433</v>
      </c>
      <c r="CR27" s="25">
        <v>6.9583178452586214</v>
      </c>
      <c r="CS27" s="41">
        <v>7.1356722668821844</v>
      </c>
      <c r="CU27" s="41">
        <v>7.4704018425287355</v>
      </c>
      <c r="CV27" s="41">
        <v>7.5976544084770108</v>
      </c>
      <c r="CW27" s="25">
        <v>7.5294175252873563</v>
      </c>
      <c r="CX27" s="41">
        <v>7.3336207028017233</v>
      </c>
      <c r="CY27" s="41">
        <v>7.0327021954022975</v>
      </c>
      <c r="CZ27" s="41">
        <v>6.6807597122844813</v>
      </c>
      <c r="DA27" s="41">
        <v>6.3721568711925274</v>
      </c>
      <c r="DB27" s="25">
        <v>6.2470559186781589</v>
      </c>
      <c r="DC27" s="41">
        <v>6.1987983030890792</v>
      </c>
      <c r="DD27" s="41">
        <v>6.16437248814655</v>
      </c>
      <c r="DE27" s="41">
        <v>6.0835332977011465</v>
      </c>
      <c r="DF27" s="41">
        <v>5.899416662428159</v>
      </c>
      <c r="DG27" s="25">
        <v>5.6387640635775833</v>
      </c>
      <c r="DH27" s="41">
        <v>5.3741156112068937</v>
      </c>
      <c r="DI27" s="41">
        <v>5.1269874396551689</v>
      </c>
      <c r="DJ27" s="41">
        <v>4.9502477647270089</v>
      </c>
      <c r="DK27" s="41">
        <v>4.8989164156609162</v>
      </c>
      <c r="DL27" s="25">
        <v>4.9204325499999975</v>
      </c>
      <c r="DM27" s="41">
        <v>4.9868251931034466</v>
      </c>
      <c r="DN27" s="41">
        <v>5.1269874396551698</v>
      </c>
      <c r="DO27" s="41">
        <v>5.1269874396551698</v>
      </c>
      <c r="DP27" s="41">
        <v>5.1269874396551698</v>
      </c>
      <c r="DQ27" s="25">
        <v>5.1269874396551698</v>
      </c>
      <c r="DR27" s="41">
        <v>5.1269874396551698</v>
      </c>
      <c r="DS27" s="41">
        <v>5.1269874396551698</v>
      </c>
      <c r="DT27" s="41">
        <v>5.1269874396551698</v>
      </c>
      <c r="DU27" s="41">
        <v>5.1269874396551698</v>
      </c>
      <c r="DV27" s="25">
        <v>5.1269874396551698</v>
      </c>
      <c r="DW27" s="41">
        <v>5.1269874396551698</v>
      </c>
      <c r="DX27" s="41">
        <v>5.1269874396551698</v>
      </c>
      <c r="DY27" s="41">
        <v>5.1269874396551698</v>
      </c>
      <c r="DZ27" s="41">
        <v>5.1269874396551698</v>
      </c>
      <c r="EA27" s="25">
        <v>5.1269874396551698</v>
      </c>
      <c r="EB27" s="42">
        <v>114.59596907848935</v>
      </c>
      <c r="EC27" s="43">
        <v>85.533517650749175</v>
      </c>
      <c r="ED27" s="41">
        <v>92.957268691851397</v>
      </c>
      <c r="EE27" s="41">
        <v>99.441216879064044</v>
      </c>
      <c r="EF27" s="41">
        <v>105.07343827901272</v>
      </c>
      <c r="EG27" s="41">
        <v>108.62438668971676</v>
      </c>
      <c r="EH27" s="25">
        <v>111.35114067284483</v>
      </c>
      <c r="EI27" s="41">
        <v>113.41604681368023</v>
      </c>
      <c r="EK27" s="41">
        <v>117.51086500114941</v>
      </c>
      <c r="EL27" s="41">
        <v>119.1237795539614</v>
      </c>
      <c r="EM27" s="25">
        <v>118.43350170197043</v>
      </c>
      <c r="EN27" s="41">
        <v>116.24035459212847</v>
      </c>
      <c r="EO27" s="41">
        <v>112.80869835894907</v>
      </c>
      <c r="EP27" s="41">
        <v>108.0058944226293</v>
      </c>
      <c r="EQ27" s="41">
        <v>99.918703896808267</v>
      </c>
      <c r="ER27" s="25">
        <v>93.99347227926927</v>
      </c>
      <c r="ES27" s="41">
        <v>88.973583588146539</v>
      </c>
      <c r="ET27" s="41">
        <v>83.401656623778706</v>
      </c>
      <c r="EU27" s="41">
        <v>78.052902531855466</v>
      </c>
      <c r="EV27" s="41">
        <v>74.714034213495466</v>
      </c>
      <c r="EW27" s="25">
        <v>70.473444340424834</v>
      </c>
      <c r="EX27" s="41">
        <v>66.185776635180588</v>
      </c>
      <c r="EY27" s="41">
        <v>62.819527117159232</v>
      </c>
      <c r="EZ27" s="41">
        <v>60.282571719735188</v>
      </c>
      <c r="FA27" s="41">
        <v>59.791469311555794</v>
      </c>
      <c r="FB27" s="25">
        <v>60.158631997619025</v>
      </c>
      <c r="FC27" s="41">
        <v>61.05451495270934</v>
      </c>
      <c r="FD27" s="41">
        <v>62.819527117159247</v>
      </c>
      <c r="FE27" s="41">
        <v>62.819527117159247</v>
      </c>
      <c r="FF27" s="41">
        <v>62.819527117159247</v>
      </c>
      <c r="FG27" s="25">
        <v>62.819527117159247</v>
      </c>
      <c r="FH27" s="41">
        <v>62.819527117159247</v>
      </c>
      <c r="FI27" s="41">
        <v>62.819527117159247</v>
      </c>
      <c r="FJ27" s="41">
        <v>62.819527117159247</v>
      </c>
      <c r="FK27" s="41">
        <v>62.819527117159247</v>
      </c>
      <c r="FL27" s="25">
        <v>62.819527117159247</v>
      </c>
      <c r="FM27" s="41">
        <v>62.819527117159247</v>
      </c>
      <c r="FN27" s="41">
        <v>62.819527117159247</v>
      </c>
      <c r="FO27" s="41">
        <v>62.819527117159247</v>
      </c>
      <c r="FP27" s="41">
        <v>62.819527117159247</v>
      </c>
      <c r="FQ27" s="25">
        <v>62.819527117159247</v>
      </c>
    </row>
    <row r="28" spans="1:173" outlineLevel="1" x14ac:dyDescent="0.3">
      <c r="A28" s="67" t="s">
        <v>12292</v>
      </c>
      <c r="B28" s="67" t="s">
        <v>12293</v>
      </c>
      <c r="C28" s="79" t="s">
        <v>12294</v>
      </c>
      <c r="D28" s="79" t="s">
        <v>12295</v>
      </c>
      <c r="E28" s="24" t="s">
        <v>12296</v>
      </c>
      <c r="F28" s="25" t="s">
        <v>12297</v>
      </c>
      <c r="G28" s="41">
        <v>2.2549999999999999</v>
      </c>
      <c r="H28" s="41">
        <v>1.503333333333333</v>
      </c>
      <c r="I28" s="41">
        <v>0.75166666666666648</v>
      </c>
      <c r="J28" s="41" t="s">
        <v>12298</v>
      </c>
      <c r="K28" s="41" t="s">
        <v>12299</v>
      </c>
      <c r="L28" s="25" t="s">
        <v>12300</v>
      </c>
      <c r="M28" s="41" t="s">
        <v>12301</v>
      </c>
      <c r="O28" s="41" t="s">
        <v>12302</v>
      </c>
      <c r="P28" s="41" t="s">
        <v>12303</v>
      </c>
      <c r="Q28" s="25" t="s">
        <v>12304</v>
      </c>
      <c r="R28" s="41" t="s">
        <v>12305</v>
      </c>
      <c r="S28" s="41" t="s">
        <v>12306</v>
      </c>
      <c r="T28" s="41" t="s">
        <v>12307</v>
      </c>
      <c r="U28" s="41" t="s">
        <v>12308</v>
      </c>
      <c r="V28" s="25" t="s">
        <v>12309</v>
      </c>
      <c r="W28" s="41" t="s">
        <v>12310</v>
      </c>
      <c r="X28" s="41" t="s">
        <v>12311</v>
      </c>
      <c r="Y28" s="41" t="s">
        <v>12312</v>
      </c>
      <c r="Z28" s="41" t="s">
        <v>12313</v>
      </c>
      <c r="AA28" s="25" t="s">
        <v>12314</v>
      </c>
      <c r="AB28" s="41" t="s">
        <v>12315</v>
      </c>
      <c r="AC28" s="41" t="s">
        <v>12316</v>
      </c>
      <c r="AD28" s="41" t="s">
        <v>12317</v>
      </c>
      <c r="AE28" s="41" t="s">
        <v>12318</v>
      </c>
      <c r="AF28" s="25" t="s">
        <v>12319</v>
      </c>
      <c r="AG28" s="41" t="s">
        <v>12320</v>
      </c>
      <c r="AH28" s="41" t="s">
        <v>12321</v>
      </c>
      <c r="AI28" s="41" t="s">
        <v>12322</v>
      </c>
      <c r="AJ28" s="41" t="s">
        <v>12323</v>
      </c>
      <c r="AK28" s="25" t="s">
        <v>12324</v>
      </c>
      <c r="AL28" s="41" t="s">
        <v>12325</v>
      </c>
      <c r="AM28" s="41" t="s">
        <v>12326</v>
      </c>
      <c r="AN28" s="41" t="s">
        <v>12327</v>
      </c>
      <c r="AO28" s="41" t="s">
        <v>12328</v>
      </c>
      <c r="AP28" s="25" t="s">
        <v>12329</v>
      </c>
      <c r="AQ28" s="41" t="s">
        <v>12330</v>
      </c>
      <c r="AR28" s="41" t="s">
        <v>12331</v>
      </c>
      <c r="AS28" s="41" t="s">
        <v>12332</v>
      </c>
      <c r="AT28" s="41" t="s">
        <v>12333</v>
      </c>
      <c r="AU28" s="25" t="s">
        <v>12334</v>
      </c>
      <c r="AV28" s="42" t="s">
        <v>12335</v>
      </c>
      <c r="AW28" s="43" t="s">
        <v>12336</v>
      </c>
      <c r="AX28" s="41" t="s">
        <v>12337</v>
      </c>
      <c r="AY28" s="41" t="s">
        <v>12338</v>
      </c>
      <c r="AZ28" s="41" t="s">
        <v>12339</v>
      </c>
      <c r="BA28" s="41" t="s">
        <v>12340</v>
      </c>
      <c r="BB28" s="25" t="s">
        <v>12341</v>
      </c>
      <c r="BC28" s="41" t="s">
        <v>12342</v>
      </c>
      <c r="BE28" s="41" t="s">
        <v>12343</v>
      </c>
      <c r="BF28" s="41" t="s">
        <v>12344</v>
      </c>
      <c r="BG28" s="25" t="s">
        <v>12345</v>
      </c>
      <c r="BH28" s="41" t="s">
        <v>12346</v>
      </c>
      <c r="BI28" s="41" t="s">
        <v>12347</v>
      </c>
      <c r="BJ28" s="41" t="s">
        <v>12348</v>
      </c>
      <c r="BK28" s="41" t="s">
        <v>12349</v>
      </c>
      <c r="BL28" s="25" t="s">
        <v>12350</v>
      </c>
      <c r="BM28" s="41" t="s">
        <v>12351</v>
      </c>
      <c r="BN28" s="41" t="s">
        <v>12352</v>
      </c>
      <c r="BO28" s="41" t="s">
        <v>12353</v>
      </c>
      <c r="BP28" s="41" t="s">
        <v>12354</v>
      </c>
      <c r="BQ28" s="25" t="s">
        <v>12355</v>
      </c>
      <c r="BR28" s="41" t="s">
        <v>12356</v>
      </c>
      <c r="BS28" s="41" t="s">
        <v>12357</v>
      </c>
      <c r="BT28" s="41" t="s">
        <v>12358</v>
      </c>
      <c r="BU28" s="41" t="s">
        <v>12359</v>
      </c>
      <c r="BV28" s="25" t="s">
        <v>12360</v>
      </c>
      <c r="BW28" s="41" t="s">
        <v>12361</v>
      </c>
      <c r="BX28" s="41" t="s">
        <v>12362</v>
      </c>
      <c r="BY28" s="41" t="s">
        <v>12363</v>
      </c>
      <c r="BZ28" s="41" t="s">
        <v>12364</v>
      </c>
      <c r="CA28" s="25" t="s">
        <v>12365</v>
      </c>
      <c r="CB28" s="41" t="s">
        <v>12366</v>
      </c>
      <c r="CC28" s="41" t="s">
        <v>12367</v>
      </c>
      <c r="CD28" s="41" t="s">
        <v>12368</v>
      </c>
      <c r="CE28" s="41" t="s">
        <v>12369</v>
      </c>
      <c r="CF28" s="25" t="s">
        <v>12370</v>
      </c>
      <c r="CG28" s="41" t="s">
        <v>12371</v>
      </c>
      <c r="CH28" s="41" t="s">
        <v>12372</v>
      </c>
      <c r="CI28" s="41" t="s">
        <v>12373</v>
      </c>
      <c r="CJ28" s="41" t="s">
        <v>12374</v>
      </c>
      <c r="CK28" s="25" t="s">
        <v>12375</v>
      </c>
      <c r="CL28" s="42" t="s">
        <v>12376</v>
      </c>
      <c r="CM28" s="43" t="s">
        <v>12377</v>
      </c>
      <c r="CN28" s="41" t="s">
        <v>12378</v>
      </c>
      <c r="CO28" s="41" t="s">
        <v>12379</v>
      </c>
      <c r="CP28" s="41" t="s">
        <v>12380</v>
      </c>
      <c r="CQ28" s="41" t="s">
        <v>12381</v>
      </c>
      <c r="CR28" s="25" t="s">
        <v>12382</v>
      </c>
      <c r="CS28" s="41" t="s">
        <v>12383</v>
      </c>
      <c r="CU28" s="41" t="s">
        <v>12384</v>
      </c>
      <c r="CV28" s="41" t="s">
        <v>12385</v>
      </c>
      <c r="CW28" s="25" t="s">
        <v>12386</v>
      </c>
      <c r="CX28" s="41" t="s">
        <v>12387</v>
      </c>
      <c r="CY28" s="41" t="s">
        <v>12388</v>
      </c>
      <c r="CZ28" s="41" t="s">
        <v>12389</v>
      </c>
      <c r="DA28" s="41" t="s">
        <v>12390</v>
      </c>
      <c r="DB28" s="25" t="s">
        <v>12391</v>
      </c>
      <c r="DC28" s="41" t="s">
        <v>12392</v>
      </c>
      <c r="DD28" s="41" t="s">
        <v>12393</v>
      </c>
      <c r="DE28" s="41" t="s">
        <v>12394</v>
      </c>
      <c r="DF28" s="41" t="s">
        <v>12395</v>
      </c>
      <c r="DG28" s="25" t="s">
        <v>12396</v>
      </c>
      <c r="DH28" s="41" t="s">
        <v>12397</v>
      </c>
      <c r="DI28" s="41" t="s">
        <v>12398</v>
      </c>
      <c r="DJ28" s="41" t="s">
        <v>12399</v>
      </c>
      <c r="DK28" s="41" t="s">
        <v>12400</v>
      </c>
      <c r="DL28" s="25" t="s">
        <v>12401</v>
      </c>
      <c r="DM28" s="41" t="s">
        <v>12402</v>
      </c>
      <c r="DN28" s="41" t="s">
        <v>12403</v>
      </c>
      <c r="DO28" s="41" t="s">
        <v>12404</v>
      </c>
      <c r="DP28" s="41" t="s">
        <v>12405</v>
      </c>
      <c r="DQ28" s="25" t="s">
        <v>12406</v>
      </c>
      <c r="DR28" s="41" t="s">
        <v>12407</v>
      </c>
      <c r="DS28" s="41" t="s">
        <v>12408</v>
      </c>
      <c r="DT28" s="41" t="s">
        <v>12409</v>
      </c>
      <c r="DU28" s="41" t="s">
        <v>12410</v>
      </c>
      <c r="DV28" s="25" t="s">
        <v>12411</v>
      </c>
      <c r="DW28" s="41" t="s">
        <v>12412</v>
      </c>
      <c r="DX28" s="41" t="s">
        <v>12413</v>
      </c>
      <c r="DY28" s="41" t="s">
        <v>12414</v>
      </c>
      <c r="DZ28" s="41" t="s">
        <v>12415</v>
      </c>
      <c r="EA28" s="25" t="s">
        <v>12416</v>
      </c>
      <c r="EB28" s="42" t="s">
        <v>12417</v>
      </c>
      <c r="EC28" s="43">
        <v>2.2549999999999999</v>
      </c>
      <c r="ED28" s="41">
        <v>1.503333333333333</v>
      </c>
      <c r="EE28" s="41">
        <v>0.75166666666666648</v>
      </c>
      <c r="EF28" s="41" t="s">
        <v>12418</v>
      </c>
      <c r="EG28" s="41" t="s">
        <v>12419</v>
      </c>
      <c r="EH28" s="25" t="s">
        <v>12420</v>
      </c>
      <c r="EI28" s="41" t="s">
        <v>12421</v>
      </c>
      <c r="EK28" s="41" t="s">
        <v>12422</v>
      </c>
      <c r="EL28" s="41" t="s">
        <v>12423</v>
      </c>
      <c r="EM28" s="25" t="s">
        <v>12424</v>
      </c>
      <c r="EN28" s="41" t="s">
        <v>12425</v>
      </c>
      <c r="EO28" s="41" t="s">
        <v>12426</v>
      </c>
      <c r="EP28" s="41" t="s">
        <v>12427</v>
      </c>
      <c r="EQ28" s="41" t="s">
        <v>12428</v>
      </c>
      <c r="ER28" s="25" t="s">
        <v>12429</v>
      </c>
      <c r="ES28" s="41" t="s">
        <v>12430</v>
      </c>
      <c r="ET28" s="41" t="s">
        <v>12431</v>
      </c>
      <c r="EU28" s="41" t="s">
        <v>12432</v>
      </c>
      <c r="EV28" s="41" t="s">
        <v>12433</v>
      </c>
      <c r="EW28" s="25" t="s">
        <v>12434</v>
      </c>
      <c r="EX28" s="41" t="s">
        <v>12435</v>
      </c>
      <c r="EY28" s="41" t="s">
        <v>12436</v>
      </c>
      <c r="EZ28" s="41" t="s">
        <v>12437</v>
      </c>
      <c r="FA28" s="41" t="s">
        <v>12438</v>
      </c>
      <c r="FB28" s="25" t="s">
        <v>12439</v>
      </c>
      <c r="FC28" s="41" t="s">
        <v>12440</v>
      </c>
      <c r="FD28" s="41" t="s">
        <v>12441</v>
      </c>
      <c r="FE28" s="41" t="s">
        <v>12442</v>
      </c>
      <c r="FF28" s="41" t="s">
        <v>12443</v>
      </c>
      <c r="FG28" s="25" t="s">
        <v>12444</v>
      </c>
      <c r="FH28" s="41" t="s">
        <v>12445</v>
      </c>
      <c r="FI28" s="41" t="s">
        <v>12446</v>
      </c>
      <c r="FJ28" s="41" t="s">
        <v>12447</v>
      </c>
      <c r="FK28" s="41" t="s">
        <v>12448</v>
      </c>
      <c r="FL28" s="25" t="s">
        <v>12449</v>
      </c>
      <c r="FM28" s="41" t="s">
        <v>12450</v>
      </c>
      <c r="FN28" s="41" t="s">
        <v>12451</v>
      </c>
      <c r="FO28" s="41" t="s">
        <v>12452</v>
      </c>
      <c r="FP28" s="41" t="s">
        <v>12453</v>
      </c>
      <c r="FQ28" s="25" t="s">
        <v>12454</v>
      </c>
    </row>
    <row r="29" spans="1:173" outlineLevel="1" x14ac:dyDescent="0.3">
      <c r="A29" s="67" t="s">
        <v>12455</v>
      </c>
      <c r="B29" s="67" t="s">
        <v>12456</v>
      </c>
      <c r="C29" s="79" t="s">
        <v>12457</v>
      </c>
      <c r="D29" s="79" t="s">
        <v>12458</v>
      </c>
      <c r="E29" s="24" t="s">
        <v>12459</v>
      </c>
      <c r="F29" s="25">
        <v>-3.2774796735867674E-2</v>
      </c>
      <c r="G29" s="41" t="s">
        <v>12460</v>
      </c>
      <c r="H29" s="41" t="s">
        <v>12461</v>
      </c>
      <c r="I29" s="41" t="s">
        <v>12462</v>
      </c>
      <c r="J29" s="41" t="s">
        <v>12463</v>
      </c>
      <c r="K29" s="41">
        <v>-8.1936991839669012E-3</v>
      </c>
      <c r="L29" s="25">
        <v>-1.6387398367933802E-2</v>
      </c>
      <c r="M29" s="41">
        <v>-2.4581097551900705E-2</v>
      </c>
      <c r="O29" s="41">
        <v>-3.2774796735867674E-2</v>
      </c>
      <c r="P29" s="41">
        <v>-3.2774796735867674E-2</v>
      </c>
      <c r="Q29" s="25">
        <v>-3.2774796735867674E-2</v>
      </c>
      <c r="R29" s="41">
        <v>-3.2774796735867674E-2</v>
      </c>
      <c r="S29" s="41">
        <v>-3.2774796735867674E-2</v>
      </c>
      <c r="T29" s="41">
        <v>-3.2774796735867674E-2</v>
      </c>
      <c r="U29" s="41">
        <v>-3.2774796735867674E-2</v>
      </c>
      <c r="V29" s="25">
        <v>-3.2774796735867674E-2</v>
      </c>
      <c r="W29" s="41">
        <v>-3.2774796735867674E-2</v>
      </c>
      <c r="X29" s="41">
        <v>-3.2774796735867674E-2</v>
      </c>
      <c r="Y29" s="41">
        <v>-3.2774796735867674E-2</v>
      </c>
      <c r="Z29" s="41">
        <v>-3.2774796735867674E-2</v>
      </c>
      <c r="AA29" s="25">
        <v>-3.2774796735867674E-2</v>
      </c>
      <c r="AB29" s="41">
        <v>-3.2774796735867674E-2</v>
      </c>
      <c r="AC29" s="41">
        <v>-3.2774796735867674E-2</v>
      </c>
      <c r="AD29" s="41">
        <v>-3.2774796735867674E-2</v>
      </c>
      <c r="AE29" s="41">
        <v>-2.4581097551900754E-2</v>
      </c>
      <c r="AF29" s="25">
        <v>-1.6387398367933837E-2</v>
      </c>
      <c r="AG29" s="41">
        <v>-8.1936991839669186E-3</v>
      </c>
      <c r="AH29" s="41" t="s">
        <v>12464</v>
      </c>
      <c r="AI29" s="41" t="s">
        <v>12465</v>
      </c>
      <c r="AJ29" s="41" t="s">
        <v>12466</v>
      </c>
      <c r="AK29" s="25" t="s">
        <v>12467</v>
      </c>
      <c r="AL29" s="41" t="s">
        <v>12468</v>
      </c>
      <c r="AM29" s="41" t="s">
        <v>12469</v>
      </c>
      <c r="AN29" s="41" t="s">
        <v>12470</v>
      </c>
      <c r="AO29" s="41" t="s">
        <v>12471</v>
      </c>
      <c r="AP29" s="25" t="s">
        <v>12472</v>
      </c>
      <c r="AQ29" s="41" t="s">
        <v>12473</v>
      </c>
      <c r="AR29" s="41" t="s">
        <v>12474</v>
      </c>
      <c r="AS29" s="41" t="s">
        <v>12475</v>
      </c>
      <c r="AT29" s="41" t="s">
        <v>12476</v>
      </c>
      <c r="AU29" s="25" t="s">
        <v>12477</v>
      </c>
      <c r="AV29" s="42" t="s">
        <v>12478</v>
      </c>
      <c r="AW29" s="43" t="s">
        <v>12479</v>
      </c>
      <c r="AX29" s="41" t="s">
        <v>12480</v>
      </c>
      <c r="AY29" s="41" t="s">
        <v>12481</v>
      </c>
      <c r="AZ29" s="41" t="s">
        <v>12482</v>
      </c>
      <c r="BA29" s="41" t="s">
        <v>12483</v>
      </c>
      <c r="BB29" s="25" t="s">
        <v>12484</v>
      </c>
      <c r="BC29" s="41" t="s">
        <v>12485</v>
      </c>
      <c r="BE29" s="41" t="s">
        <v>12486</v>
      </c>
      <c r="BF29" s="41" t="s">
        <v>12487</v>
      </c>
      <c r="BG29" s="25" t="s">
        <v>12488</v>
      </c>
      <c r="BH29" s="41" t="s">
        <v>12489</v>
      </c>
      <c r="BI29" s="41" t="s">
        <v>12490</v>
      </c>
      <c r="BJ29" s="41" t="s">
        <v>12491</v>
      </c>
      <c r="BK29" s="41" t="s">
        <v>12492</v>
      </c>
      <c r="BL29" s="25" t="s">
        <v>12493</v>
      </c>
      <c r="BM29" s="41" t="s">
        <v>12494</v>
      </c>
      <c r="BN29" s="41" t="s">
        <v>12495</v>
      </c>
      <c r="BO29" s="41" t="s">
        <v>12496</v>
      </c>
      <c r="BP29" s="41" t="s">
        <v>12497</v>
      </c>
      <c r="BQ29" s="25" t="s">
        <v>12498</v>
      </c>
      <c r="BR29" s="41" t="s">
        <v>12499</v>
      </c>
      <c r="BS29" s="41" t="s">
        <v>12500</v>
      </c>
      <c r="BT29" s="41" t="s">
        <v>12501</v>
      </c>
      <c r="BU29" s="41" t="s">
        <v>12502</v>
      </c>
      <c r="BV29" s="25" t="s">
        <v>12503</v>
      </c>
      <c r="BW29" s="41" t="s">
        <v>12504</v>
      </c>
      <c r="BX29" s="41" t="s">
        <v>12505</v>
      </c>
      <c r="BY29" s="41" t="s">
        <v>12506</v>
      </c>
      <c r="BZ29" s="41" t="s">
        <v>12507</v>
      </c>
      <c r="CA29" s="25" t="s">
        <v>12508</v>
      </c>
      <c r="CB29" s="41" t="s">
        <v>12509</v>
      </c>
      <c r="CC29" s="41" t="s">
        <v>12510</v>
      </c>
      <c r="CD29" s="41" t="s">
        <v>12511</v>
      </c>
      <c r="CE29" s="41" t="s">
        <v>12512</v>
      </c>
      <c r="CF29" s="25" t="s">
        <v>12513</v>
      </c>
      <c r="CG29" s="41" t="s">
        <v>12514</v>
      </c>
      <c r="CH29" s="41" t="s">
        <v>12515</v>
      </c>
      <c r="CI29" s="41" t="s">
        <v>12516</v>
      </c>
      <c r="CJ29" s="41" t="s">
        <v>12517</v>
      </c>
      <c r="CK29" s="25" t="s">
        <v>12518</v>
      </c>
      <c r="CL29" s="42" t="s">
        <v>12519</v>
      </c>
      <c r="CM29" s="43" t="s">
        <v>12520</v>
      </c>
      <c r="CN29" s="41" t="s">
        <v>12521</v>
      </c>
      <c r="CO29" s="41" t="s">
        <v>12522</v>
      </c>
      <c r="CP29" s="41" t="s">
        <v>12523</v>
      </c>
      <c r="CQ29" s="41" t="s">
        <v>12524</v>
      </c>
      <c r="CR29" s="25" t="s">
        <v>12525</v>
      </c>
      <c r="CS29" s="41" t="s">
        <v>12526</v>
      </c>
      <c r="CU29" s="41" t="s">
        <v>12527</v>
      </c>
      <c r="CV29" s="41" t="s">
        <v>12528</v>
      </c>
      <c r="CW29" s="25" t="s">
        <v>12529</v>
      </c>
      <c r="CX29" s="41" t="s">
        <v>12530</v>
      </c>
      <c r="CY29" s="41" t="s">
        <v>12531</v>
      </c>
      <c r="CZ29" s="41" t="s">
        <v>12532</v>
      </c>
      <c r="DA29" s="41" t="s">
        <v>12533</v>
      </c>
      <c r="DB29" s="25" t="s">
        <v>12534</v>
      </c>
      <c r="DC29" s="41" t="s">
        <v>12535</v>
      </c>
      <c r="DD29" s="41" t="s">
        <v>12536</v>
      </c>
      <c r="DE29" s="41" t="s">
        <v>12537</v>
      </c>
      <c r="DF29" s="41" t="s">
        <v>12538</v>
      </c>
      <c r="DG29" s="25" t="s">
        <v>12539</v>
      </c>
      <c r="DH29" s="41" t="s">
        <v>12540</v>
      </c>
      <c r="DI29" s="41" t="s">
        <v>12541</v>
      </c>
      <c r="DJ29" s="41" t="s">
        <v>12542</v>
      </c>
      <c r="DK29" s="41" t="s">
        <v>12543</v>
      </c>
      <c r="DL29" s="25" t="s">
        <v>12544</v>
      </c>
      <c r="DM29" s="41" t="s">
        <v>12545</v>
      </c>
      <c r="DN29" s="41" t="s">
        <v>12546</v>
      </c>
      <c r="DO29" s="41" t="s">
        <v>12547</v>
      </c>
      <c r="DP29" s="41" t="s">
        <v>12548</v>
      </c>
      <c r="DQ29" s="25" t="s">
        <v>12549</v>
      </c>
      <c r="DR29" s="41" t="s">
        <v>12550</v>
      </c>
      <c r="DS29" s="41" t="s">
        <v>12551</v>
      </c>
      <c r="DT29" s="41" t="s">
        <v>12552</v>
      </c>
      <c r="DU29" s="41" t="s">
        <v>12553</v>
      </c>
      <c r="DV29" s="25" t="s">
        <v>12554</v>
      </c>
      <c r="DW29" s="41" t="s">
        <v>12555</v>
      </c>
      <c r="DX29" s="41" t="s">
        <v>12556</v>
      </c>
      <c r="DY29" s="41" t="s">
        <v>12557</v>
      </c>
      <c r="DZ29" s="41" t="s">
        <v>12558</v>
      </c>
      <c r="EA29" s="25" t="s">
        <v>12559</v>
      </c>
      <c r="EB29" s="42">
        <v>-3.2774796735867674E-2</v>
      </c>
      <c r="EC29" s="43" t="s">
        <v>12560</v>
      </c>
      <c r="ED29" s="41" t="s">
        <v>12561</v>
      </c>
      <c r="EE29" s="41" t="s">
        <v>12562</v>
      </c>
      <c r="EF29" s="41" t="s">
        <v>12563</v>
      </c>
      <c r="EG29" s="41">
        <v>-8.1936991839669186E-3</v>
      </c>
      <c r="EH29" s="25">
        <v>-1.6387398367933837E-2</v>
      </c>
      <c r="EI29" s="41">
        <v>-2.4581097551900754E-2</v>
      </c>
      <c r="EK29" s="41">
        <v>-3.2774796735867674E-2</v>
      </c>
      <c r="EL29" s="41">
        <v>-3.2774796735867674E-2</v>
      </c>
      <c r="EM29" s="25">
        <v>-3.2774796735867674E-2</v>
      </c>
      <c r="EN29" s="41">
        <v>-3.2774796735867674E-2</v>
      </c>
      <c r="EO29" s="41">
        <v>-3.2774796735867674E-2</v>
      </c>
      <c r="EP29" s="41">
        <v>-3.2774796735867674E-2</v>
      </c>
      <c r="EQ29" s="41">
        <v>-3.2774796735867674E-2</v>
      </c>
      <c r="ER29" s="25">
        <v>-3.2774796735867674E-2</v>
      </c>
      <c r="ES29" s="41">
        <v>-3.2774796735867674E-2</v>
      </c>
      <c r="ET29" s="41">
        <v>-3.2774796735867674E-2</v>
      </c>
      <c r="EU29" s="41">
        <v>-3.2774796735867674E-2</v>
      </c>
      <c r="EV29" s="41">
        <v>-3.2774796735867674E-2</v>
      </c>
      <c r="EW29" s="25">
        <v>-3.2774796735867674E-2</v>
      </c>
      <c r="EX29" s="41">
        <v>-3.2774796735867674E-2</v>
      </c>
      <c r="EY29" s="41">
        <v>-3.2774796735867674E-2</v>
      </c>
      <c r="EZ29" s="41">
        <v>-3.2774796735867674E-2</v>
      </c>
      <c r="FA29" s="41">
        <v>-2.4581097551900754E-2</v>
      </c>
      <c r="FB29" s="25">
        <v>-1.6387398367933837E-2</v>
      </c>
      <c r="FC29" s="41">
        <v>-8.1936991839669186E-3</v>
      </c>
      <c r="FD29" s="41" t="s">
        <v>12564</v>
      </c>
      <c r="FE29" s="41" t="s">
        <v>12565</v>
      </c>
      <c r="FF29" s="41" t="s">
        <v>12566</v>
      </c>
      <c r="FG29" s="25" t="s">
        <v>12567</v>
      </c>
      <c r="FH29" s="41" t="s">
        <v>12568</v>
      </c>
      <c r="FI29" s="41" t="s">
        <v>12569</v>
      </c>
      <c r="FJ29" s="41" t="s">
        <v>12570</v>
      </c>
      <c r="FK29" s="41" t="s">
        <v>12571</v>
      </c>
      <c r="FL29" s="25" t="s">
        <v>12572</v>
      </c>
      <c r="FM29" s="41" t="s">
        <v>12573</v>
      </c>
      <c r="FN29" s="41" t="s">
        <v>12574</v>
      </c>
      <c r="FO29" s="41" t="s">
        <v>12575</v>
      </c>
      <c r="FP29" s="41" t="s">
        <v>12576</v>
      </c>
      <c r="FQ29" s="25" t="s">
        <v>12577</v>
      </c>
    </row>
    <row r="30" spans="1:173" outlineLevel="1" x14ac:dyDescent="0.3">
      <c r="A30" s="67" t="s">
        <v>12578</v>
      </c>
      <c r="B30" s="67" t="s">
        <v>12579</v>
      </c>
      <c r="C30" s="79" t="s">
        <v>12580</v>
      </c>
      <c r="D30" s="79" t="s">
        <v>12581</v>
      </c>
      <c r="E30" s="24" t="s">
        <v>12582</v>
      </c>
      <c r="F30" s="25" t="s">
        <v>12583</v>
      </c>
      <c r="G30" s="41" t="s">
        <v>12584</v>
      </c>
      <c r="H30" s="41" t="s">
        <v>12585</v>
      </c>
      <c r="I30" s="41" t="s">
        <v>12586</v>
      </c>
      <c r="J30" s="41" t="s">
        <v>12587</v>
      </c>
      <c r="K30" s="41" t="s">
        <v>12588</v>
      </c>
      <c r="L30" s="25" t="s">
        <v>12589</v>
      </c>
      <c r="M30" s="41" t="s">
        <v>12590</v>
      </c>
      <c r="O30" s="41" t="s">
        <v>12591</v>
      </c>
      <c r="P30" s="41" t="s">
        <v>12592</v>
      </c>
      <c r="Q30" s="25" t="s">
        <v>12593</v>
      </c>
      <c r="R30" s="41" t="s">
        <v>12594</v>
      </c>
      <c r="S30" s="41" t="s">
        <v>12595</v>
      </c>
      <c r="T30" s="41" t="s">
        <v>12596</v>
      </c>
      <c r="U30" s="41" t="s">
        <v>12597</v>
      </c>
      <c r="V30" s="25" t="s">
        <v>12598</v>
      </c>
      <c r="W30" s="41" t="s">
        <v>12599</v>
      </c>
      <c r="X30" s="41" t="s">
        <v>12600</v>
      </c>
      <c r="Y30" s="41" t="s">
        <v>12601</v>
      </c>
      <c r="Z30" s="41" t="s">
        <v>12602</v>
      </c>
      <c r="AA30" s="25" t="s">
        <v>12603</v>
      </c>
      <c r="AB30" s="41" t="s">
        <v>12604</v>
      </c>
      <c r="AC30" s="41" t="s">
        <v>12605</v>
      </c>
      <c r="AD30" s="41" t="s">
        <v>12606</v>
      </c>
      <c r="AE30" s="41" t="s">
        <v>12607</v>
      </c>
      <c r="AF30" s="25" t="s">
        <v>12608</v>
      </c>
      <c r="AG30" s="41" t="s">
        <v>12609</v>
      </c>
      <c r="AH30" s="41" t="s">
        <v>12610</v>
      </c>
      <c r="AI30" s="41" t="s">
        <v>12611</v>
      </c>
      <c r="AJ30" s="41" t="s">
        <v>12612</v>
      </c>
      <c r="AK30" s="25" t="s">
        <v>12613</v>
      </c>
      <c r="AL30" s="41" t="s">
        <v>12614</v>
      </c>
      <c r="AM30" s="41" t="s">
        <v>12615</v>
      </c>
      <c r="AN30" s="41" t="s">
        <v>12616</v>
      </c>
      <c r="AO30" s="41" t="s">
        <v>12617</v>
      </c>
      <c r="AP30" s="25" t="s">
        <v>12618</v>
      </c>
      <c r="AQ30" s="41" t="s">
        <v>12619</v>
      </c>
      <c r="AR30" s="41" t="s">
        <v>12620</v>
      </c>
      <c r="AS30" s="41" t="s">
        <v>12621</v>
      </c>
      <c r="AT30" s="41" t="s">
        <v>12622</v>
      </c>
      <c r="AU30" s="25" t="s">
        <v>12623</v>
      </c>
      <c r="AV30" s="42" t="s">
        <v>12624</v>
      </c>
      <c r="AW30" s="43" t="s">
        <v>12625</v>
      </c>
      <c r="AX30" s="41" t="s">
        <v>12626</v>
      </c>
      <c r="AY30" s="41" t="s">
        <v>12627</v>
      </c>
      <c r="AZ30" s="41" t="s">
        <v>12628</v>
      </c>
      <c r="BA30" s="41" t="s">
        <v>12629</v>
      </c>
      <c r="BB30" s="25" t="s">
        <v>12630</v>
      </c>
      <c r="BC30" s="41" t="s">
        <v>12631</v>
      </c>
      <c r="BE30" s="41" t="s">
        <v>12632</v>
      </c>
      <c r="BF30" s="41" t="s">
        <v>12633</v>
      </c>
      <c r="BG30" s="25" t="s">
        <v>12634</v>
      </c>
      <c r="BH30" s="41" t="s">
        <v>12635</v>
      </c>
      <c r="BI30" s="41" t="s">
        <v>12636</v>
      </c>
      <c r="BJ30" s="41" t="s">
        <v>12637</v>
      </c>
      <c r="BK30" s="41" t="s">
        <v>12638</v>
      </c>
      <c r="BL30" s="25" t="s">
        <v>12639</v>
      </c>
      <c r="BM30" s="41" t="s">
        <v>12640</v>
      </c>
      <c r="BN30" s="41" t="s">
        <v>12641</v>
      </c>
      <c r="BO30" s="41" t="s">
        <v>12642</v>
      </c>
      <c r="BP30" s="41" t="s">
        <v>12643</v>
      </c>
      <c r="BQ30" s="25" t="s">
        <v>12644</v>
      </c>
      <c r="BR30" s="41" t="s">
        <v>12645</v>
      </c>
      <c r="BS30" s="41" t="s">
        <v>12646</v>
      </c>
      <c r="BT30" s="41" t="s">
        <v>12647</v>
      </c>
      <c r="BU30" s="41" t="s">
        <v>12648</v>
      </c>
      <c r="BV30" s="25" t="s">
        <v>12649</v>
      </c>
      <c r="BW30" s="41" t="s">
        <v>12650</v>
      </c>
      <c r="BX30" s="41" t="s">
        <v>12651</v>
      </c>
      <c r="BY30" s="41" t="s">
        <v>12652</v>
      </c>
      <c r="BZ30" s="41" t="s">
        <v>12653</v>
      </c>
      <c r="CA30" s="25" t="s">
        <v>12654</v>
      </c>
      <c r="CB30" s="41" t="s">
        <v>12655</v>
      </c>
      <c r="CC30" s="41" t="s">
        <v>12656</v>
      </c>
      <c r="CD30" s="41" t="s">
        <v>12657</v>
      </c>
      <c r="CE30" s="41" t="s">
        <v>12658</v>
      </c>
      <c r="CF30" s="25" t="s">
        <v>12659</v>
      </c>
      <c r="CG30" s="41" t="s">
        <v>12660</v>
      </c>
      <c r="CH30" s="41" t="s">
        <v>12661</v>
      </c>
      <c r="CI30" s="41" t="s">
        <v>12662</v>
      </c>
      <c r="CJ30" s="41" t="s">
        <v>12663</v>
      </c>
      <c r="CK30" s="25" t="s">
        <v>12664</v>
      </c>
      <c r="CL30" s="42" t="s">
        <v>12665</v>
      </c>
      <c r="CM30" s="43" t="s">
        <v>12666</v>
      </c>
      <c r="CN30" s="41" t="s">
        <v>12667</v>
      </c>
      <c r="CO30" s="41" t="s">
        <v>12668</v>
      </c>
      <c r="CP30" s="41" t="s">
        <v>12669</v>
      </c>
      <c r="CQ30" s="41" t="s">
        <v>12670</v>
      </c>
      <c r="CR30" s="25" t="s">
        <v>12671</v>
      </c>
      <c r="CS30" s="41" t="s">
        <v>12672</v>
      </c>
      <c r="CU30" s="41" t="s">
        <v>12673</v>
      </c>
      <c r="CV30" s="41" t="s">
        <v>12674</v>
      </c>
      <c r="CW30" s="25" t="s">
        <v>12675</v>
      </c>
      <c r="CX30" s="41" t="s">
        <v>12676</v>
      </c>
      <c r="CY30" s="41" t="s">
        <v>12677</v>
      </c>
      <c r="CZ30" s="41" t="s">
        <v>12678</v>
      </c>
      <c r="DA30" s="41" t="s">
        <v>12679</v>
      </c>
      <c r="DB30" s="25" t="s">
        <v>12680</v>
      </c>
      <c r="DC30" s="41" t="s">
        <v>12681</v>
      </c>
      <c r="DD30" s="41" t="s">
        <v>12682</v>
      </c>
      <c r="DE30" s="41" t="s">
        <v>12683</v>
      </c>
      <c r="DF30" s="41" t="s">
        <v>12684</v>
      </c>
      <c r="DG30" s="25" t="s">
        <v>12685</v>
      </c>
      <c r="DH30" s="41" t="s">
        <v>12686</v>
      </c>
      <c r="DI30" s="41" t="s">
        <v>12687</v>
      </c>
      <c r="DJ30" s="41" t="s">
        <v>12688</v>
      </c>
      <c r="DK30" s="41" t="s">
        <v>12689</v>
      </c>
      <c r="DL30" s="25" t="s">
        <v>12690</v>
      </c>
      <c r="DM30" s="41" t="s">
        <v>12691</v>
      </c>
      <c r="DN30" s="41" t="s">
        <v>12692</v>
      </c>
      <c r="DO30" s="41" t="s">
        <v>12693</v>
      </c>
      <c r="DP30" s="41" t="s">
        <v>12694</v>
      </c>
      <c r="DQ30" s="25" t="s">
        <v>12695</v>
      </c>
      <c r="DR30" s="41" t="s">
        <v>12696</v>
      </c>
      <c r="DS30" s="41" t="s">
        <v>12697</v>
      </c>
      <c r="DT30" s="41" t="s">
        <v>12698</v>
      </c>
      <c r="DU30" s="41" t="s">
        <v>12699</v>
      </c>
      <c r="DV30" s="25" t="s">
        <v>12700</v>
      </c>
      <c r="DW30" s="41" t="s">
        <v>12701</v>
      </c>
      <c r="DX30" s="41" t="s">
        <v>12702</v>
      </c>
      <c r="DY30" s="41" t="s">
        <v>12703</v>
      </c>
      <c r="DZ30" s="41" t="s">
        <v>12704</v>
      </c>
      <c r="EA30" s="25" t="s">
        <v>12705</v>
      </c>
      <c r="EB30" s="42" t="s">
        <v>12706</v>
      </c>
      <c r="EC30" s="43" t="s">
        <v>12707</v>
      </c>
      <c r="ED30" s="41" t="s">
        <v>12708</v>
      </c>
      <c r="EE30" s="41" t="s">
        <v>12709</v>
      </c>
      <c r="EF30" s="41" t="s">
        <v>12710</v>
      </c>
      <c r="EG30" s="41" t="s">
        <v>12711</v>
      </c>
      <c r="EH30" s="25" t="s">
        <v>12712</v>
      </c>
      <c r="EI30" s="41" t="s">
        <v>12713</v>
      </c>
      <c r="EK30" s="41" t="s">
        <v>12714</v>
      </c>
      <c r="EL30" s="41" t="s">
        <v>12715</v>
      </c>
      <c r="EM30" s="25" t="s">
        <v>12716</v>
      </c>
      <c r="EN30" s="41" t="s">
        <v>12717</v>
      </c>
      <c r="EO30" s="41" t="s">
        <v>12718</v>
      </c>
      <c r="EP30" s="41" t="s">
        <v>12719</v>
      </c>
      <c r="EQ30" s="41" t="s">
        <v>12720</v>
      </c>
      <c r="ER30" s="25" t="s">
        <v>12721</v>
      </c>
      <c r="ES30" s="41" t="s">
        <v>12722</v>
      </c>
      <c r="ET30" s="41" t="s">
        <v>12723</v>
      </c>
      <c r="EU30" s="41" t="s">
        <v>12724</v>
      </c>
      <c r="EV30" s="41" t="s">
        <v>12725</v>
      </c>
      <c r="EW30" s="25" t="s">
        <v>12726</v>
      </c>
      <c r="EX30" s="41" t="s">
        <v>12727</v>
      </c>
      <c r="EY30" s="41" t="s">
        <v>12728</v>
      </c>
      <c r="EZ30" s="41" t="s">
        <v>12729</v>
      </c>
      <c r="FA30" s="41" t="s">
        <v>12730</v>
      </c>
      <c r="FB30" s="25" t="s">
        <v>12731</v>
      </c>
      <c r="FC30" s="41" t="s">
        <v>12732</v>
      </c>
      <c r="FD30" s="41" t="s">
        <v>12733</v>
      </c>
      <c r="FE30" s="41" t="s">
        <v>12734</v>
      </c>
      <c r="FF30" s="41" t="s">
        <v>12735</v>
      </c>
      <c r="FG30" s="25" t="s">
        <v>12736</v>
      </c>
      <c r="FH30" s="41" t="s">
        <v>12737</v>
      </c>
      <c r="FI30" s="41" t="s">
        <v>12738</v>
      </c>
      <c r="FJ30" s="41" t="s">
        <v>12739</v>
      </c>
      <c r="FK30" s="41" t="s">
        <v>12740</v>
      </c>
      <c r="FL30" s="25" t="s">
        <v>12741</v>
      </c>
      <c r="FM30" s="41" t="s">
        <v>12742</v>
      </c>
      <c r="FN30" s="41" t="s">
        <v>12743</v>
      </c>
      <c r="FO30" s="41" t="s">
        <v>12744</v>
      </c>
      <c r="FP30" s="41" t="s">
        <v>12745</v>
      </c>
      <c r="FQ30" s="25" t="s">
        <v>12746</v>
      </c>
    </row>
    <row r="31" spans="1:173" outlineLevel="1" x14ac:dyDescent="0.3">
      <c r="A31" s="67" t="s">
        <v>12747</v>
      </c>
      <c r="B31" s="67" t="s">
        <v>12748</v>
      </c>
      <c r="C31" s="81" t="s">
        <v>12749</v>
      </c>
      <c r="D31" s="81" t="s">
        <v>12750</v>
      </c>
      <c r="E31" s="24" t="s">
        <v>12751</v>
      </c>
      <c r="F31" s="25">
        <v>-99.446013333333369</v>
      </c>
      <c r="G31" s="41">
        <v>-97.662341333333345</v>
      </c>
      <c r="H31" s="41">
        <v>-97.577230666666694</v>
      </c>
      <c r="I31" s="41">
        <v>-98.036121333333369</v>
      </c>
      <c r="J31" s="41">
        <v>-98.285132000000033</v>
      </c>
      <c r="K31" s="41">
        <v>-98.428286000000014</v>
      </c>
      <c r="L31" s="25">
        <v>-98.71549600000003</v>
      </c>
      <c r="M31" s="41">
        <v>-99.095538666666698</v>
      </c>
      <c r="O31" s="41">
        <v>-99.231871514687782</v>
      </c>
      <c r="P31" s="41">
        <v>-99.017720091873045</v>
      </c>
      <c r="Q31" s="25">
        <v>-98.829961335724917</v>
      </c>
      <c r="R31" s="41">
        <v>-98.732775758639306</v>
      </c>
      <c r="S31" s="41">
        <v>-98.705249514886987</v>
      </c>
      <c r="T31" s="41">
        <v>-98.698045776097061</v>
      </c>
      <c r="U31" s="41">
        <v>-98.481873641476355</v>
      </c>
      <c r="V31" s="25">
        <v>-98.116279281159066</v>
      </c>
      <c r="W31" s="41">
        <v>-97.611653075112642</v>
      </c>
      <c r="X31" s="41">
        <v>-96.918826473235413</v>
      </c>
      <c r="Y31" s="41">
        <v>-96.090575204691518</v>
      </c>
      <c r="Z31" s="41">
        <v>-95.267551197058779</v>
      </c>
      <c r="AA31" s="25">
        <v>-94.387000153214913</v>
      </c>
      <c r="AB31" s="41">
        <v>-93.569185776037742</v>
      </c>
      <c r="AC31" s="41">
        <v>-92.832355389434099</v>
      </c>
      <c r="AD31" s="41">
        <v>-92.075264993403962</v>
      </c>
      <c r="AE31" s="41">
        <v>-91.291314003129358</v>
      </c>
      <c r="AF31" s="25">
        <v>-90.494517608095762</v>
      </c>
      <c r="AG31" s="41">
        <v>-89.575709213062154</v>
      </c>
      <c r="AH31" s="41">
        <v>-88.50409416078837</v>
      </c>
      <c r="AI31" s="41">
        <v>-87.738320617438703</v>
      </c>
      <c r="AJ31" s="41">
        <v>-86.972547074089064</v>
      </c>
      <c r="AK31" s="25">
        <v>-86.20677353073944</v>
      </c>
      <c r="AL31" s="41">
        <v>-85.440999987389787</v>
      </c>
      <c r="AM31" s="41">
        <v>-84.675226444040149</v>
      </c>
      <c r="AN31" s="41">
        <v>-83.809574198311012</v>
      </c>
      <c r="AO31" s="41">
        <v>-82.94392195258186</v>
      </c>
      <c r="AP31" s="25">
        <v>-82.078269706852723</v>
      </c>
      <c r="AQ31" s="41">
        <v>-81.212617461123543</v>
      </c>
      <c r="AR31" s="41">
        <v>-80.34696521539442</v>
      </c>
      <c r="AS31" s="41">
        <v>-79.481312969665268</v>
      </c>
      <c r="AT31" s="41">
        <v>-78.615660723936131</v>
      </c>
      <c r="AU31" s="25">
        <v>-77.750008478206979</v>
      </c>
      <c r="AV31" s="42">
        <v>2.1362625262631419E-3</v>
      </c>
      <c r="AW31" s="43">
        <v>6.9167750685182661E-2</v>
      </c>
      <c r="AX31" s="41">
        <v>6.8845993281233309E-2</v>
      </c>
      <c r="AY31" s="41">
        <v>4.5096348765475205E-3</v>
      </c>
      <c r="AZ31" s="41">
        <v>5.2087393688458855E-2</v>
      </c>
      <c r="BA31" s="41">
        <v>2.3578870181744952E-3</v>
      </c>
      <c r="BB31" s="25">
        <v>0.14882062589614042</v>
      </c>
      <c r="BC31" s="41">
        <v>5.3601001750712678E-3</v>
      </c>
      <c r="BE31" s="41">
        <v>4.2152453860821636E-2</v>
      </c>
      <c r="BF31" s="41">
        <v>4.2152453860821636E-2</v>
      </c>
      <c r="BG31" s="25">
        <v>4.2152453860821636E-2</v>
      </c>
      <c r="BH31" s="41">
        <v>4.2152453860821636E-2</v>
      </c>
      <c r="BI31" s="41">
        <v>4.2152453860821636E-2</v>
      </c>
      <c r="BJ31" s="41">
        <v>4.2152453860821636E-2</v>
      </c>
      <c r="BK31" s="41">
        <v>4.2152453860821636E-2</v>
      </c>
      <c r="BL31" s="25">
        <v>4.2152453860821636E-2</v>
      </c>
      <c r="BM31" s="41">
        <v>4.2152453860821636E-2</v>
      </c>
      <c r="BN31" s="41">
        <v>4.2152453860821636E-2</v>
      </c>
      <c r="BO31" s="41">
        <v>4.2152453860821636E-2</v>
      </c>
      <c r="BP31" s="41">
        <v>4.2152453860821636E-2</v>
      </c>
      <c r="BQ31" s="25">
        <v>4.2152453860821636E-2</v>
      </c>
      <c r="BR31" s="41">
        <v>4.2152453860821636E-2</v>
      </c>
      <c r="BS31" s="41">
        <v>4.2152453860821636E-2</v>
      </c>
      <c r="BT31" s="41">
        <v>4.2152453860821636E-2</v>
      </c>
      <c r="BU31" s="41">
        <v>4.2152453860821636E-2</v>
      </c>
      <c r="BV31" s="25">
        <v>4.2152453860821636E-2</v>
      </c>
      <c r="BW31" s="41">
        <v>4.2152453860821636E-2</v>
      </c>
      <c r="BX31" s="41">
        <v>4.2152453860821636E-2</v>
      </c>
      <c r="BY31" s="41">
        <v>4.2152453860821636E-2</v>
      </c>
      <c r="BZ31" s="41">
        <v>4.2152453860821636E-2</v>
      </c>
      <c r="CA31" s="25">
        <v>4.2152453860821636E-2</v>
      </c>
      <c r="CB31" s="41">
        <v>4.2152453860821636E-2</v>
      </c>
      <c r="CC31" s="41">
        <v>4.2152453860821636E-2</v>
      </c>
      <c r="CD31" s="41">
        <v>4.2152453860821636E-2</v>
      </c>
      <c r="CE31" s="41">
        <v>4.2152453860821636E-2</v>
      </c>
      <c r="CF31" s="25">
        <v>4.2152453860821636E-2</v>
      </c>
      <c r="CG31" s="41">
        <v>4.2152453860821636E-2</v>
      </c>
      <c r="CH31" s="41">
        <v>4.2152453860821636E-2</v>
      </c>
      <c r="CI31" s="41">
        <v>4.2152453860821636E-2</v>
      </c>
      <c r="CJ31" s="41">
        <v>4.2152453860821636E-2</v>
      </c>
      <c r="CK31" s="25">
        <v>4.2152453860821636E-2</v>
      </c>
      <c r="CL31" s="42">
        <v>1.8460094656295627E-3</v>
      </c>
      <c r="CM31" s="43">
        <v>5.9769958472521971E-2</v>
      </c>
      <c r="CN31" s="41">
        <v>5.9491918107152708E-2</v>
      </c>
      <c r="CO31" s="41">
        <v>3.8969127465818252E-3</v>
      </c>
      <c r="CP31" s="41">
        <v>4.5010302154700865E-2</v>
      </c>
      <c r="CQ31" s="41">
        <v>2.0375219341833956E-3</v>
      </c>
      <c r="CR31" s="25">
        <v>0.1286004321602518</v>
      </c>
      <c r="CS31" s="41">
        <v>4.6318256947626727E-3</v>
      </c>
      <c r="CU31" s="41">
        <v>3.6425218281905647E-2</v>
      </c>
      <c r="CV31" s="41">
        <v>3.6425218281905647E-2</v>
      </c>
      <c r="CW31" s="25">
        <v>3.6425218281905647E-2</v>
      </c>
      <c r="CX31" s="41">
        <v>3.6425218281905647E-2</v>
      </c>
      <c r="CY31" s="41">
        <v>3.6425218281905647E-2</v>
      </c>
      <c r="CZ31" s="41">
        <v>3.6425218281905647E-2</v>
      </c>
      <c r="DA31" s="41">
        <v>3.6425218281905647E-2</v>
      </c>
      <c r="DB31" s="25">
        <v>3.6425218281905647E-2</v>
      </c>
      <c r="DC31" s="41">
        <v>3.6425218281905647E-2</v>
      </c>
      <c r="DD31" s="41">
        <v>3.6425218281905647E-2</v>
      </c>
      <c r="DE31" s="41">
        <v>3.6425218281905647E-2</v>
      </c>
      <c r="DF31" s="41">
        <v>3.6425218281905647E-2</v>
      </c>
      <c r="DG31" s="25">
        <v>3.6425218281905647E-2</v>
      </c>
      <c r="DH31" s="41">
        <v>3.6425218281905647E-2</v>
      </c>
      <c r="DI31" s="41">
        <v>3.6425218281905647E-2</v>
      </c>
      <c r="DJ31" s="41">
        <v>3.6425218281905647E-2</v>
      </c>
      <c r="DK31" s="41">
        <v>3.6425218281905647E-2</v>
      </c>
      <c r="DL31" s="25">
        <v>3.6425218281905647E-2</v>
      </c>
      <c r="DM31" s="41">
        <v>3.6425218281905647E-2</v>
      </c>
      <c r="DN31" s="41">
        <v>3.6425218281905647E-2</v>
      </c>
      <c r="DO31" s="41">
        <v>3.6425218281905647E-2</v>
      </c>
      <c r="DP31" s="41">
        <v>3.6425218281905647E-2</v>
      </c>
      <c r="DQ31" s="25">
        <v>3.6425218281905647E-2</v>
      </c>
      <c r="DR31" s="41">
        <v>3.6425218281905647E-2</v>
      </c>
      <c r="DS31" s="41">
        <v>3.6425218281905647E-2</v>
      </c>
      <c r="DT31" s="41">
        <v>3.6425218281905647E-2</v>
      </c>
      <c r="DU31" s="41">
        <v>3.6425218281905647E-2</v>
      </c>
      <c r="DV31" s="25">
        <v>3.6425218281905647E-2</v>
      </c>
      <c r="DW31" s="41">
        <v>3.6425218281905647E-2</v>
      </c>
      <c r="DX31" s="41">
        <v>3.6425218281905647E-2</v>
      </c>
      <c r="DY31" s="41">
        <v>3.6425218281905647E-2</v>
      </c>
      <c r="DZ31" s="41">
        <v>3.6425218281905647E-2</v>
      </c>
      <c r="EA31" s="25">
        <v>3.6425218281905647E-2</v>
      </c>
      <c r="EB31" s="42">
        <v>-99.442031061341481</v>
      </c>
      <c r="EC31" s="43">
        <v>-97.533403624175648</v>
      </c>
      <c r="ED31" s="41">
        <v>-97.448892755278308</v>
      </c>
      <c r="EE31" s="41">
        <v>-98.027714785710245</v>
      </c>
      <c r="EF31" s="41">
        <v>-98.188034304156872</v>
      </c>
      <c r="EG31" s="41">
        <v>-98.423890591047652</v>
      </c>
      <c r="EH31" s="25">
        <v>-98.43807494194364</v>
      </c>
      <c r="EI31" s="41">
        <v>-99.085546740796872</v>
      </c>
      <c r="EK31" s="41">
        <v>-99.153293842545054</v>
      </c>
      <c r="EL31" s="41">
        <v>-98.939142419730317</v>
      </c>
      <c r="EM31" s="25">
        <v>-98.751383663582189</v>
      </c>
      <c r="EN31" s="41">
        <v>-98.654198086496578</v>
      </c>
      <c r="EO31" s="41">
        <v>-98.626671842744258</v>
      </c>
      <c r="EP31" s="41">
        <v>-98.619468103954333</v>
      </c>
      <c r="EQ31" s="41">
        <v>-98.403295969333627</v>
      </c>
      <c r="ER31" s="25">
        <v>-98.037701609016338</v>
      </c>
      <c r="ES31" s="41">
        <v>-97.533075402969914</v>
      </c>
      <c r="ET31" s="41">
        <v>-96.840248801092685</v>
      </c>
      <c r="EU31" s="41">
        <v>-96.01199753254879</v>
      </c>
      <c r="EV31" s="41">
        <v>-95.188973524916051</v>
      </c>
      <c r="EW31" s="25">
        <v>-94.308422481072185</v>
      </c>
      <c r="EX31" s="41">
        <v>-93.490608103895013</v>
      </c>
      <c r="EY31" s="41">
        <v>-92.753777717291371</v>
      </c>
      <c r="EZ31" s="41">
        <v>-91.996687321261234</v>
      </c>
      <c r="FA31" s="41">
        <v>-91.21273633098663</v>
      </c>
      <c r="FB31" s="25">
        <v>-90.415939935953034</v>
      </c>
      <c r="FC31" s="41">
        <v>-89.497131540919426</v>
      </c>
      <c r="FD31" s="41">
        <v>-88.425516488645641</v>
      </c>
      <c r="FE31" s="41">
        <v>-87.659742945295974</v>
      </c>
      <c r="FF31" s="41">
        <v>-86.893969401946336</v>
      </c>
      <c r="FG31" s="25">
        <v>-86.128195858596712</v>
      </c>
      <c r="FH31" s="41">
        <v>-85.362422315247059</v>
      </c>
      <c r="FI31" s="41">
        <v>-84.596648771897421</v>
      </c>
      <c r="FJ31" s="41">
        <v>-83.730996526168283</v>
      </c>
      <c r="FK31" s="41">
        <v>-82.865344280439132</v>
      </c>
      <c r="FL31" s="25">
        <v>-81.999692034709994</v>
      </c>
      <c r="FM31" s="41">
        <v>-81.134039788980814</v>
      </c>
      <c r="FN31" s="41">
        <v>-80.268387543251691</v>
      </c>
      <c r="FO31" s="41">
        <v>-79.40273529752254</v>
      </c>
      <c r="FP31" s="41">
        <v>-78.537083051793402</v>
      </c>
      <c r="FQ31" s="25">
        <v>-77.671430806064251</v>
      </c>
    </row>
    <row r="32" spans="1:173" outlineLevel="1" x14ac:dyDescent="0.3">
      <c r="A32" s="67" t="s">
        <v>12752</v>
      </c>
      <c r="B32" s="67" t="s">
        <v>12753</v>
      </c>
      <c r="C32" s="80" t="s">
        <v>12754</v>
      </c>
      <c r="D32" s="80" t="s">
        <v>12755</v>
      </c>
      <c r="E32" s="24" t="s">
        <v>12756</v>
      </c>
      <c r="F32" s="25">
        <v>9.1597973376394712</v>
      </c>
      <c r="G32" s="41">
        <v>20.164927458010471</v>
      </c>
      <c r="H32" s="41">
        <v>21.000343430600214</v>
      </c>
      <c r="I32" s="41">
        <v>28.087620495566778</v>
      </c>
      <c r="J32" s="41">
        <v>25.397008606398892</v>
      </c>
      <c r="K32" s="41">
        <v>22.292384453927486</v>
      </c>
      <c r="L32" s="25">
        <v>20.00039968260155</v>
      </c>
      <c r="M32" s="41">
        <v>18.364027752502007</v>
      </c>
      <c r="O32" s="41">
        <v>27.474470492520538</v>
      </c>
      <c r="P32" s="41">
        <v>27.831875813789054</v>
      </c>
      <c r="Q32" s="25">
        <v>28.393171983527292</v>
      </c>
      <c r="R32" s="41">
        <v>28.881276566635368</v>
      </c>
      <c r="S32" s="41">
        <v>29.2334539174303</v>
      </c>
      <c r="T32" s="41">
        <v>19.992175884009384</v>
      </c>
      <c r="U32" s="41">
        <v>20.062667296829872</v>
      </c>
      <c r="V32" s="25">
        <v>20.072165720791904</v>
      </c>
      <c r="W32" s="41">
        <v>20.154855731384089</v>
      </c>
      <c r="X32" s="41">
        <v>20.383928915236577</v>
      </c>
      <c r="Y32" s="41">
        <v>20.613002099089066</v>
      </c>
      <c r="Z32" s="41">
        <v>20.677635055383167</v>
      </c>
      <c r="AA32" s="25">
        <v>20.694133783909518</v>
      </c>
      <c r="AB32" s="41">
        <v>20.653124837226471</v>
      </c>
      <c r="AC32" s="41">
        <v>20.238033445148989</v>
      </c>
      <c r="AD32" s="41">
        <v>19.93098677619221</v>
      </c>
      <c r="AE32" s="41">
        <v>19.788380334793828</v>
      </c>
      <c r="AF32" s="25">
        <v>19.754901110021642</v>
      </c>
      <c r="AG32" s="41">
        <v>19.778929560458874</v>
      </c>
      <c r="AH32" s="41">
        <v>20.238033445148989</v>
      </c>
      <c r="AI32" s="41">
        <v>19.783824481546329</v>
      </c>
      <c r="AJ32" s="41">
        <v>19.329615517943658</v>
      </c>
      <c r="AK32" s="25">
        <v>18.875406554340991</v>
      </c>
      <c r="AL32" s="41">
        <v>18.42119759073832</v>
      </c>
      <c r="AM32" s="41">
        <v>17.966988627135656</v>
      </c>
      <c r="AN32" s="41">
        <v>17.966988627135656</v>
      </c>
      <c r="AO32" s="41">
        <v>17.966988627135656</v>
      </c>
      <c r="AP32" s="25">
        <v>17.966988627135656</v>
      </c>
      <c r="AQ32" s="41">
        <v>17.966988627135656</v>
      </c>
      <c r="AR32" s="41">
        <v>17.966988627135656</v>
      </c>
      <c r="AS32" s="41">
        <v>17.966988627135656</v>
      </c>
      <c r="AT32" s="41">
        <v>17.966988627135656</v>
      </c>
      <c r="AU32" s="25">
        <v>17.966988627135656</v>
      </c>
      <c r="AV32" s="42" t="s">
        <v>12757</v>
      </c>
      <c r="AW32" s="43" t="s">
        <v>12758</v>
      </c>
      <c r="AX32" s="41" t="s">
        <v>12759</v>
      </c>
      <c r="AY32" s="41" t="s">
        <v>12760</v>
      </c>
      <c r="AZ32" s="41" t="s">
        <v>12761</v>
      </c>
      <c r="BA32" s="41" t="s">
        <v>12762</v>
      </c>
      <c r="BB32" s="25" t="s">
        <v>12763</v>
      </c>
      <c r="BC32" s="41" t="s">
        <v>12764</v>
      </c>
      <c r="BE32" s="41" t="s">
        <v>12765</v>
      </c>
      <c r="BF32" s="41" t="s">
        <v>12766</v>
      </c>
      <c r="BG32" s="25" t="s">
        <v>12767</v>
      </c>
      <c r="BH32" s="41" t="s">
        <v>12768</v>
      </c>
      <c r="BI32" s="41" t="s">
        <v>12769</v>
      </c>
      <c r="BJ32" s="41" t="s">
        <v>12770</v>
      </c>
      <c r="BK32" s="41" t="s">
        <v>12771</v>
      </c>
      <c r="BL32" s="25" t="s">
        <v>12772</v>
      </c>
      <c r="BM32" s="41" t="s">
        <v>12773</v>
      </c>
      <c r="BN32" s="41" t="s">
        <v>12774</v>
      </c>
      <c r="BO32" s="41" t="s">
        <v>12775</v>
      </c>
      <c r="BP32" s="41" t="s">
        <v>12776</v>
      </c>
      <c r="BQ32" s="25" t="s">
        <v>12777</v>
      </c>
      <c r="BR32" s="41" t="s">
        <v>12778</v>
      </c>
      <c r="BS32" s="41" t="s">
        <v>12779</v>
      </c>
      <c r="BT32" s="41" t="s">
        <v>12780</v>
      </c>
      <c r="BU32" s="41" t="s">
        <v>12781</v>
      </c>
      <c r="BV32" s="25" t="s">
        <v>12782</v>
      </c>
      <c r="BW32" s="41" t="s">
        <v>12783</v>
      </c>
      <c r="BX32" s="41" t="s">
        <v>12784</v>
      </c>
      <c r="BY32" s="41" t="s">
        <v>12785</v>
      </c>
      <c r="BZ32" s="41" t="s">
        <v>12786</v>
      </c>
      <c r="CA32" s="25" t="s">
        <v>12787</v>
      </c>
      <c r="CB32" s="41" t="s">
        <v>12788</v>
      </c>
      <c r="CC32" s="41" t="s">
        <v>12789</v>
      </c>
      <c r="CD32" s="41" t="s">
        <v>12790</v>
      </c>
      <c r="CE32" s="41" t="s">
        <v>12791</v>
      </c>
      <c r="CF32" s="25" t="s">
        <v>12792</v>
      </c>
      <c r="CG32" s="41" t="s">
        <v>12793</v>
      </c>
      <c r="CH32" s="41" t="s">
        <v>12794</v>
      </c>
      <c r="CI32" s="41" t="s">
        <v>12795</v>
      </c>
      <c r="CJ32" s="41" t="s">
        <v>12796</v>
      </c>
      <c r="CK32" s="25" t="s">
        <v>12797</v>
      </c>
      <c r="CL32" s="42" t="s">
        <v>12798</v>
      </c>
      <c r="CM32" s="43" t="s">
        <v>12799</v>
      </c>
      <c r="CN32" s="41" t="s">
        <v>12800</v>
      </c>
      <c r="CO32" s="41" t="s">
        <v>12801</v>
      </c>
      <c r="CP32" s="41" t="s">
        <v>12802</v>
      </c>
      <c r="CQ32" s="41" t="s">
        <v>12803</v>
      </c>
      <c r="CR32" s="25" t="s">
        <v>12804</v>
      </c>
      <c r="CS32" s="41" t="s">
        <v>12805</v>
      </c>
      <c r="CU32" s="41" t="s">
        <v>12806</v>
      </c>
      <c r="CV32" s="41" t="s">
        <v>12807</v>
      </c>
      <c r="CW32" s="25" t="s">
        <v>12808</v>
      </c>
      <c r="CX32" s="41" t="s">
        <v>12809</v>
      </c>
      <c r="CY32" s="41" t="s">
        <v>12810</v>
      </c>
      <c r="CZ32" s="41" t="s">
        <v>12811</v>
      </c>
      <c r="DA32" s="41" t="s">
        <v>12812</v>
      </c>
      <c r="DB32" s="25" t="s">
        <v>12813</v>
      </c>
      <c r="DC32" s="41" t="s">
        <v>12814</v>
      </c>
      <c r="DD32" s="41" t="s">
        <v>12815</v>
      </c>
      <c r="DE32" s="41" t="s">
        <v>12816</v>
      </c>
      <c r="DF32" s="41" t="s">
        <v>12817</v>
      </c>
      <c r="DG32" s="25" t="s">
        <v>12818</v>
      </c>
      <c r="DH32" s="41" t="s">
        <v>12819</v>
      </c>
      <c r="DI32" s="41" t="s">
        <v>12820</v>
      </c>
      <c r="DJ32" s="41" t="s">
        <v>12821</v>
      </c>
      <c r="DK32" s="41" t="s">
        <v>12822</v>
      </c>
      <c r="DL32" s="25" t="s">
        <v>12823</v>
      </c>
      <c r="DM32" s="41" t="s">
        <v>12824</v>
      </c>
      <c r="DN32" s="41" t="s">
        <v>12825</v>
      </c>
      <c r="DO32" s="41" t="s">
        <v>12826</v>
      </c>
      <c r="DP32" s="41" t="s">
        <v>12827</v>
      </c>
      <c r="DQ32" s="25" t="s">
        <v>12828</v>
      </c>
      <c r="DR32" s="41" t="s">
        <v>12829</v>
      </c>
      <c r="DS32" s="41" t="s">
        <v>12830</v>
      </c>
      <c r="DT32" s="41" t="s">
        <v>12831</v>
      </c>
      <c r="DU32" s="41" t="s">
        <v>12832</v>
      </c>
      <c r="DV32" s="25" t="s">
        <v>12833</v>
      </c>
      <c r="DW32" s="41" t="s">
        <v>12834</v>
      </c>
      <c r="DX32" s="41" t="s">
        <v>12835</v>
      </c>
      <c r="DY32" s="41" t="s">
        <v>12836</v>
      </c>
      <c r="DZ32" s="41" t="s">
        <v>12837</v>
      </c>
      <c r="EA32" s="25" t="s">
        <v>12838</v>
      </c>
      <c r="EB32" s="42">
        <v>9.1597973376394712</v>
      </c>
      <c r="EC32" s="43">
        <v>20.164927458010471</v>
      </c>
      <c r="ED32" s="41">
        <v>21.000343430600214</v>
      </c>
      <c r="EE32" s="41">
        <v>28.087620495566778</v>
      </c>
      <c r="EF32" s="41">
        <v>25.397008606398892</v>
      </c>
      <c r="EG32" s="41">
        <v>22.292384453927486</v>
      </c>
      <c r="EH32" s="25">
        <v>20.00039968260155</v>
      </c>
      <c r="EI32" s="41">
        <v>18.364027752502007</v>
      </c>
      <c r="EK32" s="41">
        <v>27.474470492520538</v>
      </c>
      <c r="EL32" s="41">
        <v>27.831875813789054</v>
      </c>
      <c r="EM32" s="25">
        <v>28.393171983527292</v>
      </c>
      <c r="EN32" s="41">
        <v>28.881276566635368</v>
      </c>
      <c r="EO32" s="41">
        <v>29.2334539174303</v>
      </c>
      <c r="EP32" s="41">
        <v>19.992175884009384</v>
      </c>
      <c r="EQ32" s="41">
        <v>20.062667296829872</v>
      </c>
      <c r="ER32" s="25">
        <v>20.072165720791904</v>
      </c>
      <c r="ES32" s="41">
        <v>20.154855731384089</v>
      </c>
      <c r="ET32" s="41">
        <v>20.383928915236577</v>
      </c>
      <c r="EU32" s="41">
        <v>20.613002099089066</v>
      </c>
      <c r="EV32" s="41">
        <v>20.677635055383167</v>
      </c>
      <c r="EW32" s="25">
        <v>20.694133783909518</v>
      </c>
      <c r="EX32" s="41">
        <v>20.653124837226471</v>
      </c>
      <c r="EY32" s="41">
        <v>20.238033445148989</v>
      </c>
      <c r="EZ32" s="41">
        <v>19.93098677619221</v>
      </c>
      <c r="FA32" s="41">
        <v>19.788380334793828</v>
      </c>
      <c r="FB32" s="25">
        <v>19.754901110021642</v>
      </c>
      <c r="FC32" s="41">
        <v>19.778929560458874</v>
      </c>
      <c r="FD32" s="41">
        <v>20.238033445148989</v>
      </c>
      <c r="FE32" s="41">
        <v>19.783824481546329</v>
      </c>
      <c r="FF32" s="41">
        <v>19.329615517943658</v>
      </c>
      <c r="FG32" s="25">
        <v>18.875406554340991</v>
      </c>
      <c r="FH32" s="41">
        <v>18.42119759073832</v>
      </c>
      <c r="FI32" s="41">
        <v>17.966988627135656</v>
      </c>
      <c r="FJ32" s="41">
        <v>17.966988627135656</v>
      </c>
      <c r="FK32" s="41">
        <v>17.966988627135656</v>
      </c>
      <c r="FL32" s="25">
        <v>17.966988627135656</v>
      </c>
      <c r="FM32" s="41">
        <v>17.966988627135656</v>
      </c>
      <c r="FN32" s="41">
        <v>17.966988627135656</v>
      </c>
      <c r="FO32" s="41">
        <v>17.966988627135656</v>
      </c>
      <c r="FP32" s="41">
        <v>17.966988627135656</v>
      </c>
      <c r="FQ32" s="25">
        <v>17.966988627135656</v>
      </c>
    </row>
    <row r="33" spans="1:173" outlineLevel="1" x14ac:dyDescent="0.3">
      <c r="A33" s="67" t="s">
        <v>12839</v>
      </c>
      <c r="B33" s="67" t="s">
        <v>12840</v>
      </c>
      <c r="C33" s="81" t="s">
        <v>12841</v>
      </c>
      <c r="D33" s="81" t="s">
        <v>12842</v>
      </c>
      <c r="E33" s="24" t="s">
        <v>12843</v>
      </c>
      <c r="F33" s="25">
        <v>-80.894870427959674</v>
      </c>
      <c r="G33" s="41">
        <v>-155.34649342903955</v>
      </c>
      <c r="H33" s="41">
        <v>-145.63888548776004</v>
      </c>
      <c r="I33" s="41">
        <v>-132.6091264177206</v>
      </c>
      <c r="J33" s="41">
        <v>-120.09650817373249</v>
      </c>
      <c r="K33" s="41">
        <v>-109.09804323023765</v>
      </c>
      <c r="L33" s="25">
        <v>-99.153784637160797</v>
      </c>
      <c r="M33" s="41">
        <v>-89.012005141876713</v>
      </c>
      <c r="O33" s="41">
        <v>-75.002325932288798</v>
      </c>
      <c r="P33" s="41">
        <v>-69.441766912411182</v>
      </c>
      <c r="Q33" s="25">
        <v>-63.464620757742068</v>
      </c>
      <c r="R33" s="41">
        <v>-57.019591137057745</v>
      </c>
      <c r="S33" s="41">
        <v>-50.381615896048942</v>
      </c>
      <c r="T33" s="41">
        <v>-43.367350470667354</v>
      </c>
      <c r="U33" s="41">
        <v>-37.779535791086083</v>
      </c>
      <c r="V33" s="25">
        <v>-33.607778031051687</v>
      </c>
      <c r="W33" s="41">
        <v>-30.539747258556364</v>
      </c>
      <c r="X33" s="41">
        <v>-28.516661118947045</v>
      </c>
      <c r="Y33" s="41">
        <v>-27.866119960282322</v>
      </c>
      <c r="Z33" s="41">
        <v>-27.263815206698723</v>
      </c>
      <c r="AA33" s="25">
        <v>-27.24507178056739</v>
      </c>
      <c r="AB33" s="41">
        <v>-26.590484832912207</v>
      </c>
      <c r="AC33" s="41">
        <v>-26.023600439949963</v>
      </c>
      <c r="AD33" s="41">
        <v>-25.489491881869935</v>
      </c>
      <c r="AE33" s="41">
        <v>-24.955383323789892</v>
      </c>
      <c r="AF33" s="25">
        <v>-24.421274765709857</v>
      </c>
      <c r="AG33" s="41">
        <v>-24.979063013556992</v>
      </c>
      <c r="AH33" s="41">
        <v>-26.023600439949973</v>
      </c>
      <c r="AI33" s="41">
        <v>-26.023600439949973</v>
      </c>
      <c r="AJ33" s="41">
        <v>-26.023600439949973</v>
      </c>
      <c r="AK33" s="25">
        <v>-26.023600439949973</v>
      </c>
      <c r="AL33" s="41">
        <v>-26.023600439949973</v>
      </c>
      <c r="AM33" s="41">
        <v>-26.023600439949973</v>
      </c>
      <c r="AN33" s="41">
        <v>-26.023600439949973</v>
      </c>
      <c r="AO33" s="41">
        <v>-26.023600439949973</v>
      </c>
      <c r="AP33" s="25">
        <v>-26.023600439949973</v>
      </c>
      <c r="AQ33" s="41">
        <v>-26.023600439949973</v>
      </c>
      <c r="AR33" s="41">
        <v>-26.023600439949973</v>
      </c>
      <c r="AS33" s="41">
        <v>-26.023600439949973</v>
      </c>
      <c r="AT33" s="41">
        <v>-26.023600439949973</v>
      </c>
      <c r="AU33" s="25">
        <v>-26.023600439949973</v>
      </c>
      <c r="AV33" s="42" t="s">
        <v>12844</v>
      </c>
      <c r="AW33" s="43" t="s">
        <v>12845</v>
      </c>
      <c r="AX33" s="41" t="s">
        <v>12846</v>
      </c>
      <c r="AY33" s="41" t="s">
        <v>12847</v>
      </c>
      <c r="AZ33" s="41" t="s">
        <v>12848</v>
      </c>
      <c r="BA33" s="41" t="s">
        <v>12849</v>
      </c>
      <c r="BB33" s="25" t="s">
        <v>12850</v>
      </c>
      <c r="BC33" s="41" t="s">
        <v>12851</v>
      </c>
      <c r="BE33" s="41" t="s">
        <v>12852</v>
      </c>
      <c r="BF33" s="41" t="s">
        <v>12853</v>
      </c>
      <c r="BG33" s="25" t="s">
        <v>12854</v>
      </c>
      <c r="BH33" s="41" t="s">
        <v>12855</v>
      </c>
      <c r="BI33" s="41" t="s">
        <v>12856</v>
      </c>
      <c r="BJ33" s="41" t="s">
        <v>12857</v>
      </c>
      <c r="BK33" s="41" t="s">
        <v>12858</v>
      </c>
      <c r="BL33" s="25" t="s">
        <v>12859</v>
      </c>
      <c r="BM33" s="41" t="s">
        <v>12860</v>
      </c>
      <c r="BN33" s="41" t="s">
        <v>12861</v>
      </c>
      <c r="BO33" s="41" t="s">
        <v>12862</v>
      </c>
      <c r="BP33" s="41" t="s">
        <v>12863</v>
      </c>
      <c r="BQ33" s="25" t="s">
        <v>12864</v>
      </c>
      <c r="BR33" s="41" t="s">
        <v>12865</v>
      </c>
      <c r="BS33" s="41" t="s">
        <v>12866</v>
      </c>
      <c r="BT33" s="41" t="s">
        <v>12867</v>
      </c>
      <c r="BU33" s="41" t="s">
        <v>12868</v>
      </c>
      <c r="BV33" s="25" t="s">
        <v>12869</v>
      </c>
      <c r="BW33" s="41" t="s">
        <v>12870</v>
      </c>
      <c r="BX33" s="41" t="s">
        <v>12871</v>
      </c>
      <c r="BY33" s="41" t="s">
        <v>12872</v>
      </c>
      <c r="BZ33" s="41" t="s">
        <v>12873</v>
      </c>
      <c r="CA33" s="25" t="s">
        <v>12874</v>
      </c>
      <c r="CB33" s="41" t="s">
        <v>12875</v>
      </c>
      <c r="CC33" s="41" t="s">
        <v>12876</v>
      </c>
      <c r="CD33" s="41" t="s">
        <v>12877</v>
      </c>
      <c r="CE33" s="41" t="s">
        <v>12878</v>
      </c>
      <c r="CF33" s="25" t="s">
        <v>12879</v>
      </c>
      <c r="CG33" s="41" t="s">
        <v>12880</v>
      </c>
      <c r="CH33" s="41" t="s">
        <v>12881</v>
      </c>
      <c r="CI33" s="41" t="s">
        <v>12882</v>
      </c>
      <c r="CJ33" s="41" t="s">
        <v>12883</v>
      </c>
      <c r="CK33" s="25" t="s">
        <v>12884</v>
      </c>
      <c r="CL33" s="42" t="s">
        <v>12885</v>
      </c>
      <c r="CM33" s="43" t="s">
        <v>12886</v>
      </c>
      <c r="CN33" s="41" t="s">
        <v>12887</v>
      </c>
      <c r="CO33" s="41" t="s">
        <v>12888</v>
      </c>
      <c r="CP33" s="41" t="s">
        <v>12889</v>
      </c>
      <c r="CQ33" s="41" t="s">
        <v>12890</v>
      </c>
      <c r="CR33" s="25" t="s">
        <v>12891</v>
      </c>
      <c r="CS33" s="41" t="s">
        <v>12892</v>
      </c>
      <c r="CU33" s="41" t="s">
        <v>12893</v>
      </c>
      <c r="CV33" s="41" t="s">
        <v>12894</v>
      </c>
      <c r="CW33" s="25" t="s">
        <v>12895</v>
      </c>
      <c r="CX33" s="41" t="s">
        <v>12896</v>
      </c>
      <c r="CY33" s="41" t="s">
        <v>12897</v>
      </c>
      <c r="CZ33" s="41" t="s">
        <v>12898</v>
      </c>
      <c r="DA33" s="41" t="s">
        <v>12899</v>
      </c>
      <c r="DB33" s="25" t="s">
        <v>12900</v>
      </c>
      <c r="DC33" s="41" t="s">
        <v>12901</v>
      </c>
      <c r="DD33" s="41" t="s">
        <v>12902</v>
      </c>
      <c r="DE33" s="41" t="s">
        <v>12903</v>
      </c>
      <c r="DF33" s="41" t="s">
        <v>12904</v>
      </c>
      <c r="DG33" s="25" t="s">
        <v>12905</v>
      </c>
      <c r="DH33" s="41" t="s">
        <v>12906</v>
      </c>
      <c r="DI33" s="41" t="s">
        <v>12907</v>
      </c>
      <c r="DJ33" s="41" t="s">
        <v>12908</v>
      </c>
      <c r="DK33" s="41" t="s">
        <v>12909</v>
      </c>
      <c r="DL33" s="25" t="s">
        <v>12910</v>
      </c>
      <c r="DM33" s="41" t="s">
        <v>12911</v>
      </c>
      <c r="DN33" s="41" t="s">
        <v>12912</v>
      </c>
      <c r="DO33" s="41" t="s">
        <v>12913</v>
      </c>
      <c r="DP33" s="41" t="s">
        <v>12914</v>
      </c>
      <c r="DQ33" s="25" t="s">
        <v>12915</v>
      </c>
      <c r="DR33" s="41" t="s">
        <v>12916</v>
      </c>
      <c r="DS33" s="41" t="s">
        <v>12917</v>
      </c>
      <c r="DT33" s="41" t="s">
        <v>12918</v>
      </c>
      <c r="DU33" s="41" t="s">
        <v>12919</v>
      </c>
      <c r="DV33" s="25" t="s">
        <v>12920</v>
      </c>
      <c r="DW33" s="41" t="s">
        <v>12921</v>
      </c>
      <c r="DX33" s="41" t="s">
        <v>12922</v>
      </c>
      <c r="DY33" s="41" t="s">
        <v>12923</v>
      </c>
      <c r="DZ33" s="41" t="s">
        <v>12924</v>
      </c>
      <c r="EA33" s="25" t="s">
        <v>12925</v>
      </c>
      <c r="EB33" s="42">
        <v>-80.894870427959674</v>
      </c>
      <c r="EC33" s="43">
        <v>-155.34649342903955</v>
      </c>
      <c r="ED33" s="41">
        <v>-145.63888548776004</v>
      </c>
      <c r="EE33" s="41">
        <v>-132.6091264177206</v>
      </c>
      <c r="EF33" s="41">
        <v>-120.09650817373249</v>
      </c>
      <c r="EG33" s="41">
        <v>-109.09804323023765</v>
      </c>
      <c r="EH33" s="25">
        <v>-99.153784637160797</v>
      </c>
      <c r="EI33" s="41">
        <v>-89.012005141876713</v>
      </c>
      <c r="EK33" s="41">
        <v>-75.002325932288798</v>
      </c>
      <c r="EL33" s="41">
        <v>-69.441766912411182</v>
      </c>
      <c r="EM33" s="25">
        <v>-63.464620757742068</v>
      </c>
      <c r="EN33" s="41">
        <v>-57.019591137057745</v>
      </c>
      <c r="EO33" s="41">
        <v>-50.381615896048942</v>
      </c>
      <c r="EP33" s="41">
        <v>-43.367350470667354</v>
      </c>
      <c r="EQ33" s="41">
        <v>-37.779535791086083</v>
      </c>
      <c r="ER33" s="25">
        <v>-33.607778031051687</v>
      </c>
      <c r="ES33" s="41">
        <v>-30.539747258556364</v>
      </c>
      <c r="ET33" s="41">
        <v>-28.516661118947045</v>
      </c>
      <c r="EU33" s="41">
        <v>-27.866119960282322</v>
      </c>
      <c r="EV33" s="41">
        <v>-27.263815206698723</v>
      </c>
      <c r="EW33" s="25">
        <v>-27.24507178056739</v>
      </c>
      <c r="EX33" s="41">
        <v>-26.590484832912207</v>
      </c>
      <c r="EY33" s="41">
        <v>-26.023600439949963</v>
      </c>
      <c r="EZ33" s="41">
        <v>-25.489491881869935</v>
      </c>
      <c r="FA33" s="41">
        <v>-24.955383323789892</v>
      </c>
      <c r="FB33" s="25">
        <v>-24.421274765709857</v>
      </c>
      <c r="FC33" s="41">
        <v>-24.979063013556992</v>
      </c>
      <c r="FD33" s="41">
        <v>-26.023600439949973</v>
      </c>
      <c r="FE33" s="41">
        <v>-26.023600439949973</v>
      </c>
      <c r="FF33" s="41">
        <v>-26.023600439949973</v>
      </c>
      <c r="FG33" s="25">
        <v>-26.023600439949973</v>
      </c>
      <c r="FH33" s="41">
        <v>-26.023600439949973</v>
      </c>
      <c r="FI33" s="41">
        <v>-26.023600439949973</v>
      </c>
      <c r="FJ33" s="41">
        <v>-26.023600439949973</v>
      </c>
      <c r="FK33" s="41">
        <v>-26.023600439949973</v>
      </c>
      <c r="FL33" s="25">
        <v>-26.023600439949973</v>
      </c>
      <c r="FM33" s="41">
        <v>-26.023600439949973</v>
      </c>
      <c r="FN33" s="41">
        <v>-26.023600439949973</v>
      </c>
      <c r="FO33" s="41">
        <v>-26.023600439949973</v>
      </c>
      <c r="FP33" s="41">
        <v>-26.023600439949973</v>
      </c>
      <c r="FQ33" s="25">
        <v>-26.023600439949973</v>
      </c>
    </row>
    <row r="34" spans="1:173" outlineLevel="1" x14ac:dyDescent="0.3">
      <c r="A34" s="67" t="s">
        <v>12926</v>
      </c>
      <c r="B34" s="67" t="s">
        <v>12927</v>
      </c>
      <c r="C34" s="81" t="s">
        <v>12928</v>
      </c>
      <c r="D34" s="81" t="s">
        <v>12929</v>
      </c>
      <c r="E34" s="24" t="s">
        <v>12930</v>
      </c>
      <c r="F34" s="25">
        <v>6.0178600631176317E-3</v>
      </c>
      <c r="G34" s="41">
        <v>0.21095754020786794</v>
      </c>
      <c r="H34" s="41">
        <v>0.20555145751819809</v>
      </c>
      <c r="I34" s="41">
        <v>0.15935402362465745</v>
      </c>
      <c r="J34" s="41">
        <v>0.11315658973111647</v>
      </c>
      <c r="K34" s="41">
        <v>8.7600562470859927E-2</v>
      </c>
      <c r="L34" s="25">
        <v>4.6809211266988754E-2</v>
      </c>
      <c r="M34" s="41">
        <v>6.0178600631176317E-3</v>
      </c>
      <c r="O34" s="41">
        <v>1.211198964056342E-2</v>
      </c>
      <c r="P34" s="41">
        <v>1.8206119218009235E-2</v>
      </c>
      <c r="Q34" s="25">
        <v>2.4300248795455077E-2</v>
      </c>
      <c r="R34" s="41">
        <v>3.0394378372900866E-2</v>
      </c>
      <c r="S34" s="41">
        <v>3.6488507950346659E-2</v>
      </c>
      <c r="T34" s="41">
        <v>4.2582637527792476E-2</v>
      </c>
      <c r="U34" s="41">
        <v>4.8676767105238279E-2</v>
      </c>
      <c r="V34" s="25">
        <v>5.4770896682684068E-2</v>
      </c>
      <c r="W34" s="41">
        <v>7.4896778191120908E-2</v>
      </c>
      <c r="X34" s="41">
        <v>9.502265969955774E-2</v>
      </c>
      <c r="Y34" s="41">
        <v>0.11514854120799452</v>
      </c>
      <c r="Z34" s="41">
        <v>0.13527442271643134</v>
      </c>
      <c r="AA34" s="25">
        <v>0.14016498028125365</v>
      </c>
      <c r="AB34" s="41">
        <v>0.13102378591508498</v>
      </c>
      <c r="AC34" s="41">
        <v>0.12188259154891627</v>
      </c>
      <c r="AD34" s="41">
        <v>0.11274139718274756</v>
      </c>
      <c r="AE34" s="41">
        <v>0.10360020281657883</v>
      </c>
      <c r="AF34" s="25">
        <v>0.10969433239402465</v>
      </c>
      <c r="AG34" s="41">
        <v>0.11578846197147045</v>
      </c>
      <c r="AH34" s="41">
        <v>0.12188259154891624</v>
      </c>
      <c r="AI34" s="41">
        <v>0.12188259154891627</v>
      </c>
      <c r="AJ34" s="41">
        <v>0.12188259154891627</v>
      </c>
      <c r="AK34" s="25">
        <v>0.12188259154891627</v>
      </c>
      <c r="AL34" s="41">
        <v>0.12188259154891627</v>
      </c>
      <c r="AM34" s="41">
        <v>0.12188259154891627</v>
      </c>
      <c r="AN34" s="41">
        <v>0.12188259154891627</v>
      </c>
      <c r="AO34" s="41">
        <v>0.12188259154891627</v>
      </c>
      <c r="AP34" s="25">
        <v>0.12188259154891627</v>
      </c>
      <c r="AQ34" s="41">
        <v>0.12188259154891627</v>
      </c>
      <c r="AR34" s="41">
        <v>0.12188259154891627</v>
      </c>
      <c r="AS34" s="41">
        <v>0.12188259154891627</v>
      </c>
      <c r="AT34" s="41">
        <v>0.12188259154891627</v>
      </c>
      <c r="AU34" s="25">
        <v>0.12188259154891627</v>
      </c>
      <c r="AV34" s="42" t="s">
        <v>12931</v>
      </c>
      <c r="AW34" s="43" t="s">
        <v>12932</v>
      </c>
      <c r="AX34" s="41" t="s">
        <v>12933</v>
      </c>
      <c r="AY34" s="41" t="s">
        <v>12934</v>
      </c>
      <c r="AZ34" s="41" t="s">
        <v>12935</v>
      </c>
      <c r="BA34" s="41" t="s">
        <v>12936</v>
      </c>
      <c r="BB34" s="25" t="s">
        <v>12937</v>
      </c>
      <c r="BC34" s="41" t="s">
        <v>12938</v>
      </c>
      <c r="BE34" s="41" t="s">
        <v>12939</v>
      </c>
      <c r="BF34" s="41" t="s">
        <v>12940</v>
      </c>
      <c r="BG34" s="25" t="s">
        <v>12941</v>
      </c>
      <c r="BH34" s="41" t="s">
        <v>12942</v>
      </c>
      <c r="BI34" s="41" t="s">
        <v>12943</v>
      </c>
      <c r="BJ34" s="41" t="s">
        <v>12944</v>
      </c>
      <c r="BK34" s="41" t="s">
        <v>12945</v>
      </c>
      <c r="BL34" s="25" t="s">
        <v>12946</v>
      </c>
      <c r="BM34" s="41" t="s">
        <v>12947</v>
      </c>
      <c r="BN34" s="41" t="s">
        <v>12948</v>
      </c>
      <c r="BO34" s="41" t="s">
        <v>12949</v>
      </c>
      <c r="BP34" s="41" t="s">
        <v>12950</v>
      </c>
      <c r="BQ34" s="25" t="s">
        <v>12951</v>
      </c>
      <c r="BR34" s="41" t="s">
        <v>12952</v>
      </c>
      <c r="BS34" s="41" t="s">
        <v>12953</v>
      </c>
      <c r="BT34" s="41" t="s">
        <v>12954</v>
      </c>
      <c r="BU34" s="41" t="s">
        <v>12955</v>
      </c>
      <c r="BV34" s="25" t="s">
        <v>12956</v>
      </c>
      <c r="BW34" s="41" t="s">
        <v>12957</v>
      </c>
      <c r="BX34" s="41" t="s">
        <v>12958</v>
      </c>
      <c r="BY34" s="41" t="s">
        <v>12959</v>
      </c>
      <c r="BZ34" s="41" t="s">
        <v>12960</v>
      </c>
      <c r="CA34" s="25" t="s">
        <v>12961</v>
      </c>
      <c r="CB34" s="41" t="s">
        <v>12962</v>
      </c>
      <c r="CC34" s="41" t="s">
        <v>12963</v>
      </c>
      <c r="CD34" s="41" t="s">
        <v>12964</v>
      </c>
      <c r="CE34" s="41" t="s">
        <v>12965</v>
      </c>
      <c r="CF34" s="25" t="s">
        <v>12966</v>
      </c>
      <c r="CG34" s="41" t="s">
        <v>12967</v>
      </c>
      <c r="CH34" s="41" t="s">
        <v>12968</v>
      </c>
      <c r="CI34" s="41" t="s">
        <v>12969</v>
      </c>
      <c r="CJ34" s="41" t="s">
        <v>12970</v>
      </c>
      <c r="CK34" s="25" t="s">
        <v>12971</v>
      </c>
      <c r="CL34" s="42" t="s">
        <v>12972</v>
      </c>
      <c r="CM34" s="43" t="s">
        <v>12973</v>
      </c>
      <c r="CN34" s="41" t="s">
        <v>12974</v>
      </c>
      <c r="CO34" s="41" t="s">
        <v>12975</v>
      </c>
      <c r="CP34" s="41" t="s">
        <v>12976</v>
      </c>
      <c r="CQ34" s="41" t="s">
        <v>12977</v>
      </c>
      <c r="CR34" s="25" t="s">
        <v>12978</v>
      </c>
      <c r="CS34" s="41" t="s">
        <v>12979</v>
      </c>
      <c r="CU34" s="41" t="s">
        <v>12980</v>
      </c>
      <c r="CV34" s="41" t="s">
        <v>12981</v>
      </c>
      <c r="CW34" s="25" t="s">
        <v>12982</v>
      </c>
      <c r="CX34" s="41" t="s">
        <v>12983</v>
      </c>
      <c r="CY34" s="41" t="s">
        <v>12984</v>
      </c>
      <c r="CZ34" s="41" t="s">
        <v>12985</v>
      </c>
      <c r="DA34" s="41" t="s">
        <v>12986</v>
      </c>
      <c r="DB34" s="25" t="s">
        <v>12987</v>
      </c>
      <c r="DC34" s="41" t="s">
        <v>12988</v>
      </c>
      <c r="DD34" s="41" t="s">
        <v>12989</v>
      </c>
      <c r="DE34" s="41" t="s">
        <v>12990</v>
      </c>
      <c r="DF34" s="41" t="s">
        <v>12991</v>
      </c>
      <c r="DG34" s="25" t="s">
        <v>12992</v>
      </c>
      <c r="DH34" s="41" t="s">
        <v>12993</v>
      </c>
      <c r="DI34" s="41" t="s">
        <v>12994</v>
      </c>
      <c r="DJ34" s="41" t="s">
        <v>12995</v>
      </c>
      <c r="DK34" s="41" t="s">
        <v>12996</v>
      </c>
      <c r="DL34" s="25" t="s">
        <v>12997</v>
      </c>
      <c r="DM34" s="41" t="s">
        <v>12998</v>
      </c>
      <c r="DN34" s="41" t="s">
        <v>12999</v>
      </c>
      <c r="DO34" s="41" t="s">
        <v>13000</v>
      </c>
      <c r="DP34" s="41" t="s">
        <v>13001</v>
      </c>
      <c r="DQ34" s="25" t="s">
        <v>13002</v>
      </c>
      <c r="DR34" s="41" t="s">
        <v>13003</v>
      </c>
      <c r="DS34" s="41" t="s">
        <v>13004</v>
      </c>
      <c r="DT34" s="41" t="s">
        <v>13005</v>
      </c>
      <c r="DU34" s="41" t="s">
        <v>13006</v>
      </c>
      <c r="DV34" s="25" t="s">
        <v>13007</v>
      </c>
      <c r="DW34" s="41" t="s">
        <v>13008</v>
      </c>
      <c r="DX34" s="41" t="s">
        <v>13009</v>
      </c>
      <c r="DY34" s="41" t="s">
        <v>13010</v>
      </c>
      <c r="DZ34" s="41" t="s">
        <v>13011</v>
      </c>
      <c r="EA34" s="25" t="s">
        <v>13012</v>
      </c>
      <c r="EB34" s="42">
        <v>6.0178600631176317E-3</v>
      </c>
      <c r="EC34" s="43">
        <v>0.21095754020786794</v>
      </c>
      <c r="ED34" s="41">
        <v>0.20555145751819809</v>
      </c>
      <c r="EE34" s="41">
        <v>0.15935402362465745</v>
      </c>
      <c r="EF34" s="41">
        <v>0.11315658973111647</v>
      </c>
      <c r="EG34" s="41">
        <v>8.7600562470859927E-2</v>
      </c>
      <c r="EH34" s="25">
        <v>4.6809211266988754E-2</v>
      </c>
      <c r="EI34" s="41">
        <v>6.0178600631176317E-3</v>
      </c>
      <c r="EK34" s="41">
        <v>1.211198964056342E-2</v>
      </c>
      <c r="EL34" s="41">
        <v>1.8206119218009235E-2</v>
      </c>
      <c r="EM34" s="25">
        <v>2.4300248795455077E-2</v>
      </c>
      <c r="EN34" s="41">
        <v>3.0394378372900866E-2</v>
      </c>
      <c r="EO34" s="41">
        <v>3.6488507950346659E-2</v>
      </c>
      <c r="EP34" s="41">
        <v>4.2582637527792476E-2</v>
      </c>
      <c r="EQ34" s="41">
        <v>4.8676767105238279E-2</v>
      </c>
      <c r="ER34" s="25">
        <v>5.4770896682684068E-2</v>
      </c>
      <c r="ES34" s="41">
        <v>7.4896778191120908E-2</v>
      </c>
      <c r="ET34" s="41">
        <v>9.502265969955774E-2</v>
      </c>
      <c r="EU34" s="41">
        <v>0.11514854120799452</v>
      </c>
      <c r="EV34" s="41">
        <v>0.13527442271643134</v>
      </c>
      <c r="EW34" s="25">
        <v>0.14016498028125365</v>
      </c>
      <c r="EX34" s="41">
        <v>0.13102378591508498</v>
      </c>
      <c r="EY34" s="41">
        <v>0.12188259154891627</v>
      </c>
      <c r="EZ34" s="41">
        <v>0.11274139718274756</v>
      </c>
      <c r="FA34" s="41">
        <v>0.10360020281657883</v>
      </c>
      <c r="FB34" s="25">
        <v>0.10969433239402465</v>
      </c>
      <c r="FC34" s="41">
        <v>0.11578846197147045</v>
      </c>
      <c r="FD34" s="41">
        <v>0.12188259154891624</v>
      </c>
      <c r="FE34" s="41">
        <v>0.12188259154891627</v>
      </c>
      <c r="FF34" s="41">
        <v>0.12188259154891627</v>
      </c>
      <c r="FG34" s="25">
        <v>0.12188259154891627</v>
      </c>
      <c r="FH34" s="41">
        <v>0.12188259154891627</v>
      </c>
      <c r="FI34" s="41">
        <v>0.12188259154891627</v>
      </c>
      <c r="FJ34" s="41">
        <v>0.12188259154891627</v>
      </c>
      <c r="FK34" s="41">
        <v>0.12188259154891627</v>
      </c>
      <c r="FL34" s="25">
        <v>0.12188259154891627</v>
      </c>
      <c r="FM34" s="41">
        <v>0.12188259154891627</v>
      </c>
      <c r="FN34" s="41">
        <v>0.12188259154891627</v>
      </c>
      <c r="FO34" s="41">
        <v>0.12188259154891627</v>
      </c>
      <c r="FP34" s="41">
        <v>0.12188259154891627</v>
      </c>
      <c r="FQ34" s="25">
        <v>0.12188259154891627</v>
      </c>
    </row>
    <row r="35" spans="1:173" outlineLevel="1" x14ac:dyDescent="0.3">
      <c r="A35" s="67" t="s">
        <v>13013</v>
      </c>
      <c r="B35" s="67" t="s">
        <v>13014</v>
      </c>
      <c r="C35" s="81" t="s">
        <v>13015</v>
      </c>
      <c r="D35" s="81" t="s">
        <v>13016</v>
      </c>
      <c r="E35" s="24" t="s">
        <v>13017</v>
      </c>
      <c r="F35" s="25">
        <v>-0.18964125337036319</v>
      </c>
      <c r="G35" s="41">
        <v>-0.643759770409708</v>
      </c>
      <c r="H35" s="41">
        <v>-0.59486124095322412</v>
      </c>
      <c r="I35" s="41">
        <v>-0.54596271149674036</v>
      </c>
      <c r="J35" s="41">
        <v>-0.4634730183266722</v>
      </c>
      <c r="K35" s="41">
        <v>-0.37758168832484851</v>
      </c>
      <c r="L35" s="25">
        <v>-0.29169035832302498</v>
      </c>
      <c r="M35" s="41">
        <v>-0.24066580584669409</v>
      </c>
      <c r="O35" s="41">
        <v>-0.15562488505280928</v>
      </c>
      <c r="P35" s="41">
        <v>-0.13904190549800174</v>
      </c>
      <c r="Q35" s="25">
        <v>-0.10460033257647838</v>
      </c>
      <c r="R35" s="41">
        <v>-7.0158759654955036E-2</v>
      </c>
      <c r="S35" s="41">
        <v>-3.5717186733431681E-2</v>
      </c>
      <c r="T35" s="41">
        <v>-1.7858593366715872E-2</v>
      </c>
      <c r="U35" s="41" t="s">
        <v>13018</v>
      </c>
      <c r="V35" s="25" t="s">
        <v>13019</v>
      </c>
      <c r="W35" s="41" t="s">
        <v>13020</v>
      </c>
      <c r="X35" s="41" t="s">
        <v>13021</v>
      </c>
      <c r="Y35" s="41" t="s">
        <v>13022</v>
      </c>
      <c r="Z35" s="41" t="s">
        <v>13023</v>
      </c>
      <c r="AA35" s="25" t="s">
        <v>13024</v>
      </c>
      <c r="AB35" s="41" t="s">
        <v>13025</v>
      </c>
      <c r="AC35" s="41" t="s">
        <v>13026</v>
      </c>
      <c r="AD35" s="41" t="s">
        <v>13027</v>
      </c>
      <c r="AE35" s="41" t="s">
        <v>13028</v>
      </c>
      <c r="AF35" s="25" t="s">
        <v>13029</v>
      </c>
      <c r="AG35" s="41" t="s">
        <v>13030</v>
      </c>
      <c r="AH35" s="41" t="s">
        <v>13031</v>
      </c>
      <c r="AI35" s="41" t="s">
        <v>13032</v>
      </c>
      <c r="AJ35" s="41" t="s">
        <v>13033</v>
      </c>
      <c r="AK35" s="25" t="s">
        <v>13034</v>
      </c>
      <c r="AL35" s="41" t="s">
        <v>13035</v>
      </c>
      <c r="AM35" s="41" t="s">
        <v>13036</v>
      </c>
      <c r="AN35" s="41" t="s">
        <v>13037</v>
      </c>
      <c r="AO35" s="41" t="s">
        <v>13038</v>
      </c>
      <c r="AP35" s="25" t="s">
        <v>13039</v>
      </c>
      <c r="AQ35" s="41" t="s">
        <v>13040</v>
      </c>
      <c r="AR35" s="41" t="s">
        <v>13041</v>
      </c>
      <c r="AS35" s="41" t="s">
        <v>13042</v>
      </c>
      <c r="AT35" s="41" t="s">
        <v>13043</v>
      </c>
      <c r="AU35" s="25" t="s">
        <v>13044</v>
      </c>
      <c r="AV35" s="42" t="s">
        <v>13045</v>
      </c>
      <c r="AW35" s="43" t="s">
        <v>13046</v>
      </c>
      <c r="AX35" s="41" t="s">
        <v>13047</v>
      </c>
      <c r="AY35" s="41" t="s">
        <v>13048</v>
      </c>
      <c r="AZ35" s="41" t="s">
        <v>13049</v>
      </c>
      <c r="BA35" s="41" t="s">
        <v>13050</v>
      </c>
      <c r="BB35" s="25" t="s">
        <v>13051</v>
      </c>
      <c r="BC35" s="41" t="s">
        <v>13052</v>
      </c>
      <c r="BE35" s="41" t="s">
        <v>13053</v>
      </c>
      <c r="BF35" s="41" t="s">
        <v>13054</v>
      </c>
      <c r="BG35" s="25" t="s">
        <v>13055</v>
      </c>
      <c r="BH35" s="41" t="s">
        <v>13056</v>
      </c>
      <c r="BI35" s="41" t="s">
        <v>13057</v>
      </c>
      <c r="BJ35" s="41" t="s">
        <v>13058</v>
      </c>
      <c r="BK35" s="41" t="s">
        <v>13059</v>
      </c>
      <c r="BL35" s="25" t="s">
        <v>13060</v>
      </c>
      <c r="BM35" s="41" t="s">
        <v>13061</v>
      </c>
      <c r="BN35" s="41" t="s">
        <v>13062</v>
      </c>
      <c r="BO35" s="41" t="s">
        <v>13063</v>
      </c>
      <c r="BP35" s="41" t="s">
        <v>13064</v>
      </c>
      <c r="BQ35" s="25" t="s">
        <v>13065</v>
      </c>
      <c r="BR35" s="41" t="s">
        <v>13066</v>
      </c>
      <c r="BS35" s="41" t="s">
        <v>13067</v>
      </c>
      <c r="BT35" s="41" t="s">
        <v>13068</v>
      </c>
      <c r="BU35" s="41" t="s">
        <v>13069</v>
      </c>
      <c r="BV35" s="25" t="s">
        <v>13070</v>
      </c>
      <c r="BW35" s="41" t="s">
        <v>13071</v>
      </c>
      <c r="BX35" s="41" t="s">
        <v>13072</v>
      </c>
      <c r="BY35" s="41" t="s">
        <v>13073</v>
      </c>
      <c r="BZ35" s="41" t="s">
        <v>13074</v>
      </c>
      <c r="CA35" s="25" t="s">
        <v>13075</v>
      </c>
      <c r="CB35" s="41" t="s">
        <v>13076</v>
      </c>
      <c r="CC35" s="41" t="s">
        <v>13077</v>
      </c>
      <c r="CD35" s="41" t="s">
        <v>13078</v>
      </c>
      <c r="CE35" s="41" t="s">
        <v>13079</v>
      </c>
      <c r="CF35" s="25" t="s">
        <v>13080</v>
      </c>
      <c r="CG35" s="41" t="s">
        <v>13081</v>
      </c>
      <c r="CH35" s="41" t="s">
        <v>13082</v>
      </c>
      <c r="CI35" s="41" t="s">
        <v>13083</v>
      </c>
      <c r="CJ35" s="41" t="s">
        <v>13084</v>
      </c>
      <c r="CK35" s="25" t="s">
        <v>13085</v>
      </c>
      <c r="CL35" s="42" t="s">
        <v>13086</v>
      </c>
      <c r="CM35" s="43" t="s">
        <v>13087</v>
      </c>
      <c r="CN35" s="41" t="s">
        <v>13088</v>
      </c>
      <c r="CO35" s="41" t="s">
        <v>13089</v>
      </c>
      <c r="CP35" s="41" t="s">
        <v>13090</v>
      </c>
      <c r="CQ35" s="41" t="s">
        <v>13091</v>
      </c>
      <c r="CR35" s="25" t="s">
        <v>13092</v>
      </c>
      <c r="CS35" s="41" t="s">
        <v>13093</v>
      </c>
      <c r="CU35" s="41" t="s">
        <v>13094</v>
      </c>
      <c r="CV35" s="41" t="s">
        <v>13095</v>
      </c>
      <c r="CW35" s="25" t="s">
        <v>13096</v>
      </c>
      <c r="CX35" s="41" t="s">
        <v>13097</v>
      </c>
      <c r="CY35" s="41" t="s">
        <v>13098</v>
      </c>
      <c r="CZ35" s="41" t="s">
        <v>13099</v>
      </c>
      <c r="DA35" s="41" t="s">
        <v>13100</v>
      </c>
      <c r="DB35" s="25" t="s">
        <v>13101</v>
      </c>
      <c r="DC35" s="41" t="s">
        <v>13102</v>
      </c>
      <c r="DD35" s="41" t="s">
        <v>13103</v>
      </c>
      <c r="DE35" s="41" t="s">
        <v>13104</v>
      </c>
      <c r="DF35" s="41" t="s">
        <v>13105</v>
      </c>
      <c r="DG35" s="25" t="s">
        <v>13106</v>
      </c>
      <c r="DH35" s="41" t="s">
        <v>13107</v>
      </c>
      <c r="DI35" s="41" t="s">
        <v>13108</v>
      </c>
      <c r="DJ35" s="41" t="s">
        <v>13109</v>
      </c>
      <c r="DK35" s="41" t="s">
        <v>13110</v>
      </c>
      <c r="DL35" s="25" t="s">
        <v>13111</v>
      </c>
      <c r="DM35" s="41" t="s">
        <v>13112</v>
      </c>
      <c r="DN35" s="41" t="s">
        <v>13113</v>
      </c>
      <c r="DO35" s="41" t="s">
        <v>13114</v>
      </c>
      <c r="DP35" s="41" t="s">
        <v>13115</v>
      </c>
      <c r="DQ35" s="25" t="s">
        <v>13116</v>
      </c>
      <c r="DR35" s="41" t="s">
        <v>13117</v>
      </c>
      <c r="DS35" s="41" t="s">
        <v>13118</v>
      </c>
      <c r="DT35" s="41" t="s">
        <v>13119</v>
      </c>
      <c r="DU35" s="41" t="s">
        <v>13120</v>
      </c>
      <c r="DV35" s="25" t="s">
        <v>13121</v>
      </c>
      <c r="DW35" s="41" t="s">
        <v>13122</v>
      </c>
      <c r="DX35" s="41" t="s">
        <v>13123</v>
      </c>
      <c r="DY35" s="41" t="s">
        <v>13124</v>
      </c>
      <c r="DZ35" s="41" t="s">
        <v>13125</v>
      </c>
      <c r="EA35" s="25" t="s">
        <v>13126</v>
      </c>
      <c r="EB35" s="42">
        <v>-0.18964125337036319</v>
      </c>
      <c r="EC35" s="43">
        <v>-0.643759770409708</v>
      </c>
      <c r="ED35" s="41">
        <v>-0.59486124095322412</v>
      </c>
      <c r="EE35" s="41">
        <v>-0.54596271149674036</v>
      </c>
      <c r="EF35" s="41">
        <v>-0.4634730183266722</v>
      </c>
      <c r="EG35" s="41">
        <v>-0.37758168832484851</v>
      </c>
      <c r="EH35" s="25">
        <v>-0.29169035832302498</v>
      </c>
      <c r="EI35" s="41">
        <v>-0.24066580584669409</v>
      </c>
      <c r="EK35" s="41">
        <v>-0.15562488505280928</v>
      </c>
      <c r="EL35" s="41">
        <v>-0.13904190549800174</v>
      </c>
      <c r="EM35" s="25">
        <v>-0.10460033257647838</v>
      </c>
      <c r="EN35" s="41">
        <v>-7.0158759654955036E-2</v>
      </c>
      <c r="EO35" s="41">
        <v>-3.5717186733431681E-2</v>
      </c>
      <c r="EP35" s="41">
        <v>-1.7858593366715872E-2</v>
      </c>
      <c r="EQ35" s="41" t="s">
        <v>13127</v>
      </c>
      <c r="ER35" s="25" t="s">
        <v>13128</v>
      </c>
      <c r="ES35" s="41" t="s">
        <v>13129</v>
      </c>
      <c r="ET35" s="41" t="s">
        <v>13130</v>
      </c>
      <c r="EU35" s="41" t="s">
        <v>13131</v>
      </c>
      <c r="EV35" s="41" t="s">
        <v>13132</v>
      </c>
      <c r="EW35" s="25" t="s">
        <v>13133</v>
      </c>
      <c r="EX35" s="41" t="s">
        <v>13134</v>
      </c>
      <c r="EY35" s="41" t="s">
        <v>13135</v>
      </c>
      <c r="EZ35" s="41" t="s">
        <v>13136</v>
      </c>
      <c r="FA35" s="41" t="s">
        <v>13137</v>
      </c>
      <c r="FB35" s="25" t="s">
        <v>13138</v>
      </c>
      <c r="FC35" s="41" t="s">
        <v>13139</v>
      </c>
      <c r="FD35" s="41" t="s">
        <v>13140</v>
      </c>
      <c r="FE35" s="41" t="s">
        <v>13141</v>
      </c>
      <c r="FF35" s="41" t="s">
        <v>13142</v>
      </c>
      <c r="FG35" s="25" t="s">
        <v>13143</v>
      </c>
      <c r="FH35" s="41" t="s">
        <v>13144</v>
      </c>
      <c r="FI35" s="41" t="s">
        <v>13145</v>
      </c>
      <c r="FJ35" s="41" t="s">
        <v>13146</v>
      </c>
      <c r="FK35" s="41" t="s">
        <v>13147</v>
      </c>
      <c r="FL35" s="25" t="s">
        <v>13148</v>
      </c>
      <c r="FM35" s="41" t="s">
        <v>13149</v>
      </c>
      <c r="FN35" s="41" t="s">
        <v>13150</v>
      </c>
      <c r="FO35" s="41" t="s">
        <v>13151</v>
      </c>
      <c r="FP35" s="41" t="s">
        <v>13152</v>
      </c>
      <c r="FQ35" s="25" t="s">
        <v>13153</v>
      </c>
    </row>
    <row r="36" spans="1:173" outlineLevel="1" x14ac:dyDescent="0.3">
      <c r="A36" s="67" t="s">
        <v>13154</v>
      </c>
      <c r="B36" s="67" t="s">
        <v>13155</v>
      </c>
      <c r="C36" s="81" t="s">
        <v>13156</v>
      </c>
      <c r="D36" s="81" t="s">
        <v>13157</v>
      </c>
      <c r="E36" s="24" t="s">
        <v>13158</v>
      </c>
      <c r="F36" s="25">
        <v>-0.61229462971597048</v>
      </c>
      <c r="G36" s="41">
        <v>-0.52512768590223857</v>
      </c>
      <c r="H36" s="41">
        <v>-0.52512768590223857</v>
      </c>
      <c r="I36" s="41">
        <v>-0.53830902862529073</v>
      </c>
      <c r="J36" s="41">
        <v>-0.55149037134834278</v>
      </c>
      <c r="K36" s="41">
        <v>-0.56467171407139483</v>
      </c>
      <c r="L36" s="25">
        <v>-0.59103439951749925</v>
      </c>
      <c r="M36" s="41">
        <v>-0.61739708496360357</v>
      </c>
      <c r="O36" s="41">
        <v>-0.61246471155755833</v>
      </c>
      <c r="P36" s="41">
        <v>-0.59477620003243026</v>
      </c>
      <c r="Q36" s="25">
        <v>-0.55965429974455605</v>
      </c>
      <c r="R36" s="41">
        <v>-0.52453239945668162</v>
      </c>
      <c r="S36" s="41">
        <v>-0.47282751961399977</v>
      </c>
      <c r="T36" s="41">
        <v>-0.42112263977131786</v>
      </c>
      <c r="U36" s="41">
        <v>-0.37069337374054417</v>
      </c>
      <c r="V36" s="25">
        <v>-0.33769749647251684</v>
      </c>
      <c r="W36" s="41">
        <v>-0.30470161920448957</v>
      </c>
      <c r="X36" s="41">
        <v>-0.30657251946195502</v>
      </c>
      <c r="Y36" s="41">
        <v>-0.30844341971942046</v>
      </c>
      <c r="Z36" s="41">
        <v>-0.3268972995316935</v>
      </c>
      <c r="AA36" s="25">
        <v>-0.34535117934396647</v>
      </c>
      <c r="AB36" s="41">
        <v>-0.36380505915623945</v>
      </c>
      <c r="AC36" s="41">
        <v>-0.36907759624546027</v>
      </c>
      <c r="AD36" s="41">
        <v>-0.37435013333468109</v>
      </c>
      <c r="AE36" s="41">
        <v>-0.37962267042390202</v>
      </c>
      <c r="AF36" s="25">
        <v>-0.37171386479007068</v>
      </c>
      <c r="AG36" s="41">
        <v>-0.36380505915623945</v>
      </c>
      <c r="AH36" s="41">
        <v>-0.36907759624546027</v>
      </c>
      <c r="AI36" s="41">
        <v>-0.36907759624546027</v>
      </c>
      <c r="AJ36" s="41">
        <v>-0.36907759624546027</v>
      </c>
      <c r="AK36" s="25">
        <v>-0.36907759624546027</v>
      </c>
      <c r="AL36" s="41">
        <v>-0.36907759624546027</v>
      </c>
      <c r="AM36" s="41">
        <v>-0.36907759624546027</v>
      </c>
      <c r="AN36" s="41">
        <v>-0.36907759624546027</v>
      </c>
      <c r="AO36" s="41">
        <v>-0.36907759624546027</v>
      </c>
      <c r="AP36" s="25">
        <v>-0.36907759624546027</v>
      </c>
      <c r="AQ36" s="41">
        <v>-0.36907759624546027</v>
      </c>
      <c r="AR36" s="41">
        <v>-0.36907759624546027</v>
      </c>
      <c r="AS36" s="41">
        <v>-0.36907759624546027</v>
      </c>
      <c r="AT36" s="41">
        <v>-0.36907759624546027</v>
      </c>
      <c r="AU36" s="25">
        <v>-0.36907759624546027</v>
      </c>
      <c r="AV36" s="42" t="s">
        <v>13159</v>
      </c>
      <c r="AW36" s="43" t="s">
        <v>13160</v>
      </c>
      <c r="AX36" s="41" t="s">
        <v>13161</v>
      </c>
      <c r="AY36" s="41" t="s">
        <v>13162</v>
      </c>
      <c r="AZ36" s="41" t="s">
        <v>13163</v>
      </c>
      <c r="BA36" s="41" t="s">
        <v>13164</v>
      </c>
      <c r="BB36" s="25" t="s">
        <v>13165</v>
      </c>
      <c r="BC36" s="41" t="s">
        <v>13166</v>
      </c>
      <c r="BE36" s="41" t="s">
        <v>13167</v>
      </c>
      <c r="BF36" s="41" t="s">
        <v>13168</v>
      </c>
      <c r="BG36" s="25" t="s">
        <v>13169</v>
      </c>
      <c r="BH36" s="41" t="s">
        <v>13170</v>
      </c>
      <c r="BI36" s="41" t="s">
        <v>13171</v>
      </c>
      <c r="BJ36" s="41" t="s">
        <v>13172</v>
      </c>
      <c r="BK36" s="41" t="s">
        <v>13173</v>
      </c>
      <c r="BL36" s="25" t="s">
        <v>13174</v>
      </c>
      <c r="BM36" s="41" t="s">
        <v>13175</v>
      </c>
      <c r="BN36" s="41" t="s">
        <v>13176</v>
      </c>
      <c r="BO36" s="41" t="s">
        <v>13177</v>
      </c>
      <c r="BP36" s="41" t="s">
        <v>13178</v>
      </c>
      <c r="BQ36" s="25" t="s">
        <v>13179</v>
      </c>
      <c r="BR36" s="41" t="s">
        <v>13180</v>
      </c>
      <c r="BS36" s="41" t="s">
        <v>13181</v>
      </c>
      <c r="BT36" s="41" t="s">
        <v>13182</v>
      </c>
      <c r="BU36" s="41" t="s">
        <v>13183</v>
      </c>
      <c r="BV36" s="25" t="s">
        <v>13184</v>
      </c>
      <c r="BW36" s="41" t="s">
        <v>13185</v>
      </c>
      <c r="BX36" s="41" t="s">
        <v>13186</v>
      </c>
      <c r="BY36" s="41" t="s">
        <v>13187</v>
      </c>
      <c r="BZ36" s="41" t="s">
        <v>13188</v>
      </c>
      <c r="CA36" s="25" t="s">
        <v>13189</v>
      </c>
      <c r="CB36" s="41" t="s">
        <v>13190</v>
      </c>
      <c r="CC36" s="41" t="s">
        <v>13191</v>
      </c>
      <c r="CD36" s="41" t="s">
        <v>13192</v>
      </c>
      <c r="CE36" s="41" t="s">
        <v>13193</v>
      </c>
      <c r="CF36" s="25" t="s">
        <v>13194</v>
      </c>
      <c r="CG36" s="41" t="s">
        <v>13195</v>
      </c>
      <c r="CH36" s="41" t="s">
        <v>13196</v>
      </c>
      <c r="CI36" s="41" t="s">
        <v>13197</v>
      </c>
      <c r="CJ36" s="41" t="s">
        <v>13198</v>
      </c>
      <c r="CK36" s="25" t="s">
        <v>13199</v>
      </c>
      <c r="CL36" s="42" t="s">
        <v>13200</v>
      </c>
      <c r="CM36" s="43" t="s">
        <v>13201</v>
      </c>
      <c r="CN36" s="41" t="s">
        <v>13202</v>
      </c>
      <c r="CO36" s="41" t="s">
        <v>13203</v>
      </c>
      <c r="CP36" s="41" t="s">
        <v>13204</v>
      </c>
      <c r="CQ36" s="41" t="s">
        <v>13205</v>
      </c>
      <c r="CR36" s="25" t="s">
        <v>13206</v>
      </c>
      <c r="CS36" s="41" t="s">
        <v>13207</v>
      </c>
      <c r="CU36" s="41" t="s">
        <v>13208</v>
      </c>
      <c r="CV36" s="41" t="s">
        <v>13209</v>
      </c>
      <c r="CW36" s="25" t="s">
        <v>13210</v>
      </c>
      <c r="CX36" s="41" t="s">
        <v>13211</v>
      </c>
      <c r="CY36" s="41" t="s">
        <v>13212</v>
      </c>
      <c r="CZ36" s="41" t="s">
        <v>13213</v>
      </c>
      <c r="DA36" s="41" t="s">
        <v>13214</v>
      </c>
      <c r="DB36" s="25" t="s">
        <v>13215</v>
      </c>
      <c r="DC36" s="41" t="s">
        <v>13216</v>
      </c>
      <c r="DD36" s="41" t="s">
        <v>13217</v>
      </c>
      <c r="DE36" s="41" t="s">
        <v>13218</v>
      </c>
      <c r="DF36" s="41" t="s">
        <v>13219</v>
      </c>
      <c r="DG36" s="25" t="s">
        <v>13220</v>
      </c>
      <c r="DH36" s="41" t="s">
        <v>13221</v>
      </c>
      <c r="DI36" s="41" t="s">
        <v>13222</v>
      </c>
      <c r="DJ36" s="41" t="s">
        <v>13223</v>
      </c>
      <c r="DK36" s="41" t="s">
        <v>13224</v>
      </c>
      <c r="DL36" s="25" t="s">
        <v>13225</v>
      </c>
      <c r="DM36" s="41" t="s">
        <v>13226</v>
      </c>
      <c r="DN36" s="41" t="s">
        <v>13227</v>
      </c>
      <c r="DO36" s="41" t="s">
        <v>13228</v>
      </c>
      <c r="DP36" s="41" t="s">
        <v>13229</v>
      </c>
      <c r="DQ36" s="25" t="s">
        <v>13230</v>
      </c>
      <c r="DR36" s="41" t="s">
        <v>13231</v>
      </c>
      <c r="DS36" s="41" t="s">
        <v>13232</v>
      </c>
      <c r="DT36" s="41" t="s">
        <v>13233</v>
      </c>
      <c r="DU36" s="41" t="s">
        <v>13234</v>
      </c>
      <c r="DV36" s="25" t="s">
        <v>13235</v>
      </c>
      <c r="DW36" s="41" t="s">
        <v>13236</v>
      </c>
      <c r="DX36" s="41" t="s">
        <v>13237</v>
      </c>
      <c r="DY36" s="41" t="s">
        <v>13238</v>
      </c>
      <c r="DZ36" s="41" t="s">
        <v>13239</v>
      </c>
      <c r="EA36" s="25" t="s">
        <v>13240</v>
      </c>
      <c r="EB36" s="42">
        <v>-0.61229462971597048</v>
      </c>
      <c r="EC36" s="43">
        <v>-0.52512768590223857</v>
      </c>
      <c r="ED36" s="41">
        <v>-0.52512768590223857</v>
      </c>
      <c r="EE36" s="41">
        <v>-0.53830902862529073</v>
      </c>
      <c r="EF36" s="41">
        <v>-0.55149037134834278</v>
      </c>
      <c r="EG36" s="41">
        <v>-0.56467171407139483</v>
      </c>
      <c r="EH36" s="25">
        <v>-0.59103439951749925</v>
      </c>
      <c r="EI36" s="41">
        <v>-0.61739708496360357</v>
      </c>
      <c r="EK36" s="41">
        <v>-0.61246471155755833</v>
      </c>
      <c r="EL36" s="41">
        <v>-0.59477620003243026</v>
      </c>
      <c r="EM36" s="25">
        <v>-0.55965429974455605</v>
      </c>
      <c r="EN36" s="41">
        <v>-0.52453239945668162</v>
      </c>
      <c r="EO36" s="41">
        <v>-0.47282751961399977</v>
      </c>
      <c r="EP36" s="41">
        <v>-0.42112263977131786</v>
      </c>
      <c r="EQ36" s="41">
        <v>-0.37069337374054417</v>
      </c>
      <c r="ER36" s="25">
        <v>-0.33769749647251684</v>
      </c>
      <c r="ES36" s="41">
        <v>-0.30470161920448957</v>
      </c>
      <c r="ET36" s="41">
        <v>-0.30657251946195502</v>
      </c>
      <c r="EU36" s="41">
        <v>-0.30844341971942046</v>
      </c>
      <c r="EV36" s="41">
        <v>-0.3268972995316935</v>
      </c>
      <c r="EW36" s="25">
        <v>-0.34535117934396647</v>
      </c>
      <c r="EX36" s="41">
        <v>-0.36380505915623945</v>
      </c>
      <c r="EY36" s="41">
        <v>-0.36907759624546027</v>
      </c>
      <c r="EZ36" s="41">
        <v>-0.37435013333468109</v>
      </c>
      <c r="FA36" s="41">
        <v>-0.37962267042390202</v>
      </c>
      <c r="FB36" s="25">
        <v>-0.37171386479007068</v>
      </c>
      <c r="FC36" s="41">
        <v>-0.36380505915623945</v>
      </c>
      <c r="FD36" s="41">
        <v>-0.36907759624546027</v>
      </c>
      <c r="FE36" s="41">
        <v>-0.36907759624546027</v>
      </c>
      <c r="FF36" s="41">
        <v>-0.36907759624546027</v>
      </c>
      <c r="FG36" s="25">
        <v>-0.36907759624546027</v>
      </c>
      <c r="FH36" s="41">
        <v>-0.36907759624546027</v>
      </c>
      <c r="FI36" s="41">
        <v>-0.36907759624546027</v>
      </c>
      <c r="FJ36" s="41">
        <v>-0.36907759624546027</v>
      </c>
      <c r="FK36" s="41">
        <v>-0.36907759624546027</v>
      </c>
      <c r="FL36" s="25">
        <v>-0.36907759624546027</v>
      </c>
      <c r="FM36" s="41">
        <v>-0.36907759624546027</v>
      </c>
      <c r="FN36" s="41">
        <v>-0.36907759624546027</v>
      </c>
      <c r="FO36" s="41">
        <v>-0.36907759624546027</v>
      </c>
      <c r="FP36" s="41">
        <v>-0.36907759624546027</v>
      </c>
      <c r="FQ36" s="25">
        <v>-0.36907759624546027</v>
      </c>
    </row>
    <row r="37" spans="1:173" outlineLevel="1" x14ac:dyDescent="0.3">
      <c r="A37" s="67" t="s">
        <v>13241</v>
      </c>
      <c r="B37" s="67" t="s">
        <v>13242</v>
      </c>
      <c r="C37" s="82" t="s">
        <v>13243</v>
      </c>
      <c r="D37" s="82" t="s">
        <v>13244</v>
      </c>
      <c r="E37" s="24" t="s">
        <v>13245</v>
      </c>
      <c r="F37" s="25">
        <v>1298.1546380000002</v>
      </c>
      <c r="G37" s="41">
        <v>809.75423100000023</v>
      </c>
      <c r="H37" s="41">
        <v>612.86504766666678</v>
      </c>
      <c r="I37" s="41">
        <v>864.20343166666692</v>
      </c>
      <c r="J37" s="41">
        <v>1112.278115666667</v>
      </c>
      <c r="K37" s="41">
        <v>977.759280666667</v>
      </c>
      <c r="L37" s="25">
        <v>865.60766966666688</v>
      </c>
      <c r="M37" s="41">
        <v>1112.0802220000003</v>
      </c>
      <c r="O37" s="41">
        <v>1098.8047632315208</v>
      </c>
      <c r="P37" s="41">
        <v>1088.7607143032451</v>
      </c>
      <c r="Q37" s="25">
        <v>1092.4290301842352</v>
      </c>
      <c r="R37" s="41">
        <v>1095.7779402030094</v>
      </c>
      <c r="S37" s="41">
        <v>1098.8586387844102</v>
      </c>
      <c r="T37" s="41">
        <v>1101.7109201641915</v>
      </c>
      <c r="U37" s="41">
        <v>1104.366330600624</v>
      </c>
      <c r="V37" s="25">
        <v>1106.8503011744979</v>
      </c>
      <c r="W37" s="41">
        <v>1109.183632865245</v>
      </c>
      <c r="X37" s="41">
        <v>1111.3835565003883</v>
      </c>
      <c r="Y37" s="41">
        <v>1113.4645057424725</v>
      </c>
      <c r="Z37" s="41">
        <v>1115.4386915721127</v>
      </c>
      <c r="AA37" s="25">
        <v>1126.7015980000003</v>
      </c>
      <c r="AB37" s="41">
        <v>1126.7015980000003</v>
      </c>
      <c r="AC37" s="41">
        <v>1126.7015980000003</v>
      </c>
      <c r="AD37" s="41">
        <v>1126.7015980000003</v>
      </c>
      <c r="AE37" s="41">
        <v>1126.7015980000003</v>
      </c>
      <c r="AF37" s="25">
        <v>1126.7015980000003</v>
      </c>
      <c r="AG37" s="41">
        <v>1126.7015980000003</v>
      </c>
      <c r="AH37" s="41">
        <v>1126.7015980000003</v>
      </c>
      <c r="AI37" s="41">
        <v>1126.7015980000003</v>
      </c>
      <c r="AJ37" s="41">
        <v>1126.7015980000003</v>
      </c>
      <c r="AK37" s="25">
        <v>1126.7015980000003</v>
      </c>
      <c r="AL37" s="41">
        <v>1126.7015980000003</v>
      </c>
      <c r="AM37" s="41">
        <v>1126.7015980000003</v>
      </c>
      <c r="AN37" s="41">
        <v>1126.7015980000003</v>
      </c>
      <c r="AO37" s="41">
        <v>1126.7015980000003</v>
      </c>
      <c r="AP37" s="25">
        <v>1126.7015980000003</v>
      </c>
      <c r="AQ37" s="41">
        <v>1126.7015980000003</v>
      </c>
      <c r="AR37" s="41">
        <v>1126.7015980000003</v>
      </c>
      <c r="AS37" s="41">
        <v>1126.7015980000003</v>
      </c>
      <c r="AT37" s="41">
        <v>1126.7015980000003</v>
      </c>
      <c r="AU37" s="25">
        <v>1126.7015980000003</v>
      </c>
      <c r="AV37" s="42">
        <v>0.11561088000000003</v>
      </c>
      <c r="AW37" s="43">
        <v>0.11156544</v>
      </c>
      <c r="AX37" s="41">
        <v>0.11295423999999998</v>
      </c>
      <c r="AY37" s="41">
        <v>0.11435200000000001</v>
      </c>
      <c r="AZ37" s="41">
        <v>0.11574976000000001</v>
      </c>
      <c r="BA37" s="41">
        <v>0.11574976000000001</v>
      </c>
      <c r="BB37" s="25">
        <v>0.11574976000000003</v>
      </c>
      <c r="BC37" s="41">
        <v>0.11561088000000001</v>
      </c>
      <c r="BE37" s="41">
        <v>0.11561088</v>
      </c>
      <c r="BF37" s="41">
        <v>0.11561088</v>
      </c>
      <c r="BG37" s="25">
        <v>0.11561088</v>
      </c>
      <c r="BH37" s="41">
        <v>0.11561088</v>
      </c>
      <c r="BI37" s="41">
        <v>0.11561088</v>
      </c>
      <c r="BJ37" s="41">
        <v>0.11561088</v>
      </c>
      <c r="BK37" s="41">
        <v>0.11561088</v>
      </c>
      <c r="BL37" s="25">
        <v>0.11561088</v>
      </c>
      <c r="BM37" s="41">
        <v>0.11561088</v>
      </c>
      <c r="BN37" s="41">
        <v>0.11561088</v>
      </c>
      <c r="BO37" s="41">
        <v>0.11561088</v>
      </c>
      <c r="BP37" s="41">
        <v>0.11561088</v>
      </c>
      <c r="BQ37" s="25">
        <v>0.11561088</v>
      </c>
      <c r="BR37" s="41">
        <v>0.11561088</v>
      </c>
      <c r="BS37" s="41">
        <v>0.11561088</v>
      </c>
      <c r="BT37" s="41">
        <v>0.11561088</v>
      </c>
      <c r="BU37" s="41">
        <v>0.11561088</v>
      </c>
      <c r="BV37" s="25">
        <v>0.11561088</v>
      </c>
      <c r="BW37" s="41">
        <v>0.11561088</v>
      </c>
      <c r="BX37" s="41">
        <v>0.11561088</v>
      </c>
      <c r="BY37" s="41">
        <v>0.11561088</v>
      </c>
      <c r="BZ37" s="41">
        <v>0.11561088</v>
      </c>
      <c r="CA37" s="25">
        <v>0.11561088</v>
      </c>
      <c r="CB37" s="41">
        <v>0.11561088</v>
      </c>
      <c r="CC37" s="41">
        <v>0.11561088</v>
      </c>
      <c r="CD37" s="41">
        <v>0.11561088</v>
      </c>
      <c r="CE37" s="41">
        <v>0.11561088</v>
      </c>
      <c r="CF37" s="25">
        <v>0.11561088</v>
      </c>
      <c r="CG37" s="41">
        <v>0.11561088</v>
      </c>
      <c r="CH37" s="41">
        <v>0.11561088</v>
      </c>
      <c r="CI37" s="41">
        <v>0.11561088</v>
      </c>
      <c r="CJ37" s="41">
        <v>0.11561088</v>
      </c>
      <c r="CK37" s="25">
        <v>0.11561088</v>
      </c>
      <c r="CL37" s="42">
        <v>2.0418075857142863</v>
      </c>
      <c r="CM37" s="43">
        <v>1.9703609357142859</v>
      </c>
      <c r="CN37" s="41">
        <v>1.9948885785714283</v>
      </c>
      <c r="CO37" s="41">
        <v>2.0195744642857143</v>
      </c>
      <c r="CP37" s="41">
        <v>2.0442603500000005</v>
      </c>
      <c r="CQ37" s="41">
        <v>2.0442603500000005</v>
      </c>
      <c r="CR37" s="25">
        <v>2.0442603500000005</v>
      </c>
      <c r="CS37" s="41">
        <v>2.0418075857142859</v>
      </c>
      <c r="CU37" s="41">
        <v>2.0418075857142859</v>
      </c>
      <c r="CV37" s="41">
        <v>2.0418075857142859</v>
      </c>
      <c r="CW37" s="25">
        <v>2.0418075857142859</v>
      </c>
      <c r="CX37" s="41">
        <v>2.0418075857142859</v>
      </c>
      <c r="CY37" s="41">
        <v>2.0418075857142859</v>
      </c>
      <c r="CZ37" s="41">
        <v>2.0418075857142859</v>
      </c>
      <c r="DA37" s="41">
        <v>2.0418075857142859</v>
      </c>
      <c r="DB37" s="25">
        <v>2.0418075857142859</v>
      </c>
      <c r="DC37" s="41">
        <v>2.0418075857142859</v>
      </c>
      <c r="DD37" s="41">
        <v>2.0418075857142859</v>
      </c>
      <c r="DE37" s="41">
        <v>2.0418075857142859</v>
      </c>
      <c r="DF37" s="41">
        <v>2.0418075857142859</v>
      </c>
      <c r="DG37" s="25">
        <v>2.0418075857142859</v>
      </c>
      <c r="DH37" s="41">
        <v>2.0418075857142859</v>
      </c>
      <c r="DI37" s="41">
        <v>2.0418075857142859</v>
      </c>
      <c r="DJ37" s="41">
        <v>2.0418075857142859</v>
      </c>
      <c r="DK37" s="41">
        <v>2.0418075857142859</v>
      </c>
      <c r="DL37" s="25">
        <v>2.0418075857142859</v>
      </c>
      <c r="DM37" s="41">
        <v>2.0418075857142859</v>
      </c>
      <c r="DN37" s="41">
        <v>2.0418075857142859</v>
      </c>
      <c r="DO37" s="41">
        <v>2.0418075857142859</v>
      </c>
      <c r="DP37" s="41">
        <v>2.0418075857142859</v>
      </c>
      <c r="DQ37" s="25">
        <v>2.0418075857142859</v>
      </c>
      <c r="DR37" s="41">
        <v>2.0418075857142859</v>
      </c>
      <c r="DS37" s="41">
        <v>2.0418075857142859</v>
      </c>
      <c r="DT37" s="41">
        <v>2.0418075857142859</v>
      </c>
      <c r="DU37" s="41">
        <v>2.0418075857142859</v>
      </c>
      <c r="DV37" s="25">
        <v>2.0418075857142859</v>
      </c>
      <c r="DW37" s="41">
        <v>2.0418075857142859</v>
      </c>
      <c r="DX37" s="41">
        <v>2.0418075857142859</v>
      </c>
      <c r="DY37" s="41">
        <v>2.0418075857142859</v>
      </c>
      <c r="DZ37" s="41">
        <v>2.0418075857142859</v>
      </c>
      <c r="EA37" s="25">
        <v>2.0418075857142859</v>
      </c>
      <c r="EB37" s="42">
        <v>1300.3120564657145</v>
      </c>
      <c r="EC37" s="43">
        <v>811.83615737571461</v>
      </c>
      <c r="ED37" s="41">
        <v>614.97289048523828</v>
      </c>
      <c r="EE37" s="41">
        <v>866.33735813095268</v>
      </c>
      <c r="EF37" s="41">
        <v>1114.438125776667</v>
      </c>
      <c r="EG37" s="41">
        <v>979.91929077666691</v>
      </c>
      <c r="EH37" s="25">
        <v>867.7676797766668</v>
      </c>
      <c r="EI37" s="41">
        <v>1114.2376404657145</v>
      </c>
      <c r="EK37" s="41">
        <v>1100.9621816972351</v>
      </c>
      <c r="EL37" s="41">
        <v>1090.9181327689594</v>
      </c>
      <c r="EM37" s="25">
        <v>1094.5864486499495</v>
      </c>
      <c r="EN37" s="41">
        <v>1097.9353586687237</v>
      </c>
      <c r="EO37" s="41">
        <v>1101.0160572501245</v>
      </c>
      <c r="EP37" s="41">
        <v>1103.8683386299058</v>
      </c>
      <c r="EQ37" s="41">
        <v>1106.5237490663383</v>
      </c>
      <c r="ER37" s="25">
        <v>1109.0077196402121</v>
      </c>
      <c r="ES37" s="41">
        <v>1111.3410513309593</v>
      </c>
      <c r="ET37" s="41">
        <v>1113.5409749661026</v>
      </c>
      <c r="EU37" s="41">
        <v>1115.6219242081868</v>
      </c>
      <c r="EV37" s="41">
        <v>1117.596110037827</v>
      </c>
      <c r="EW37" s="25">
        <v>1128.8590164657146</v>
      </c>
      <c r="EX37" s="41">
        <v>1128.8590164657146</v>
      </c>
      <c r="EY37" s="41">
        <v>1128.8590164657146</v>
      </c>
      <c r="EZ37" s="41">
        <v>1128.8590164657146</v>
      </c>
      <c r="FA37" s="41">
        <v>1128.8590164657146</v>
      </c>
      <c r="FB37" s="25">
        <v>1128.8590164657146</v>
      </c>
      <c r="FC37" s="41">
        <v>1128.8590164657146</v>
      </c>
      <c r="FD37" s="41">
        <v>1128.8590164657146</v>
      </c>
      <c r="FE37" s="41">
        <v>1128.8590164657146</v>
      </c>
      <c r="FF37" s="41">
        <v>1128.8590164657146</v>
      </c>
      <c r="FG37" s="25">
        <v>1128.8590164657146</v>
      </c>
      <c r="FH37" s="41">
        <v>1128.8590164657146</v>
      </c>
      <c r="FI37" s="41">
        <v>1128.8590164657146</v>
      </c>
      <c r="FJ37" s="41">
        <v>1128.8590164657146</v>
      </c>
      <c r="FK37" s="41">
        <v>1128.8590164657146</v>
      </c>
      <c r="FL37" s="25">
        <v>1128.8590164657146</v>
      </c>
      <c r="FM37" s="41">
        <v>1128.8590164657146</v>
      </c>
      <c r="FN37" s="41">
        <v>1128.8590164657146</v>
      </c>
      <c r="FO37" s="41">
        <v>1128.8590164657146</v>
      </c>
      <c r="FP37" s="41">
        <v>1128.8590164657146</v>
      </c>
      <c r="FQ37" s="25">
        <v>1128.8590164657146</v>
      </c>
    </row>
    <row r="38" spans="1:173" outlineLevel="1" x14ac:dyDescent="0.3">
      <c r="A38" s="67" t="s">
        <v>13246</v>
      </c>
      <c r="B38" s="67" t="s">
        <v>13247</v>
      </c>
      <c r="C38" s="80" t="s">
        <v>13248</v>
      </c>
      <c r="D38" s="80" t="s">
        <v>13249</v>
      </c>
      <c r="E38" s="24" t="s">
        <v>13250</v>
      </c>
      <c r="F38" s="25" t="s">
        <v>13251</v>
      </c>
      <c r="G38" s="41">
        <v>3.5812370000000011</v>
      </c>
      <c r="H38" s="41">
        <v>2.3874913333333341</v>
      </c>
      <c r="I38" s="41">
        <v>1.1937456666666677</v>
      </c>
      <c r="J38" s="41" t="s">
        <v>13252</v>
      </c>
      <c r="K38" s="41" t="s">
        <v>13253</v>
      </c>
      <c r="L38" s="25" t="s">
        <v>13254</v>
      </c>
      <c r="M38" s="41" t="s">
        <v>13255</v>
      </c>
      <c r="O38" s="41" t="s">
        <v>13256</v>
      </c>
      <c r="P38" s="41" t="s">
        <v>13257</v>
      </c>
      <c r="Q38" s="25" t="s">
        <v>13258</v>
      </c>
      <c r="R38" s="41" t="s">
        <v>13259</v>
      </c>
      <c r="S38" s="41" t="s">
        <v>13260</v>
      </c>
      <c r="T38" s="41" t="s">
        <v>13261</v>
      </c>
      <c r="U38" s="41" t="s">
        <v>13262</v>
      </c>
      <c r="V38" s="25" t="s">
        <v>13263</v>
      </c>
      <c r="W38" s="41" t="s">
        <v>13264</v>
      </c>
      <c r="X38" s="41" t="s">
        <v>13265</v>
      </c>
      <c r="Y38" s="41" t="s">
        <v>13266</v>
      </c>
      <c r="Z38" s="41" t="s">
        <v>13267</v>
      </c>
      <c r="AA38" s="25" t="s">
        <v>13268</v>
      </c>
      <c r="AB38" s="41" t="s">
        <v>13269</v>
      </c>
      <c r="AC38" s="41" t="s">
        <v>13270</v>
      </c>
      <c r="AD38" s="41" t="s">
        <v>13271</v>
      </c>
      <c r="AE38" s="41" t="s">
        <v>13272</v>
      </c>
      <c r="AF38" s="25" t="s">
        <v>13273</v>
      </c>
      <c r="AG38" s="41" t="s">
        <v>13274</v>
      </c>
      <c r="AH38" s="41" t="s">
        <v>13275</v>
      </c>
      <c r="AI38" s="41" t="s">
        <v>13276</v>
      </c>
      <c r="AJ38" s="41" t="s">
        <v>13277</v>
      </c>
      <c r="AK38" s="25" t="s">
        <v>13278</v>
      </c>
      <c r="AL38" s="41" t="s">
        <v>13279</v>
      </c>
      <c r="AM38" s="41" t="s">
        <v>13280</v>
      </c>
      <c r="AN38" s="41" t="s">
        <v>13281</v>
      </c>
      <c r="AO38" s="41" t="s">
        <v>13282</v>
      </c>
      <c r="AP38" s="25" t="s">
        <v>13283</v>
      </c>
      <c r="AQ38" s="41" t="s">
        <v>13284</v>
      </c>
      <c r="AR38" s="41" t="s">
        <v>13285</v>
      </c>
      <c r="AS38" s="41" t="s">
        <v>13286</v>
      </c>
      <c r="AT38" s="41" t="s">
        <v>13287</v>
      </c>
      <c r="AU38" s="25" t="s">
        <v>13288</v>
      </c>
      <c r="AV38" s="42" t="s">
        <v>13289</v>
      </c>
      <c r="AW38" s="43">
        <v>2.5132800000000005E-3</v>
      </c>
      <c r="AX38" s="41">
        <v>1.6755200000000007E-3</v>
      </c>
      <c r="AY38" s="41">
        <v>8.3776000000000076E-4</v>
      </c>
      <c r="AZ38" s="41" t="s">
        <v>13290</v>
      </c>
      <c r="BA38" s="41" t="s">
        <v>13291</v>
      </c>
      <c r="BB38" s="25" t="s">
        <v>13292</v>
      </c>
      <c r="BC38" s="41" t="s">
        <v>13293</v>
      </c>
      <c r="BE38" s="41" t="s">
        <v>13294</v>
      </c>
      <c r="BF38" s="41" t="s">
        <v>13295</v>
      </c>
      <c r="BG38" s="25" t="s">
        <v>13296</v>
      </c>
      <c r="BH38" s="41" t="s">
        <v>13297</v>
      </c>
      <c r="BI38" s="41" t="s">
        <v>13298</v>
      </c>
      <c r="BJ38" s="41" t="s">
        <v>13299</v>
      </c>
      <c r="BK38" s="41" t="s">
        <v>13300</v>
      </c>
      <c r="BL38" s="25" t="s">
        <v>13301</v>
      </c>
      <c r="BM38" s="41" t="s">
        <v>13302</v>
      </c>
      <c r="BN38" s="41" t="s">
        <v>13303</v>
      </c>
      <c r="BO38" s="41" t="s">
        <v>13304</v>
      </c>
      <c r="BP38" s="41" t="s">
        <v>13305</v>
      </c>
      <c r="BQ38" s="25" t="s">
        <v>13306</v>
      </c>
      <c r="BR38" s="41" t="s">
        <v>13307</v>
      </c>
      <c r="BS38" s="41" t="s">
        <v>13308</v>
      </c>
      <c r="BT38" s="41" t="s">
        <v>13309</v>
      </c>
      <c r="BU38" s="41" t="s">
        <v>13310</v>
      </c>
      <c r="BV38" s="25" t="s">
        <v>13311</v>
      </c>
      <c r="BW38" s="41" t="s">
        <v>13312</v>
      </c>
      <c r="BX38" s="41" t="s">
        <v>13313</v>
      </c>
      <c r="BY38" s="41" t="s">
        <v>13314</v>
      </c>
      <c r="BZ38" s="41" t="s">
        <v>13315</v>
      </c>
      <c r="CA38" s="25" t="s">
        <v>13316</v>
      </c>
      <c r="CB38" s="41" t="s">
        <v>13317</v>
      </c>
      <c r="CC38" s="41" t="s">
        <v>13318</v>
      </c>
      <c r="CD38" s="41" t="s">
        <v>13319</v>
      </c>
      <c r="CE38" s="41" t="s">
        <v>13320</v>
      </c>
      <c r="CF38" s="25" t="s">
        <v>13321</v>
      </c>
      <c r="CG38" s="41" t="s">
        <v>13322</v>
      </c>
      <c r="CH38" s="41" t="s">
        <v>13323</v>
      </c>
      <c r="CI38" s="41" t="s">
        <v>13324</v>
      </c>
      <c r="CJ38" s="41" t="s">
        <v>13325</v>
      </c>
      <c r="CK38" s="25" t="s">
        <v>13326</v>
      </c>
      <c r="CL38" s="42" t="s">
        <v>13327</v>
      </c>
      <c r="CM38" s="43">
        <v>4.4387121428571444E-2</v>
      </c>
      <c r="CN38" s="41">
        <v>2.9591414285714296E-2</v>
      </c>
      <c r="CO38" s="41">
        <v>1.4795707142857155E-2</v>
      </c>
      <c r="CP38" s="41" t="s">
        <v>13328</v>
      </c>
      <c r="CQ38" s="41" t="s">
        <v>13329</v>
      </c>
      <c r="CR38" s="25" t="s">
        <v>13330</v>
      </c>
      <c r="CS38" s="41" t="s">
        <v>13331</v>
      </c>
      <c r="CU38" s="41" t="s">
        <v>13332</v>
      </c>
      <c r="CV38" s="41" t="s">
        <v>13333</v>
      </c>
      <c r="CW38" s="25" t="s">
        <v>13334</v>
      </c>
      <c r="CX38" s="41" t="s">
        <v>13335</v>
      </c>
      <c r="CY38" s="41" t="s">
        <v>13336</v>
      </c>
      <c r="CZ38" s="41" t="s">
        <v>13337</v>
      </c>
      <c r="DA38" s="41" t="s">
        <v>13338</v>
      </c>
      <c r="DB38" s="25" t="s">
        <v>13339</v>
      </c>
      <c r="DC38" s="41" t="s">
        <v>13340</v>
      </c>
      <c r="DD38" s="41" t="s">
        <v>13341</v>
      </c>
      <c r="DE38" s="41" t="s">
        <v>13342</v>
      </c>
      <c r="DF38" s="41" t="s">
        <v>13343</v>
      </c>
      <c r="DG38" s="25" t="s">
        <v>13344</v>
      </c>
      <c r="DH38" s="41" t="s">
        <v>13345</v>
      </c>
      <c r="DI38" s="41" t="s">
        <v>13346</v>
      </c>
      <c r="DJ38" s="41" t="s">
        <v>13347</v>
      </c>
      <c r="DK38" s="41" t="s">
        <v>13348</v>
      </c>
      <c r="DL38" s="25" t="s">
        <v>13349</v>
      </c>
      <c r="DM38" s="41" t="s">
        <v>13350</v>
      </c>
      <c r="DN38" s="41" t="s">
        <v>13351</v>
      </c>
      <c r="DO38" s="41" t="s">
        <v>13352</v>
      </c>
      <c r="DP38" s="41" t="s">
        <v>13353</v>
      </c>
      <c r="DQ38" s="25" t="s">
        <v>13354</v>
      </c>
      <c r="DR38" s="41" t="s">
        <v>13355</v>
      </c>
      <c r="DS38" s="41" t="s">
        <v>13356</v>
      </c>
      <c r="DT38" s="41" t="s">
        <v>13357</v>
      </c>
      <c r="DU38" s="41" t="s">
        <v>13358</v>
      </c>
      <c r="DV38" s="25" t="s">
        <v>13359</v>
      </c>
      <c r="DW38" s="41" t="s">
        <v>13360</v>
      </c>
      <c r="DX38" s="41" t="s">
        <v>13361</v>
      </c>
      <c r="DY38" s="41" t="s">
        <v>13362</v>
      </c>
      <c r="DZ38" s="41" t="s">
        <v>13363</v>
      </c>
      <c r="EA38" s="25" t="s">
        <v>13364</v>
      </c>
      <c r="EB38" s="42" t="s">
        <v>13365</v>
      </c>
      <c r="EC38" s="43">
        <v>3.6281374014285728</v>
      </c>
      <c r="ED38" s="41">
        <v>2.4187582676190482</v>
      </c>
      <c r="EE38" s="41">
        <v>1.2093791338095248</v>
      </c>
      <c r="EF38" s="41" t="s">
        <v>13366</v>
      </c>
      <c r="EG38" s="41" t="s">
        <v>13367</v>
      </c>
      <c r="EH38" s="25" t="s">
        <v>13368</v>
      </c>
      <c r="EI38" s="41" t="s">
        <v>13369</v>
      </c>
      <c r="EK38" s="41" t="s">
        <v>13370</v>
      </c>
      <c r="EL38" s="41" t="s">
        <v>13371</v>
      </c>
      <c r="EM38" s="25" t="s">
        <v>13372</v>
      </c>
      <c r="EN38" s="41" t="s">
        <v>13373</v>
      </c>
      <c r="EO38" s="41" t="s">
        <v>13374</v>
      </c>
      <c r="EP38" s="41" t="s">
        <v>13375</v>
      </c>
      <c r="EQ38" s="41" t="s">
        <v>13376</v>
      </c>
      <c r="ER38" s="25" t="s">
        <v>13377</v>
      </c>
      <c r="ES38" s="41" t="s">
        <v>13378</v>
      </c>
      <c r="ET38" s="41" t="s">
        <v>13379</v>
      </c>
      <c r="EU38" s="41" t="s">
        <v>13380</v>
      </c>
      <c r="EV38" s="41" t="s">
        <v>13381</v>
      </c>
      <c r="EW38" s="25" t="s">
        <v>13382</v>
      </c>
      <c r="EX38" s="41" t="s">
        <v>13383</v>
      </c>
      <c r="EY38" s="41" t="s">
        <v>13384</v>
      </c>
      <c r="EZ38" s="41" t="s">
        <v>13385</v>
      </c>
      <c r="FA38" s="41" t="s">
        <v>13386</v>
      </c>
      <c r="FB38" s="25" t="s">
        <v>13387</v>
      </c>
      <c r="FC38" s="41" t="s">
        <v>13388</v>
      </c>
      <c r="FD38" s="41" t="s">
        <v>13389</v>
      </c>
      <c r="FE38" s="41" t="s">
        <v>13390</v>
      </c>
      <c r="FF38" s="41" t="s">
        <v>13391</v>
      </c>
      <c r="FG38" s="25" t="s">
        <v>13392</v>
      </c>
      <c r="FH38" s="41" t="s">
        <v>13393</v>
      </c>
      <c r="FI38" s="41" t="s">
        <v>13394</v>
      </c>
      <c r="FJ38" s="41" t="s">
        <v>13395</v>
      </c>
      <c r="FK38" s="41" t="s">
        <v>13396</v>
      </c>
      <c r="FL38" s="25" t="s">
        <v>13397</v>
      </c>
      <c r="FM38" s="41" t="s">
        <v>13398</v>
      </c>
      <c r="FN38" s="41" t="s">
        <v>13399</v>
      </c>
      <c r="FO38" s="41" t="s">
        <v>13400</v>
      </c>
      <c r="FP38" s="41" t="s">
        <v>13401</v>
      </c>
      <c r="FQ38" s="25" t="s">
        <v>13402</v>
      </c>
    </row>
    <row r="39" spans="1:173" outlineLevel="1" x14ac:dyDescent="0.3">
      <c r="A39" s="67" t="s">
        <v>13403</v>
      </c>
      <c r="B39" s="67" t="s">
        <v>13404</v>
      </c>
      <c r="C39" s="79" t="s">
        <v>13405</v>
      </c>
      <c r="D39" s="79" t="s">
        <v>13406</v>
      </c>
      <c r="E39" s="24" t="s">
        <v>13407</v>
      </c>
      <c r="F39" s="25" t="s">
        <v>13408</v>
      </c>
      <c r="G39" s="41" t="s">
        <v>13409</v>
      </c>
      <c r="H39" s="41" t="s">
        <v>13410</v>
      </c>
      <c r="I39" s="41" t="s">
        <v>13411</v>
      </c>
      <c r="J39" s="41" t="s">
        <v>13412</v>
      </c>
      <c r="K39" s="41" t="s">
        <v>13413</v>
      </c>
      <c r="L39" s="25" t="s">
        <v>13414</v>
      </c>
      <c r="M39" s="41" t="s">
        <v>13415</v>
      </c>
      <c r="O39" s="41" t="s">
        <v>13416</v>
      </c>
      <c r="P39" s="41" t="s">
        <v>13417</v>
      </c>
      <c r="Q39" s="25" t="s">
        <v>13418</v>
      </c>
      <c r="R39" s="41" t="s">
        <v>13419</v>
      </c>
      <c r="S39" s="41" t="s">
        <v>13420</v>
      </c>
      <c r="T39" s="41" t="s">
        <v>13421</v>
      </c>
      <c r="U39" s="41" t="s">
        <v>13422</v>
      </c>
      <c r="V39" s="25" t="s">
        <v>13423</v>
      </c>
      <c r="W39" s="41" t="s">
        <v>13424</v>
      </c>
      <c r="X39" s="41" t="s">
        <v>13425</v>
      </c>
      <c r="Y39" s="41" t="s">
        <v>13426</v>
      </c>
      <c r="Z39" s="41" t="s">
        <v>13427</v>
      </c>
      <c r="AA39" s="25" t="s">
        <v>13428</v>
      </c>
      <c r="AB39" s="41" t="s">
        <v>13429</v>
      </c>
      <c r="AC39" s="41" t="s">
        <v>13430</v>
      </c>
      <c r="AD39" s="41" t="s">
        <v>13431</v>
      </c>
      <c r="AE39" s="41" t="s">
        <v>13432</v>
      </c>
      <c r="AF39" s="25" t="s">
        <v>13433</v>
      </c>
      <c r="AG39" s="41" t="s">
        <v>13434</v>
      </c>
      <c r="AH39" s="41" t="s">
        <v>13435</v>
      </c>
      <c r="AI39" s="41" t="s">
        <v>13436</v>
      </c>
      <c r="AJ39" s="41" t="s">
        <v>13437</v>
      </c>
      <c r="AK39" s="25" t="s">
        <v>13438</v>
      </c>
      <c r="AL39" s="41" t="s">
        <v>13439</v>
      </c>
      <c r="AM39" s="41" t="s">
        <v>13440</v>
      </c>
      <c r="AN39" s="41" t="s">
        <v>13441</v>
      </c>
      <c r="AO39" s="41" t="s">
        <v>13442</v>
      </c>
      <c r="AP39" s="25" t="s">
        <v>13443</v>
      </c>
      <c r="AQ39" s="41" t="s">
        <v>13444</v>
      </c>
      <c r="AR39" s="41" t="s">
        <v>13445</v>
      </c>
      <c r="AS39" s="41" t="s">
        <v>13446</v>
      </c>
      <c r="AT39" s="41" t="s">
        <v>13447</v>
      </c>
      <c r="AU39" s="25" t="s">
        <v>13448</v>
      </c>
      <c r="AV39" s="42" t="s">
        <v>13449</v>
      </c>
      <c r="AW39" s="43" t="s">
        <v>13450</v>
      </c>
      <c r="AX39" s="41" t="s">
        <v>13451</v>
      </c>
      <c r="AY39" s="41" t="s">
        <v>13452</v>
      </c>
      <c r="AZ39" s="41" t="s">
        <v>13453</v>
      </c>
      <c r="BA39" s="41" t="s">
        <v>13454</v>
      </c>
      <c r="BB39" s="25" t="s">
        <v>13455</v>
      </c>
      <c r="BC39" s="41" t="s">
        <v>13456</v>
      </c>
      <c r="BE39" s="41" t="s">
        <v>13457</v>
      </c>
      <c r="BF39" s="41" t="s">
        <v>13458</v>
      </c>
      <c r="BG39" s="25" t="s">
        <v>13459</v>
      </c>
      <c r="BH39" s="41" t="s">
        <v>13460</v>
      </c>
      <c r="BI39" s="41" t="s">
        <v>13461</v>
      </c>
      <c r="BJ39" s="41" t="s">
        <v>13462</v>
      </c>
      <c r="BK39" s="41" t="s">
        <v>13463</v>
      </c>
      <c r="BL39" s="25" t="s">
        <v>13464</v>
      </c>
      <c r="BM39" s="41" t="s">
        <v>13465</v>
      </c>
      <c r="BN39" s="41" t="s">
        <v>13466</v>
      </c>
      <c r="BO39" s="41" t="s">
        <v>13467</v>
      </c>
      <c r="BP39" s="41" t="s">
        <v>13468</v>
      </c>
      <c r="BQ39" s="25" t="s">
        <v>13469</v>
      </c>
      <c r="BR39" s="41" t="s">
        <v>13470</v>
      </c>
      <c r="BS39" s="41" t="s">
        <v>13471</v>
      </c>
      <c r="BT39" s="41" t="s">
        <v>13472</v>
      </c>
      <c r="BU39" s="41" t="s">
        <v>13473</v>
      </c>
      <c r="BV39" s="25" t="s">
        <v>13474</v>
      </c>
      <c r="BW39" s="41" t="s">
        <v>13475</v>
      </c>
      <c r="BX39" s="41" t="s">
        <v>13476</v>
      </c>
      <c r="BY39" s="41" t="s">
        <v>13477</v>
      </c>
      <c r="BZ39" s="41" t="s">
        <v>13478</v>
      </c>
      <c r="CA39" s="25" t="s">
        <v>13479</v>
      </c>
      <c r="CB39" s="41" t="s">
        <v>13480</v>
      </c>
      <c r="CC39" s="41" t="s">
        <v>13481</v>
      </c>
      <c r="CD39" s="41" t="s">
        <v>13482</v>
      </c>
      <c r="CE39" s="41" t="s">
        <v>13483</v>
      </c>
      <c r="CF39" s="25" t="s">
        <v>13484</v>
      </c>
      <c r="CG39" s="41" t="s">
        <v>13485</v>
      </c>
      <c r="CH39" s="41" t="s">
        <v>13486</v>
      </c>
      <c r="CI39" s="41" t="s">
        <v>13487</v>
      </c>
      <c r="CJ39" s="41" t="s">
        <v>13488</v>
      </c>
      <c r="CK39" s="25" t="s">
        <v>13489</v>
      </c>
      <c r="CL39" s="42" t="s">
        <v>13490</v>
      </c>
      <c r="CM39" s="43" t="s">
        <v>13491</v>
      </c>
      <c r="CN39" s="41" t="s">
        <v>13492</v>
      </c>
      <c r="CO39" s="41" t="s">
        <v>13493</v>
      </c>
      <c r="CP39" s="41" t="s">
        <v>13494</v>
      </c>
      <c r="CQ39" s="41" t="s">
        <v>13495</v>
      </c>
      <c r="CR39" s="25" t="s">
        <v>13496</v>
      </c>
      <c r="CS39" s="41" t="s">
        <v>13497</v>
      </c>
      <c r="CU39" s="41" t="s">
        <v>13498</v>
      </c>
      <c r="CV39" s="41" t="s">
        <v>13499</v>
      </c>
      <c r="CW39" s="25" t="s">
        <v>13500</v>
      </c>
      <c r="CX39" s="41" t="s">
        <v>13501</v>
      </c>
      <c r="CY39" s="41" t="s">
        <v>13502</v>
      </c>
      <c r="CZ39" s="41" t="s">
        <v>13503</v>
      </c>
      <c r="DA39" s="41" t="s">
        <v>13504</v>
      </c>
      <c r="DB39" s="25" t="s">
        <v>13505</v>
      </c>
      <c r="DC39" s="41" t="s">
        <v>13506</v>
      </c>
      <c r="DD39" s="41" t="s">
        <v>13507</v>
      </c>
      <c r="DE39" s="41" t="s">
        <v>13508</v>
      </c>
      <c r="DF39" s="41" t="s">
        <v>13509</v>
      </c>
      <c r="DG39" s="25" t="s">
        <v>13510</v>
      </c>
      <c r="DH39" s="41" t="s">
        <v>13511</v>
      </c>
      <c r="DI39" s="41" t="s">
        <v>13512</v>
      </c>
      <c r="DJ39" s="41" t="s">
        <v>13513</v>
      </c>
      <c r="DK39" s="41" t="s">
        <v>13514</v>
      </c>
      <c r="DL39" s="25" t="s">
        <v>13515</v>
      </c>
      <c r="DM39" s="41" t="s">
        <v>13516</v>
      </c>
      <c r="DN39" s="41" t="s">
        <v>13517</v>
      </c>
      <c r="DO39" s="41" t="s">
        <v>13518</v>
      </c>
      <c r="DP39" s="41" t="s">
        <v>13519</v>
      </c>
      <c r="DQ39" s="25" t="s">
        <v>13520</v>
      </c>
      <c r="DR39" s="41" t="s">
        <v>13521</v>
      </c>
      <c r="DS39" s="41" t="s">
        <v>13522</v>
      </c>
      <c r="DT39" s="41" t="s">
        <v>13523</v>
      </c>
      <c r="DU39" s="41" t="s">
        <v>13524</v>
      </c>
      <c r="DV39" s="25" t="s">
        <v>13525</v>
      </c>
      <c r="DW39" s="41" t="s">
        <v>13526</v>
      </c>
      <c r="DX39" s="41" t="s">
        <v>13527</v>
      </c>
      <c r="DY39" s="41" t="s">
        <v>13528</v>
      </c>
      <c r="DZ39" s="41" t="s">
        <v>13529</v>
      </c>
      <c r="EA39" s="25" t="s">
        <v>13530</v>
      </c>
      <c r="EB39" s="42" t="s">
        <v>13531</v>
      </c>
      <c r="EC39" s="43" t="s">
        <v>13532</v>
      </c>
      <c r="ED39" s="41" t="s">
        <v>13533</v>
      </c>
      <c r="EE39" s="41" t="s">
        <v>13534</v>
      </c>
      <c r="EF39" s="41" t="s">
        <v>13535</v>
      </c>
      <c r="EG39" s="41" t="s">
        <v>13536</v>
      </c>
      <c r="EH39" s="25" t="s">
        <v>13537</v>
      </c>
      <c r="EI39" s="41" t="s">
        <v>13538</v>
      </c>
      <c r="EK39" s="41" t="s">
        <v>13539</v>
      </c>
      <c r="EL39" s="41" t="s">
        <v>13540</v>
      </c>
      <c r="EM39" s="25" t="s">
        <v>13541</v>
      </c>
      <c r="EN39" s="41" t="s">
        <v>13542</v>
      </c>
      <c r="EO39" s="41" t="s">
        <v>13543</v>
      </c>
      <c r="EP39" s="41" t="s">
        <v>13544</v>
      </c>
      <c r="EQ39" s="41" t="s">
        <v>13545</v>
      </c>
      <c r="ER39" s="25" t="s">
        <v>13546</v>
      </c>
      <c r="ES39" s="41" t="s">
        <v>13547</v>
      </c>
      <c r="ET39" s="41" t="s">
        <v>13548</v>
      </c>
      <c r="EU39" s="41" t="s">
        <v>13549</v>
      </c>
      <c r="EV39" s="41" t="s">
        <v>13550</v>
      </c>
      <c r="EW39" s="25" t="s">
        <v>13551</v>
      </c>
      <c r="EX39" s="41" t="s">
        <v>13552</v>
      </c>
      <c r="EY39" s="41" t="s">
        <v>13553</v>
      </c>
      <c r="EZ39" s="41" t="s">
        <v>13554</v>
      </c>
      <c r="FA39" s="41" t="s">
        <v>13555</v>
      </c>
      <c r="FB39" s="25" t="s">
        <v>13556</v>
      </c>
      <c r="FC39" s="41" t="s">
        <v>13557</v>
      </c>
      <c r="FD39" s="41" t="s">
        <v>13558</v>
      </c>
      <c r="FE39" s="41" t="s">
        <v>13559</v>
      </c>
      <c r="FF39" s="41" t="s">
        <v>13560</v>
      </c>
      <c r="FG39" s="25" t="s">
        <v>13561</v>
      </c>
      <c r="FH39" s="41" t="s">
        <v>13562</v>
      </c>
      <c r="FI39" s="41" t="s">
        <v>13563</v>
      </c>
      <c r="FJ39" s="41" t="s">
        <v>13564</v>
      </c>
      <c r="FK39" s="41" t="s">
        <v>13565</v>
      </c>
      <c r="FL39" s="25" t="s">
        <v>13566</v>
      </c>
      <c r="FM39" s="41" t="s">
        <v>13567</v>
      </c>
      <c r="FN39" s="41" t="s">
        <v>13568</v>
      </c>
      <c r="FO39" s="41" t="s">
        <v>13569</v>
      </c>
      <c r="FP39" s="41" t="s">
        <v>13570</v>
      </c>
      <c r="FQ39" s="25" t="s">
        <v>13571</v>
      </c>
    </row>
    <row r="40" spans="1:173" outlineLevel="1" x14ac:dyDescent="0.3">
      <c r="A40" s="67" t="s">
        <v>13572</v>
      </c>
      <c r="B40" s="67" t="s">
        <v>13573</v>
      </c>
      <c r="C40" s="81" t="s">
        <v>13574</v>
      </c>
      <c r="D40" s="81" t="s">
        <v>13575</v>
      </c>
      <c r="E40" s="24" t="s">
        <v>13576</v>
      </c>
      <c r="F40" s="25" t="s">
        <v>13577</v>
      </c>
      <c r="G40" s="41" t="s">
        <v>13578</v>
      </c>
      <c r="H40" s="41" t="s">
        <v>13579</v>
      </c>
      <c r="I40" s="41" t="s">
        <v>13580</v>
      </c>
      <c r="J40" s="41" t="s">
        <v>13581</v>
      </c>
      <c r="K40" s="41" t="s">
        <v>13582</v>
      </c>
      <c r="L40" s="25" t="s">
        <v>13583</v>
      </c>
      <c r="M40" s="41" t="s">
        <v>13584</v>
      </c>
      <c r="O40" s="41" t="s">
        <v>13585</v>
      </c>
      <c r="P40" s="41" t="s">
        <v>13586</v>
      </c>
      <c r="Q40" s="25" t="s">
        <v>13587</v>
      </c>
      <c r="R40" s="41" t="s">
        <v>13588</v>
      </c>
      <c r="S40" s="41" t="s">
        <v>13589</v>
      </c>
      <c r="T40" s="41" t="s">
        <v>13590</v>
      </c>
      <c r="U40" s="41" t="s">
        <v>13591</v>
      </c>
      <c r="V40" s="25" t="s">
        <v>13592</v>
      </c>
      <c r="W40" s="41" t="s">
        <v>13593</v>
      </c>
      <c r="X40" s="41" t="s">
        <v>13594</v>
      </c>
      <c r="Y40" s="41" t="s">
        <v>13595</v>
      </c>
      <c r="Z40" s="41" t="s">
        <v>13596</v>
      </c>
      <c r="AA40" s="25" t="s">
        <v>13597</v>
      </c>
      <c r="AB40" s="41" t="s">
        <v>13598</v>
      </c>
      <c r="AC40" s="41" t="s">
        <v>13599</v>
      </c>
      <c r="AD40" s="41" t="s">
        <v>13600</v>
      </c>
      <c r="AE40" s="41" t="s">
        <v>13601</v>
      </c>
      <c r="AF40" s="25" t="s">
        <v>13602</v>
      </c>
      <c r="AG40" s="41" t="s">
        <v>13603</v>
      </c>
      <c r="AH40" s="41" t="s">
        <v>13604</v>
      </c>
      <c r="AI40" s="41" t="s">
        <v>13605</v>
      </c>
      <c r="AJ40" s="41" t="s">
        <v>13606</v>
      </c>
      <c r="AK40" s="25" t="s">
        <v>13607</v>
      </c>
      <c r="AL40" s="41" t="s">
        <v>13608</v>
      </c>
      <c r="AM40" s="41" t="s">
        <v>13609</v>
      </c>
      <c r="AN40" s="41" t="s">
        <v>13610</v>
      </c>
      <c r="AO40" s="41" t="s">
        <v>13611</v>
      </c>
      <c r="AP40" s="25" t="s">
        <v>13612</v>
      </c>
      <c r="AQ40" s="41" t="s">
        <v>13613</v>
      </c>
      <c r="AR40" s="41" t="s">
        <v>13614</v>
      </c>
      <c r="AS40" s="41" t="s">
        <v>13615</v>
      </c>
      <c r="AT40" s="41" t="s">
        <v>13616</v>
      </c>
      <c r="AU40" s="25" t="s">
        <v>13617</v>
      </c>
      <c r="AV40" s="42" t="s">
        <v>13618</v>
      </c>
      <c r="AW40" s="43" t="s">
        <v>13619</v>
      </c>
      <c r="AX40" s="41" t="s">
        <v>13620</v>
      </c>
      <c r="AY40" s="41" t="s">
        <v>13621</v>
      </c>
      <c r="AZ40" s="41" t="s">
        <v>13622</v>
      </c>
      <c r="BA40" s="41" t="s">
        <v>13623</v>
      </c>
      <c r="BB40" s="25" t="s">
        <v>13624</v>
      </c>
      <c r="BC40" s="41" t="s">
        <v>13625</v>
      </c>
      <c r="BE40" s="41" t="s">
        <v>13626</v>
      </c>
      <c r="BF40" s="41" t="s">
        <v>13627</v>
      </c>
      <c r="BG40" s="25" t="s">
        <v>13628</v>
      </c>
      <c r="BH40" s="41" t="s">
        <v>13629</v>
      </c>
      <c r="BI40" s="41" t="s">
        <v>13630</v>
      </c>
      <c r="BJ40" s="41" t="s">
        <v>13631</v>
      </c>
      <c r="BK40" s="41" t="s">
        <v>13632</v>
      </c>
      <c r="BL40" s="25" t="s">
        <v>13633</v>
      </c>
      <c r="BM40" s="41" t="s">
        <v>13634</v>
      </c>
      <c r="BN40" s="41" t="s">
        <v>13635</v>
      </c>
      <c r="BO40" s="41" t="s">
        <v>13636</v>
      </c>
      <c r="BP40" s="41" t="s">
        <v>13637</v>
      </c>
      <c r="BQ40" s="25" t="s">
        <v>13638</v>
      </c>
      <c r="BR40" s="41" t="s">
        <v>13639</v>
      </c>
      <c r="BS40" s="41" t="s">
        <v>13640</v>
      </c>
      <c r="BT40" s="41" t="s">
        <v>13641</v>
      </c>
      <c r="BU40" s="41" t="s">
        <v>13642</v>
      </c>
      <c r="BV40" s="25" t="s">
        <v>13643</v>
      </c>
      <c r="BW40" s="41" t="s">
        <v>13644</v>
      </c>
      <c r="BX40" s="41" t="s">
        <v>13645</v>
      </c>
      <c r="BY40" s="41" t="s">
        <v>13646</v>
      </c>
      <c r="BZ40" s="41" t="s">
        <v>13647</v>
      </c>
      <c r="CA40" s="25" t="s">
        <v>13648</v>
      </c>
      <c r="CB40" s="41" t="s">
        <v>13649</v>
      </c>
      <c r="CC40" s="41" t="s">
        <v>13650</v>
      </c>
      <c r="CD40" s="41" t="s">
        <v>13651</v>
      </c>
      <c r="CE40" s="41" t="s">
        <v>13652</v>
      </c>
      <c r="CF40" s="25" t="s">
        <v>13653</v>
      </c>
      <c r="CG40" s="41" t="s">
        <v>13654</v>
      </c>
      <c r="CH40" s="41" t="s">
        <v>13655</v>
      </c>
      <c r="CI40" s="41" t="s">
        <v>13656</v>
      </c>
      <c r="CJ40" s="41" t="s">
        <v>13657</v>
      </c>
      <c r="CK40" s="25" t="s">
        <v>13658</v>
      </c>
      <c r="CL40" s="42" t="s">
        <v>13659</v>
      </c>
      <c r="CM40" s="43" t="s">
        <v>13660</v>
      </c>
      <c r="CN40" s="41" t="s">
        <v>13661</v>
      </c>
      <c r="CO40" s="41" t="s">
        <v>13662</v>
      </c>
      <c r="CP40" s="41" t="s">
        <v>13663</v>
      </c>
      <c r="CQ40" s="41" t="s">
        <v>13664</v>
      </c>
      <c r="CR40" s="25" t="s">
        <v>13665</v>
      </c>
      <c r="CS40" s="41" t="s">
        <v>13666</v>
      </c>
      <c r="CU40" s="41" t="s">
        <v>13667</v>
      </c>
      <c r="CV40" s="41" t="s">
        <v>13668</v>
      </c>
      <c r="CW40" s="25" t="s">
        <v>13669</v>
      </c>
      <c r="CX40" s="41" t="s">
        <v>13670</v>
      </c>
      <c r="CY40" s="41" t="s">
        <v>13671</v>
      </c>
      <c r="CZ40" s="41" t="s">
        <v>13672</v>
      </c>
      <c r="DA40" s="41" t="s">
        <v>13673</v>
      </c>
      <c r="DB40" s="25" t="s">
        <v>13674</v>
      </c>
      <c r="DC40" s="41" t="s">
        <v>13675</v>
      </c>
      <c r="DD40" s="41" t="s">
        <v>13676</v>
      </c>
      <c r="DE40" s="41" t="s">
        <v>13677</v>
      </c>
      <c r="DF40" s="41" t="s">
        <v>13678</v>
      </c>
      <c r="DG40" s="25" t="s">
        <v>13679</v>
      </c>
      <c r="DH40" s="41" t="s">
        <v>13680</v>
      </c>
      <c r="DI40" s="41" t="s">
        <v>13681</v>
      </c>
      <c r="DJ40" s="41" t="s">
        <v>13682</v>
      </c>
      <c r="DK40" s="41" t="s">
        <v>13683</v>
      </c>
      <c r="DL40" s="25" t="s">
        <v>13684</v>
      </c>
      <c r="DM40" s="41" t="s">
        <v>13685</v>
      </c>
      <c r="DN40" s="41" t="s">
        <v>13686</v>
      </c>
      <c r="DO40" s="41" t="s">
        <v>13687</v>
      </c>
      <c r="DP40" s="41" t="s">
        <v>13688</v>
      </c>
      <c r="DQ40" s="25" t="s">
        <v>13689</v>
      </c>
      <c r="DR40" s="41" t="s">
        <v>13690</v>
      </c>
      <c r="DS40" s="41" t="s">
        <v>13691</v>
      </c>
      <c r="DT40" s="41" t="s">
        <v>13692</v>
      </c>
      <c r="DU40" s="41" t="s">
        <v>13693</v>
      </c>
      <c r="DV40" s="25" t="s">
        <v>13694</v>
      </c>
      <c r="DW40" s="41" t="s">
        <v>13695</v>
      </c>
      <c r="DX40" s="41" t="s">
        <v>13696</v>
      </c>
      <c r="DY40" s="41" t="s">
        <v>13697</v>
      </c>
      <c r="DZ40" s="41" t="s">
        <v>13698</v>
      </c>
      <c r="EA40" s="25" t="s">
        <v>13699</v>
      </c>
      <c r="EB40" s="42" t="s">
        <v>13700</v>
      </c>
      <c r="EC40" s="43" t="s">
        <v>13701</v>
      </c>
      <c r="ED40" s="41" t="s">
        <v>13702</v>
      </c>
      <c r="EE40" s="41" t="s">
        <v>13703</v>
      </c>
      <c r="EF40" s="41" t="s">
        <v>13704</v>
      </c>
      <c r="EG40" s="41" t="s">
        <v>13705</v>
      </c>
      <c r="EH40" s="25" t="s">
        <v>13706</v>
      </c>
      <c r="EI40" s="41" t="s">
        <v>13707</v>
      </c>
      <c r="EK40" s="41" t="s">
        <v>13708</v>
      </c>
      <c r="EL40" s="41" t="s">
        <v>13709</v>
      </c>
      <c r="EM40" s="25" t="s">
        <v>13710</v>
      </c>
      <c r="EN40" s="41" t="s">
        <v>13711</v>
      </c>
      <c r="EO40" s="41" t="s">
        <v>13712</v>
      </c>
      <c r="EP40" s="41" t="s">
        <v>13713</v>
      </c>
      <c r="EQ40" s="41" t="s">
        <v>13714</v>
      </c>
      <c r="ER40" s="25" t="s">
        <v>13715</v>
      </c>
      <c r="ES40" s="41" t="s">
        <v>13716</v>
      </c>
      <c r="ET40" s="41" t="s">
        <v>13717</v>
      </c>
      <c r="EU40" s="41" t="s">
        <v>13718</v>
      </c>
      <c r="EV40" s="41" t="s">
        <v>13719</v>
      </c>
      <c r="EW40" s="25" t="s">
        <v>13720</v>
      </c>
      <c r="EX40" s="41" t="s">
        <v>13721</v>
      </c>
      <c r="EY40" s="41" t="s">
        <v>13722</v>
      </c>
      <c r="EZ40" s="41" t="s">
        <v>13723</v>
      </c>
      <c r="FA40" s="41" t="s">
        <v>13724</v>
      </c>
      <c r="FB40" s="25" t="s">
        <v>13725</v>
      </c>
      <c r="FC40" s="41" t="s">
        <v>13726</v>
      </c>
      <c r="FD40" s="41" t="s">
        <v>13727</v>
      </c>
      <c r="FE40" s="41" t="s">
        <v>13728</v>
      </c>
      <c r="FF40" s="41" t="s">
        <v>13729</v>
      </c>
      <c r="FG40" s="25" t="s">
        <v>13730</v>
      </c>
      <c r="FH40" s="41" t="s">
        <v>13731</v>
      </c>
      <c r="FI40" s="41" t="s">
        <v>13732</v>
      </c>
      <c r="FJ40" s="41" t="s">
        <v>13733</v>
      </c>
      <c r="FK40" s="41" t="s">
        <v>13734</v>
      </c>
      <c r="FL40" s="25" t="s">
        <v>13735</v>
      </c>
      <c r="FM40" s="41" t="s">
        <v>13736</v>
      </c>
      <c r="FN40" s="41" t="s">
        <v>13737</v>
      </c>
      <c r="FO40" s="41" t="s">
        <v>13738</v>
      </c>
      <c r="FP40" s="41" t="s">
        <v>13739</v>
      </c>
      <c r="FQ40" s="25" t="s">
        <v>13740</v>
      </c>
    </row>
    <row r="41" spans="1:173" ht="13.35" customHeight="1" outlineLevel="1" x14ac:dyDescent="0.3">
      <c r="A41" s="83" t="s">
        <v>13741</v>
      </c>
      <c r="B41" s="83" t="s">
        <v>13742</v>
      </c>
      <c r="C41" s="84" t="s">
        <v>13743</v>
      </c>
      <c r="D41" s="82" t="s">
        <v>13744</v>
      </c>
      <c r="E41" s="61" t="s">
        <v>13745</v>
      </c>
      <c r="F41" s="32" t="s">
        <v>13746</v>
      </c>
      <c r="G41" s="44" t="s">
        <v>13747</v>
      </c>
      <c r="H41" s="44" t="s">
        <v>13748</v>
      </c>
      <c r="I41" s="44" t="s">
        <v>13749</v>
      </c>
      <c r="J41" s="44" t="s">
        <v>13750</v>
      </c>
      <c r="K41" s="44" t="s">
        <v>13751</v>
      </c>
      <c r="L41" s="32" t="s">
        <v>13752</v>
      </c>
      <c r="M41" s="44" t="s">
        <v>13753</v>
      </c>
      <c r="O41" s="44" t="s">
        <v>13754</v>
      </c>
      <c r="P41" s="44" t="s">
        <v>13755</v>
      </c>
      <c r="Q41" s="32" t="s">
        <v>13756</v>
      </c>
      <c r="R41" s="44" t="s">
        <v>13757</v>
      </c>
      <c r="S41" s="44" t="s">
        <v>13758</v>
      </c>
      <c r="T41" s="44" t="s">
        <v>13759</v>
      </c>
      <c r="U41" s="44" t="s">
        <v>13760</v>
      </c>
      <c r="V41" s="32" t="s">
        <v>13761</v>
      </c>
      <c r="W41" s="44" t="s">
        <v>13762</v>
      </c>
      <c r="X41" s="44" t="s">
        <v>13763</v>
      </c>
      <c r="Y41" s="44" t="s">
        <v>13764</v>
      </c>
      <c r="Z41" s="44" t="s">
        <v>13765</v>
      </c>
      <c r="AA41" s="32" t="s">
        <v>13766</v>
      </c>
      <c r="AB41" s="44" t="s">
        <v>13767</v>
      </c>
      <c r="AC41" s="44" t="s">
        <v>13768</v>
      </c>
      <c r="AD41" s="44" t="s">
        <v>13769</v>
      </c>
      <c r="AE41" s="44" t="s">
        <v>13770</v>
      </c>
      <c r="AF41" s="32" t="s">
        <v>13771</v>
      </c>
      <c r="AG41" s="44" t="s">
        <v>13772</v>
      </c>
      <c r="AH41" s="44" t="s">
        <v>13773</v>
      </c>
      <c r="AI41" s="44" t="s">
        <v>13774</v>
      </c>
      <c r="AJ41" s="44" t="s">
        <v>13775</v>
      </c>
      <c r="AK41" s="32" t="s">
        <v>13776</v>
      </c>
      <c r="AL41" s="44" t="s">
        <v>13777</v>
      </c>
      <c r="AM41" s="44" t="s">
        <v>13778</v>
      </c>
      <c r="AN41" s="44" t="s">
        <v>13779</v>
      </c>
      <c r="AO41" s="44" t="s">
        <v>13780</v>
      </c>
      <c r="AP41" s="32" t="s">
        <v>13781</v>
      </c>
      <c r="AQ41" s="44" t="s">
        <v>13782</v>
      </c>
      <c r="AR41" s="44" t="s">
        <v>13783</v>
      </c>
      <c r="AS41" s="44" t="s">
        <v>13784</v>
      </c>
      <c r="AT41" s="44" t="s">
        <v>13785</v>
      </c>
      <c r="AU41" s="32" t="s">
        <v>13786</v>
      </c>
      <c r="AV41" s="45" t="s">
        <v>13787</v>
      </c>
      <c r="AW41" s="46" t="s">
        <v>13788</v>
      </c>
      <c r="AX41" s="44" t="s">
        <v>13789</v>
      </c>
      <c r="AY41" s="44" t="s">
        <v>13790</v>
      </c>
      <c r="AZ41" s="44" t="s">
        <v>13791</v>
      </c>
      <c r="BA41" s="44" t="s">
        <v>13792</v>
      </c>
      <c r="BB41" s="32" t="s">
        <v>13793</v>
      </c>
      <c r="BC41" s="44" t="s">
        <v>13794</v>
      </c>
      <c r="BE41" s="44" t="s">
        <v>13795</v>
      </c>
      <c r="BF41" s="44" t="s">
        <v>13796</v>
      </c>
      <c r="BG41" s="32" t="s">
        <v>13797</v>
      </c>
      <c r="BH41" s="44" t="s">
        <v>13798</v>
      </c>
      <c r="BI41" s="44" t="s">
        <v>13799</v>
      </c>
      <c r="BJ41" s="44" t="s">
        <v>13800</v>
      </c>
      <c r="BK41" s="44" t="s">
        <v>13801</v>
      </c>
      <c r="BL41" s="32" t="s">
        <v>13802</v>
      </c>
      <c r="BM41" s="44" t="s">
        <v>13803</v>
      </c>
      <c r="BN41" s="44" t="s">
        <v>13804</v>
      </c>
      <c r="BO41" s="44" t="s">
        <v>13805</v>
      </c>
      <c r="BP41" s="44" t="s">
        <v>13806</v>
      </c>
      <c r="BQ41" s="32" t="s">
        <v>13807</v>
      </c>
      <c r="BR41" s="44" t="s">
        <v>13808</v>
      </c>
      <c r="BS41" s="44" t="s">
        <v>13809</v>
      </c>
      <c r="BT41" s="44" t="s">
        <v>13810</v>
      </c>
      <c r="BU41" s="44" t="s">
        <v>13811</v>
      </c>
      <c r="BV41" s="32" t="s">
        <v>13812</v>
      </c>
      <c r="BW41" s="44" t="s">
        <v>13813</v>
      </c>
      <c r="BX41" s="44" t="s">
        <v>13814</v>
      </c>
      <c r="BY41" s="44" t="s">
        <v>13815</v>
      </c>
      <c r="BZ41" s="44" t="s">
        <v>13816</v>
      </c>
      <c r="CA41" s="32" t="s">
        <v>13817</v>
      </c>
      <c r="CB41" s="44" t="s">
        <v>13818</v>
      </c>
      <c r="CC41" s="44" t="s">
        <v>13819</v>
      </c>
      <c r="CD41" s="44" t="s">
        <v>13820</v>
      </c>
      <c r="CE41" s="44" t="s">
        <v>13821</v>
      </c>
      <c r="CF41" s="32" t="s">
        <v>13822</v>
      </c>
      <c r="CG41" s="44" t="s">
        <v>13823</v>
      </c>
      <c r="CH41" s="44" t="s">
        <v>13824</v>
      </c>
      <c r="CI41" s="44" t="s">
        <v>13825</v>
      </c>
      <c r="CJ41" s="44" t="s">
        <v>13826</v>
      </c>
      <c r="CK41" s="32" t="s">
        <v>13827</v>
      </c>
      <c r="CL41" s="45" t="s">
        <v>13828</v>
      </c>
      <c r="CM41" s="46" t="s">
        <v>13829</v>
      </c>
      <c r="CN41" s="44" t="s">
        <v>13830</v>
      </c>
      <c r="CO41" s="44" t="s">
        <v>13831</v>
      </c>
      <c r="CP41" s="44" t="s">
        <v>13832</v>
      </c>
      <c r="CQ41" s="44" t="s">
        <v>13833</v>
      </c>
      <c r="CR41" s="32" t="s">
        <v>13834</v>
      </c>
      <c r="CS41" s="44" t="s">
        <v>13835</v>
      </c>
      <c r="CU41" s="44" t="s">
        <v>13836</v>
      </c>
      <c r="CV41" s="44" t="s">
        <v>13837</v>
      </c>
      <c r="CW41" s="32" t="s">
        <v>13838</v>
      </c>
      <c r="CX41" s="44" t="s">
        <v>13839</v>
      </c>
      <c r="CY41" s="44" t="s">
        <v>13840</v>
      </c>
      <c r="CZ41" s="44" t="s">
        <v>13841</v>
      </c>
      <c r="DA41" s="44" t="s">
        <v>13842</v>
      </c>
      <c r="DB41" s="32" t="s">
        <v>13843</v>
      </c>
      <c r="DC41" s="44" t="s">
        <v>13844</v>
      </c>
      <c r="DD41" s="44" t="s">
        <v>13845</v>
      </c>
      <c r="DE41" s="44" t="s">
        <v>13846</v>
      </c>
      <c r="DF41" s="44" t="s">
        <v>13847</v>
      </c>
      <c r="DG41" s="32" t="s">
        <v>13848</v>
      </c>
      <c r="DH41" s="44" t="s">
        <v>13849</v>
      </c>
      <c r="DI41" s="44" t="s">
        <v>13850</v>
      </c>
      <c r="DJ41" s="44" t="s">
        <v>13851</v>
      </c>
      <c r="DK41" s="44" t="s">
        <v>13852</v>
      </c>
      <c r="DL41" s="32" t="s">
        <v>13853</v>
      </c>
      <c r="DM41" s="44" t="s">
        <v>13854</v>
      </c>
      <c r="DN41" s="44" t="s">
        <v>13855</v>
      </c>
      <c r="DO41" s="44" t="s">
        <v>13856</v>
      </c>
      <c r="DP41" s="44" t="s">
        <v>13857</v>
      </c>
      <c r="DQ41" s="32" t="s">
        <v>13858</v>
      </c>
      <c r="DR41" s="44" t="s">
        <v>13859</v>
      </c>
      <c r="DS41" s="44" t="s">
        <v>13860</v>
      </c>
      <c r="DT41" s="44" t="s">
        <v>13861</v>
      </c>
      <c r="DU41" s="44" t="s">
        <v>13862</v>
      </c>
      <c r="DV41" s="32" t="s">
        <v>13863</v>
      </c>
      <c r="DW41" s="44" t="s">
        <v>13864</v>
      </c>
      <c r="DX41" s="44" t="s">
        <v>13865</v>
      </c>
      <c r="DY41" s="44" t="s">
        <v>13866</v>
      </c>
      <c r="DZ41" s="44" t="s">
        <v>13867</v>
      </c>
      <c r="EA41" s="32" t="s">
        <v>13868</v>
      </c>
      <c r="EB41" s="45" t="s">
        <v>13869</v>
      </c>
      <c r="EC41" s="46" t="s">
        <v>13870</v>
      </c>
      <c r="ED41" s="44" t="s">
        <v>13871</v>
      </c>
      <c r="EE41" s="44" t="s">
        <v>13872</v>
      </c>
      <c r="EF41" s="44" t="s">
        <v>13873</v>
      </c>
      <c r="EG41" s="44" t="s">
        <v>13874</v>
      </c>
      <c r="EH41" s="32" t="s">
        <v>13875</v>
      </c>
      <c r="EI41" s="44" t="s">
        <v>13876</v>
      </c>
      <c r="EK41" s="44" t="s">
        <v>13877</v>
      </c>
      <c r="EL41" s="44" t="s">
        <v>13878</v>
      </c>
      <c r="EM41" s="32" t="s">
        <v>13879</v>
      </c>
      <c r="EN41" s="44" t="s">
        <v>13880</v>
      </c>
      <c r="EO41" s="44" t="s">
        <v>13881</v>
      </c>
      <c r="EP41" s="44" t="s">
        <v>13882</v>
      </c>
      <c r="EQ41" s="44" t="s">
        <v>13883</v>
      </c>
      <c r="ER41" s="32" t="s">
        <v>13884</v>
      </c>
      <c r="ES41" s="44" t="s">
        <v>13885</v>
      </c>
      <c r="ET41" s="44" t="s">
        <v>13886</v>
      </c>
      <c r="EU41" s="44" t="s">
        <v>13887</v>
      </c>
      <c r="EV41" s="44" t="s">
        <v>13888</v>
      </c>
      <c r="EW41" s="32" t="s">
        <v>13889</v>
      </c>
      <c r="EX41" s="44" t="s">
        <v>13890</v>
      </c>
      <c r="EY41" s="44" t="s">
        <v>13891</v>
      </c>
      <c r="EZ41" s="44" t="s">
        <v>13892</v>
      </c>
      <c r="FA41" s="44" t="s">
        <v>13893</v>
      </c>
      <c r="FB41" s="32" t="s">
        <v>13894</v>
      </c>
      <c r="FC41" s="44" t="s">
        <v>13895</v>
      </c>
      <c r="FD41" s="44" t="s">
        <v>13896</v>
      </c>
      <c r="FE41" s="44" t="s">
        <v>13897</v>
      </c>
      <c r="FF41" s="44" t="s">
        <v>13898</v>
      </c>
      <c r="FG41" s="32" t="s">
        <v>13899</v>
      </c>
      <c r="FH41" s="44" t="s">
        <v>13900</v>
      </c>
      <c r="FI41" s="44" t="s">
        <v>13901</v>
      </c>
      <c r="FJ41" s="44" t="s">
        <v>13902</v>
      </c>
      <c r="FK41" s="44" t="s">
        <v>13903</v>
      </c>
      <c r="FL41" s="32" t="s">
        <v>13904</v>
      </c>
      <c r="FM41" s="44" t="s">
        <v>13905</v>
      </c>
      <c r="FN41" s="44" t="s">
        <v>13906</v>
      </c>
      <c r="FO41" s="44" t="s">
        <v>13907</v>
      </c>
      <c r="FP41" s="44" t="s">
        <v>13908</v>
      </c>
      <c r="FQ41" s="32" t="s">
        <v>13909</v>
      </c>
    </row>
    <row r="42" spans="1:173" outlineLevel="1" x14ac:dyDescent="0.3">
      <c r="A42" s="67" t="s">
        <v>13910</v>
      </c>
      <c r="B42" s="67" t="s">
        <v>13911</v>
      </c>
      <c r="C42" s="82" t="s">
        <v>13912</v>
      </c>
      <c r="D42" s="82" t="s">
        <v>13913</v>
      </c>
      <c r="E42" s="24" t="s">
        <v>13914</v>
      </c>
      <c r="F42" s="25" t="s">
        <v>13915</v>
      </c>
      <c r="G42" s="41" t="s">
        <v>13916</v>
      </c>
      <c r="H42" s="41" t="s">
        <v>13917</v>
      </c>
      <c r="I42" s="41" t="s">
        <v>13918</v>
      </c>
      <c r="J42" s="41" t="s">
        <v>13919</v>
      </c>
      <c r="K42" s="41" t="s">
        <v>13920</v>
      </c>
      <c r="L42" s="25" t="s">
        <v>13921</v>
      </c>
      <c r="M42" s="41" t="s">
        <v>13922</v>
      </c>
      <c r="O42" s="41" t="s">
        <v>13923</v>
      </c>
      <c r="P42" s="41" t="s">
        <v>13924</v>
      </c>
      <c r="Q42" s="25" t="s">
        <v>13925</v>
      </c>
      <c r="R42" s="41" t="s">
        <v>13926</v>
      </c>
      <c r="S42" s="41" t="s">
        <v>13927</v>
      </c>
      <c r="T42" s="41" t="s">
        <v>13928</v>
      </c>
      <c r="U42" s="41" t="s">
        <v>13929</v>
      </c>
      <c r="V42" s="25" t="s">
        <v>13930</v>
      </c>
      <c r="W42" s="41" t="s">
        <v>13931</v>
      </c>
      <c r="X42" s="41" t="s">
        <v>13932</v>
      </c>
      <c r="Y42" s="41" t="s">
        <v>13933</v>
      </c>
      <c r="Z42" s="41" t="s">
        <v>13934</v>
      </c>
      <c r="AA42" s="25" t="s">
        <v>13935</v>
      </c>
      <c r="AB42" s="41" t="s">
        <v>13936</v>
      </c>
      <c r="AC42" s="41" t="s">
        <v>13937</v>
      </c>
      <c r="AD42" s="41" t="s">
        <v>13938</v>
      </c>
      <c r="AE42" s="41" t="s">
        <v>13939</v>
      </c>
      <c r="AF42" s="25" t="s">
        <v>13940</v>
      </c>
      <c r="AG42" s="41" t="s">
        <v>13941</v>
      </c>
      <c r="AH42" s="41" t="s">
        <v>13942</v>
      </c>
      <c r="AI42" s="41" t="s">
        <v>13943</v>
      </c>
      <c r="AJ42" s="41" t="s">
        <v>13944</v>
      </c>
      <c r="AK42" s="25" t="s">
        <v>13945</v>
      </c>
      <c r="AL42" s="41" t="s">
        <v>13946</v>
      </c>
      <c r="AM42" s="41" t="s">
        <v>13947</v>
      </c>
      <c r="AN42" s="41" t="s">
        <v>13948</v>
      </c>
      <c r="AO42" s="41" t="s">
        <v>13949</v>
      </c>
      <c r="AP42" s="25" t="s">
        <v>13950</v>
      </c>
      <c r="AQ42" s="41" t="s">
        <v>13951</v>
      </c>
      <c r="AR42" s="41" t="s">
        <v>13952</v>
      </c>
      <c r="AS42" s="41" t="s">
        <v>13953</v>
      </c>
      <c r="AT42" s="41" t="s">
        <v>13954</v>
      </c>
      <c r="AU42" s="25" t="s">
        <v>13955</v>
      </c>
      <c r="AV42" s="42" t="s">
        <v>13956</v>
      </c>
      <c r="AW42" s="43" t="s">
        <v>13957</v>
      </c>
      <c r="AX42" s="41" t="s">
        <v>13958</v>
      </c>
      <c r="AY42" s="41" t="s">
        <v>13959</v>
      </c>
      <c r="AZ42" s="41" t="s">
        <v>13960</v>
      </c>
      <c r="BA42" s="41" t="s">
        <v>13961</v>
      </c>
      <c r="BB42" s="25" t="s">
        <v>13962</v>
      </c>
      <c r="BC42" s="41" t="s">
        <v>13963</v>
      </c>
      <c r="BE42" s="41" t="s">
        <v>13964</v>
      </c>
      <c r="BF42" s="41" t="s">
        <v>13965</v>
      </c>
      <c r="BG42" s="25" t="s">
        <v>13966</v>
      </c>
      <c r="BH42" s="41" t="s">
        <v>13967</v>
      </c>
      <c r="BI42" s="41" t="s">
        <v>13968</v>
      </c>
      <c r="BJ42" s="41" t="s">
        <v>13969</v>
      </c>
      <c r="BK42" s="41" t="s">
        <v>13970</v>
      </c>
      <c r="BL42" s="25" t="s">
        <v>13971</v>
      </c>
      <c r="BM42" s="41" t="s">
        <v>13972</v>
      </c>
      <c r="BN42" s="41" t="s">
        <v>13973</v>
      </c>
      <c r="BO42" s="41" t="s">
        <v>13974</v>
      </c>
      <c r="BP42" s="41" t="s">
        <v>13975</v>
      </c>
      <c r="BQ42" s="25" t="s">
        <v>13976</v>
      </c>
      <c r="BR42" s="41" t="s">
        <v>13977</v>
      </c>
      <c r="BS42" s="41" t="s">
        <v>13978</v>
      </c>
      <c r="BT42" s="41" t="s">
        <v>13979</v>
      </c>
      <c r="BU42" s="41" t="s">
        <v>13980</v>
      </c>
      <c r="BV42" s="25" t="s">
        <v>13981</v>
      </c>
      <c r="BW42" s="41" t="s">
        <v>13982</v>
      </c>
      <c r="BX42" s="41" t="s">
        <v>13983</v>
      </c>
      <c r="BY42" s="41" t="s">
        <v>13984</v>
      </c>
      <c r="BZ42" s="41" t="s">
        <v>13985</v>
      </c>
      <c r="CA42" s="25" t="s">
        <v>13986</v>
      </c>
      <c r="CB42" s="41" t="s">
        <v>13987</v>
      </c>
      <c r="CC42" s="41" t="s">
        <v>13988</v>
      </c>
      <c r="CD42" s="41" t="s">
        <v>13989</v>
      </c>
      <c r="CE42" s="41" t="s">
        <v>13990</v>
      </c>
      <c r="CF42" s="25" t="s">
        <v>13991</v>
      </c>
      <c r="CG42" s="41" t="s">
        <v>13992</v>
      </c>
      <c r="CH42" s="41" t="s">
        <v>13993</v>
      </c>
      <c r="CI42" s="41" t="s">
        <v>13994</v>
      </c>
      <c r="CJ42" s="41" t="s">
        <v>13995</v>
      </c>
      <c r="CK42" s="25" t="s">
        <v>13996</v>
      </c>
      <c r="CL42" s="42" t="s">
        <v>13997</v>
      </c>
      <c r="CM42" s="43" t="s">
        <v>13998</v>
      </c>
      <c r="CN42" s="41" t="s">
        <v>13999</v>
      </c>
      <c r="CO42" s="41" t="s">
        <v>14000</v>
      </c>
      <c r="CP42" s="41" t="s">
        <v>14001</v>
      </c>
      <c r="CQ42" s="41" t="s">
        <v>14002</v>
      </c>
      <c r="CR42" s="25" t="s">
        <v>14003</v>
      </c>
      <c r="CS42" s="41" t="s">
        <v>14004</v>
      </c>
      <c r="CU42" s="41" t="s">
        <v>14005</v>
      </c>
      <c r="CV42" s="41" t="s">
        <v>14006</v>
      </c>
      <c r="CW42" s="25" t="s">
        <v>14007</v>
      </c>
      <c r="CX42" s="41" t="s">
        <v>14008</v>
      </c>
      <c r="CY42" s="41" t="s">
        <v>14009</v>
      </c>
      <c r="CZ42" s="41" t="s">
        <v>14010</v>
      </c>
      <c r="DA42" s="41" t="s">
        <v>14011</v>
      </c>
      <c r="DB42" s="25" t="s">
        <v>14012</v>
      </c>
      <c r="DC42" s="41" t="s">
        <v>14013</v>
      </c>
      <c r="DD42" s="41" t="s">
        <v>14014</v>
      </c>
      <c r="DE42" s="41" t="s">
        <v>14015</v>
      </c>
      <c r="DF42" s="41" t="s">
        <v>14016</v>
      </c>
      <c r="DG42" s="25" t="s">
        <v>14017</v>
      </c>
      <c r="DH42" s="41" t="s">
        <v>14018</v>
      </c>
      <c r="DI42" s="41" t="s">
        <v>14019</v>
      </c>
      <c r="DJ42" s="41" t="s">
        <v>14020</v>
      </c>
      <c r="DK42" s="41" t="s">
        <v>14021</v>
      </c>
      <c r="DL42" s="25" t="s">
        <v>14022</v>
      </c>
      <c r="DM42" s="41" t="s">
        <v>14023</v>
      </c>
      <c r="DN42" s="41" t="s">
        <v>14024</v>
      </c>
      <c r="DO42" s="41" t="s">
        <v>14025</v>
      </c>
      <c r="DP42" s="41" t="s">
        <v>14026</v>
      </c>
      <c r="DQ42" s="25" t="s">
        <v>14027</v>
      </c>
      <c r="DR42" s="41" t="s">
        <v>14028</v>
      </c>
      <c r="DS42" s="41" t="s">
        <v>14029</v>
      </c>
      <c r="DT42" s="41" t="s">
        <v>14030</v>
      </c>
      <c r="DU42" s="41" t="s">
        <v>14031</v>
      </c>
      <c r="DV42" s="25" t="s">
        <v>14032</v>
      </c>
      <c r="DW42" s="41" t="s">
        <v>14033</v>
      </c>
      <c r="DX42" s="41" t="s">
        <v>14034</v>
      </c>
      <c r="DY42" s="41" t="s">
        <v>14035</v>
      </c>
      <c r="DZ42" s="41" t="s">
        <v>14036</v>
      </c>
      <c r="EA42" s="25" t="s">
        <v>14037</v>
      </c>
      <c r="EB42" s="42" t="s">
        <v>14038</v>
      </c>
      <c r="EC42" s="43" t="s">
        <v>14039</v>
      </c>
      <c r="ED42" s="41" t="s">
        <v>14040</v>
      </c>
      <c r="EE42" s="41" t="s">
        <v>14041</v>
      </c>
      <c r="EF42" s="41" t="s">
        <v>14042</v>
      </c>
      <c r="EG42" s="41" t="s">
        <v>14043</v>
      </c>
      <c r="EH42" s="25" t="s">
        <v>14044</v>
      </c>
      <c r="EI42" s="41" t="s">
        <v>14045</v>
      </c>
      <c r="EK42" s="41" t="s">
        <v>14046</v>
      </c>
      <c r="EL42" s="41" t="s">
        <v>14047</v>
      </c>
      <c r="EM42" s="25" t="s">
        <v>14048</v>
      </c>
      <c r="EN42" s="41" t="s">
        <v>14049</v>
      </c>
      <c r="EO42" s="41" t="s">
        <v>14050</v>
      </c>
      <c r="EP42" s="41" t="s">
        <v>14051</v>
      </c>
      <c r="EQ42" s="41" t="s">
        <v>14052</v>
      </c>
      <c r="ER42" s="25" t="s">
        <v>14053</v>
      </c>
      <c r="ES42" s="41" t="s">
        <v>14054</v>
      </c>
      <c r="ET42" s="41" t="s">
        <v>14055</v>
      </c>
      <c r="EU42" s="41" t="s">
        <v>14056</v>
      </c>
      <c r="EV42" s="41" t="s">
        <v>14057</v>
      </c>
      <c r="EW42" s="25" t="s">
        <v>14058</v>
      </c>
      <c r="EX42" s="41" t="s">
        <v>14059</v>
      </c>
      <c r="EY42" s="41" t="s">
        <v>14060</v>
      </c>
      <c r="EZ42" s="41" t="s">
        <v>14061</v>
      </c>
      <c r="FA42" s="41" t="s">
        <v>14062</v>
      </c>
      <c r="FB42" s="25" t="s">
        <v>14063</v>
      </c>
      <c r="FC42" s="41" t="s">
        <v>14064</v>
      </c>
      <c r="FD42" s="41" t="s">
        <v>14065</v>
      </c>
      <c r="FE42" s="41" t="s">
        <v>14066</v>
      </c>
      <c r="FF42" s="41" t="s">
        <v>14067</v>
      </c>
      <c r="FG42" s="25" t="s">
        <v>14068</v>
      </c>
      <c r="FH42" s="41" t="s">
        <v>14069</v>
      </c>
      <c r="FI42" s="41" t="s">
        <v>14070</v>
      </c>
      <c r="FJ42" s="41" t="s">
        <v>14071</v>
      </c>
      <c r="FK42" s="41" t="s">
        <v>14072</v>
      </c>
      <c r="FL42" s="25" t="s">
        <v>14073</v>
      </c>
      <c r="FM42" s="41" t="s">
        <v>14074</v>
      </c>
      <c r="FN42" s="41" t="s">
        <v>14075</v>
      </c>
      <c r="FO42" s="41" t="s">
        <v>14076</v>
      </c>
      <c r="FP42" s="41" t="s">
        <v>14077</v>
      </c>
      <c r="FQ42" s="25" t="s">
        <v>14078</v>
      </c>
    </row>
    <row r="43" spans="1:173" outlineLevel="1" x14ac:dyDescent="0.3">
      <c r="A43" s="67" t="s">
        <v>14079</v>
      </c>
      <c r="B43" s="67" t="s">
        <v>14080</v>
      </c>
      <c r="C43" s="80" t="s">
        <v>14081</v>
      </c>
      <c r="D43" s="80" t="s">
        <v>14082</v>
      </c>
      <c r="E43" s="24" t="s">
        <v>14083</v>
      </c>
      <c r="F43" s="25" t="s">
        <v>14084</v>
      </c>
      <c r="G43" s="41" t="s">
        <v>14085</v>
      </c>
      <c r="H43" s="41" t="s">
        <v>14086</v>
      </c>
      <c r="I43" s="41" t="s">
        <v>14087</v>
      </c>
      <c r="J43" s="41" t="s">
        <v>14088</v>
      </c>
      <c r="K43" s="41" t="s">
        <v>14089</v>
      </c>
      <c r="L43" s="25" t="s">
        <v>14090</v>
      </c>
      <c r="M43" s="41" t="s">
        <v>14091</v>
      </c>
      <c r="O43" s="41" t="s">
        <v>14092</v>
      </c>
      <c r="P43" s="41" t="s">
        <v>14093</v>
      </c>
      <c r="Q43" s="25" t="s">
        <v>14094</v>
      </c>
      <c r="R43" s="41" t="s">
        <v>14095</v>
      </c>
      <c r="S43" s="41" t="s">
        <v>14096</v>
      </c>
      <c r="T43" s="41" t="s">
        <v>14097</v>
      </c>
      <c r="U43" s="41" t="s">
        <v>14098</v>
      </c>
      <c r="V43" s="25" t="s">
        <v>14099</v>
      </c>
      <c r="W43" s="41" t="s">
        <v>14100</v>
      </c>
      <c r="X43" s="41" t="s">
        <v>14101</v>
      </c>
      <c r="Y43" s="41" t="s">
        <v>14102</v>
      </c>
      <c r="Z43" s="41" t="s">
        <v>14103</v>
      </c>
      <c r="AA43" s="25" t="s">
        <v>14104</v>
      </c>
      <c r="AB43" s="41" t="s">
        <v>14105</v>
      </c>
      <c r="AC43" s="41" t="s">
        <v>14106</v>
      </c>
      <c r="AD43" s="41" t="s">
        <v>14107</v>
      </c>
      <c r="AE43" s="41" t="s">
        <v>14108</v>
      </c>
      <c r="AF43" s="25" t="s">
        <v>14109</v>
      </c>
      <c r="AG43" s="41" t="s">
        <v>14110</v>
      </c>
      <c r="AH43" s="41" t="s">
        <v>14111</v>
      </c>
      <c r="AI43" s="41" t="s">
        <v>14112</v>
      </c>
      <c r="AJ43" s="41" t="s">
        <v>14113</v>
      </c>
      <c r="AK43" s="25" t="s">
        <v>14114</v>
      </c>
      <c r="AL43" s="41" t="s">
        <v>14115</v>
      </c>
      <c r="AM43" s="41" t="s">
        <v>14116</v>
      </c>
      <c r="AN43" s="41" t="s">
        <v>14117</v>
      </c>
      <c r="AO43" s="41" t="s">
        <v>14118</v>
      </c>
      <c r="AP43" s="25" t="s">
        <v>14119</v>
      </c>
      <c r="AQ43" s="41" t="s">
        <v>14120</v>
      </c>
      <c r="AR43" s="41" t="s">
        <v>14121</v>
      </c>
      <c r="AS43" s="41" t="s">
        <v>14122</v>
      </c>
      <c r="AT43" s="41" t="s">
        <v>14123</v>
      </c>
      <c r="AU43" s="25" t="s">
        <v>14124</v>
      </c>
      <c r="AV43" s="42" t="s">
        <v>14125</v>
      </c>
      <c r="AW43" s="43" t="s">
        <v>14126</v>
      </c>
      <c r="AX43" s="41" t="s">
        <v>14127</v>
      </c>
      <c r="AY43" s="41" t="s">
        <v>14128</v>
      </c>
      <c r="AZ43" s="41" t="s">
        <v>14129</v>
      </c>
      <c r="BA43" s="41" t="s">
        <v>14130</v>
      </c>
      <c r="BB43" s="25" t="s">
        <v>14131</v>
      </c>
      <c r="BC43" s="41" t="s">
        <v>14132</v>
      </c>
      <c r="BE43" s="41" t="s">
        <v>14133</v>
      </c>
      <c r="BF43" s="41" t="s">
        <v>14134</v>
      </c>
      <c r="BG43" s="25" t="s">
        <v>14135</v>
      </c>
      <c r="BH43" s="41" t="s">
        <v>14136</v>
      </c>
      <c r="BI43" s="41" t="s">
        <v>14137</v>
      </c>
      <c r="BJ43" s="41" t="s">
        <v>14138</v>
      </c>
      <c r="BK43" s="41" t="s">
        <v>14139</v>
      </c>
      <c r="BL43" s="25" t="s">
        <v>14140</v>
      </c>
      <c r="BM43" s="41" t="s">
        <v>14141</v>
      </c>
      <c r="BN43" s="41" t="s">
        <v>14142</v>
      </c>
      <c r="BO43" s="41" t="s">
        <v>14143</v>
      </c>
      <c r="BP43" s="41" t="s">
        <v>14144</v>
      </c>
      <c r="BQ43" s="25" t="s">
        <v>14145</v>
      </c>
      <c r="BR43" s="41" t="s">
        <v>14146</v>
      </c>
      <c r="BS43" s="41" t="s">
        <v>14147</v>
      </c>
      <c r="BT43" s="41" t="s">
        <v>14148</v>
      </c>
      <c r="BU43" s="41" t="s">
        <v>14149</v>
      </c>
      <c r="BV43" s="25" t="s">
        <v>14150</v>
      </c>
      <c r="BW43" s="41" t="s">
        <v>14151</v>
      </c>
      <c r="BX43" s="41" t="s">
        <v>14152</v>
      </c>
      <c r="BY43" s="41" t="s">
        <v>14153</v>
      </c>
      <c r="BZ43" s="41" t="s">
        <v>14154</v>
      </c>
      <c r="CA43" s="25" t="s">
        <v>14155</v>
      </c>
      <c r="CB43" s="41" t="s">
        <v>14156</v>
      </c>
      <c r="CC43" s="41" t="s">
        <v>14157</v>
      </c>
      <c r="CD43" s="41" t="s">
        <v>14158</v>
      </c>
      <c r="CE43" s="41" t="s">
        <v>14159</v>
      </c>
      <c r="CF43" s="25" t="s">
        <v>14160</v>
      </c>
      <c r="CG43" s="41" t="s">
        <v>14161</v>
      </c>
      <c r="CH43" s="41" t="s">
        <v>14162</v>
      </c>
      <c r="CI43" s="41" t="s">
        <v>14163</v>
      </c>
      <c r="CJ43" s="41" t="s">
        <v>14164</v>
      </c>
      <c r="CK43" s="25" t="s">
        <v>14165</v>
      </c>
      <c r="CL43" s="42" t="s">
        <v>14166</v>
      </c>
      <c r="CM43" s="43" t="s">
        <v>14167</v>
      </c>
      <c r="CN43" s="41" t="s">
        <v>14168</v>
      </c>
      <c r="CO43" s="41" t="s">
        <v>14169</v>
      </c>
      <c r="CP43" s="41" t="s">
        <v>14170</v>
      </c>
      <c r="CQ43" s="41" t="s">
        <v>14171</v>
      </c>
      <c r="CR43" s="25" t="s">
        <v>14172</v>
      </c>
      <c r="CS43" s="41" t="s">
        <v>14173</v>
      </c>
      <c r="CU43" s="41" t="s">
        <v>14174</v>
      </c>
      <c r="CV43" s="41" t="s">
        <v>14175</v>
      </c>
      <c r="CW43" s="25" t="s">
        <v>14176</v>
      </c>
      <c r="CX43" s="41" t="s">
        <v>14177</v>
      </c>
      <c r="CY43" s="41" t="s">
        <v>14178</v>
      </c>
      <c r="CZ43" s="41" t="s">
        <v>14179</v>
      </c>
      <c r="DA43" s="41" t="s">
        <v>14180</v>
      </c>
      <c r="DB43" s="25" t="s">
        <v>14181</v>
      </c>
      <c r="DC43" s="41" t="s">
        <v>14182</v>
      </c>
      <c r="DD43" s="41" t="s">
        <v>14183</v>
      </c>
      <c r="DE43" s="41" t="s">
        <v>14184</v>
      </c>
      <c r="DF43" s="41" t="s">
        <v>14185</v>
      </c>
      <c r="DG43" s="25" t="s">
        <v>14186</v>
      </c>
      <c r="DH43" s="41" t="s">
        <v>14187</v>
      </c>
      <c r="DI43" s="41" t="s">
        <v>14188</v>
      </c>
      <c r="DJ43" s="41" t="s">
        <v>14189</v>
      </c>
      <c r="DK43" s="41" t="s">
        <v>14190</v>
      </c>
      <c r="DL43" s="25" t="s">
        <v>14191</v>
      </c>
      <c r="DM43" s="41" t="s">
        <v>14192</v>
      </c>
      <c r="DN43" s="41" t="s">
        <v>14193</v>
      </c>
      <c r="DO43" s="41" t="s">
        <v>14194</v>
      </c>
      <c r="DP43" s="41" t="s">
        <v>14195</v>
      </c>
      <c r="DQ43" s="25" t="s">
        <v>14196</v>
      </c>
      <c r="DR43" s="41" t="s">
        <v>14197</v>
      </c>
      <c r="DS43" s="41" t="s">
        <v>14198</v>
      </c>
      <c r="DT43" s="41" t="s">
        <v>14199</v>
      </c>
      <c r="DU43" s="41" t="s">
        <v>14200</v>
      </c>
      <c r="DV43" s="25" t="s">
        <v>14201</v>
      </c>
      <c r="DW43" s="41" t="s">
        <v>14202</v>
      </c>
      <c r="DX43" s="41" t="s">
        <v>14203</v>
      </c>
      <c r="DY43" s="41" t="s">
        <v>14204</v>
      </c>
      <c r="DZ43" s="41" t="s">
        <v>14205</v>
      </c>
      <c r="EA43" s="25" t="s">
        <v>14206</v>
      </c>
      <c r="EB43" s="42" t="s">
        <v>14207</v>
      </c>
      <c r="EC43" s="43" t="s">
        <v>14208</v>
      </c>
      <c r="ED43" s="41" t="s">
        <v>14209</v>
      </c>
      <c r="EE43" s="41" t="s">
        <v>14210</v>
      </c>
      <c r="EF43" s="41" t="s">
        <v>14211</v>
      </c>
      <c r="EG43" s="41" t="s">
        <v>14212</v>
      </c>
      <c r="EH43" s="25" t="s">
        <v>14213</v>
      </c>
      <c r="EI43" s="41" t="s">
        <v>14214</v>
      </c>
      <c r="EK43" s="41" t="s">
        <v>14215</v>
      </c>
      <c r="EL43" s="41" t="s">
        <v>14216</v>
      </c>
      <c r="EM43" s="25" t="s">
        <v>14217</v>
      </c>
      <c r="EN43" s="41" t="s">
        <v>14218</v>
      </c>
      <c r="EO43" s="41" t="s">
        <v>14219</v>
      </c>
      <c r="EP43" s="41" t="s">
        <v>14220</v>
      </c>
      <c r="EQ43" s="41" t="s">
        <v>14221</v>
      </c>
      <c r="ER43" s="25" t="s">
        <v>14222</v>
      </c>
      <c r="ES43" s="41" t="s">
        <v>14223</v>
      </c>
      <c r="ET43" s="41" t="s">
        <v>14224</v>
      </c>
      <c r="EU43" s="41" t="s">
        <v>14225</v>
      </c>
      <c r="EV43" s="41" t="s">
        <v>14226</v>
      </c>
      <c r="EW43" s="25" t="s">
        <v>14227</v>
      </c>
      <c r="EX43" s="41" t="s">
        <v>14228</v>
      </c>
      <c r="EY43" s="41" t="s">
        <v>14229</v>
      </c>
      <c r="EZ43" s="41" t="s">
        <v>14230</v>
      </c>
      <c r="FA43" s="41" t="s">
        <v>14231</v>
      </c>
      <c r="FB43" s="25" t="s">
        <v>14232</v>
      </c>
      <c r="FC43" s="41" t="s">
        <v>14233</v>
      </c>
      <c r="FD43" s="41" t="s">
        <v>14234</v>
      </c>
      <c r="FE43" s="41" t="s">
        <v>14235</v>
      </c>
      <c r="FF43" s="41" t="s">
        <v>14236</v>
      </c>
      <c r="FG43" s="25" t="s">
        <v>14237</v>
      </c>
      <c r="FH43" s="41" t="s">
        <v>14238</v>
      </c>
      <c r="FI43" s="41" t="s">
        <v>14239</v>
      </c>
      <c r="FJ43" s="41" t="s">
        <v>14240</v>
      </c>
      <c r="FK43" s="41" t="s">
        <v>14241</v>
      </c>
      <c r="FL43" s="25" t="s">
        <v>14242</v>
      </c>
      <c r="FM43" s="41" t="s">
        <v>14243</v>
      </c>
      <c r="FN43" s="41" t="s">
        <v>14244</v>
      </c>
      <c r="FO43" s="41" t="s">
        <v>14245</v>
      </c>
      <c r="FP43" s="41" t="s">
        <v>14246</v>
      </c>
      <c r="FQ43" s="25" t="s">
        <v>14247</v>
      </c>
    </row>
    <row r="44" spans="1:173" outlineLevel="1" x14ac:dyDescent="0.3">
      <c r="A44" s="67" t="s">
        <v>14248</v>
      </c>
      <c r="B44" s="67" t="s">
        <v>14249</v>
      </c>
      <c r="C44" s="79" t="s">
        <v>14250</v>
      </c>
      <c r="D44" s="79" t="s">
        <v>14251</v>
      </c>
      <c r="E44" s="24" t="s">
        <v>14252</v>
      </c>
      <c r="F44" s="25" t="s">
        <v>14253</v>
      </c>
      <c r="G44" s="41" t="s">
        <v>14254</v>
      </c>
      <c r="H44" s="41" t="s">
        <v>14255</v>
      </c>
      <c r="I44" s="41" t="s">
        <v>14256</v>
      </c>
      <c r="J44" s="41" t="s">
        <v>14257</v>
      </c>
      <c r="K44" s="41" t="s">
        <v>14258</v>
      </c>
      <c r="L44" s="25" t="s">
        <v>14259</v>
      </c>
      <c r="M44" s="41" t="s">
        <v>14260</v>
      </c>
      <c r="O44" s="41" t="s">
        <v>14261</v>
      </c>
      <c r="P44" s="41" t="s">
        <v>14262</v>
      </c>
      <c r="Q44" s="25" t="s">
        <v>14263</v>
      </c>
      <c r="R44" s="41" t="s">
        <v>14264</v>
      </c>
      <c r="S44" s="41" t="s">
        <v>14265</v>
      </c>
      <c r="T44" s="41" t="s">
        <v>14266</v>
      </c>
      <c r="U44" s="41" t="s">
        <v>14267</v>
      </c>
      <c r="V44" s="25" t="s">
        <v>14268</v>
      </c>
      <c r="W44" s="41" t="s">
        <v>14269</v>
      </c>
      <c r="X44" s="41" t="s">
        <v>14270</v>
      </c>
      <c r="Y44" s="41" t="s">
        <v>14271</v>
      </c>
      <c r="Z44" s="41" t="s">
        <v>14272</v>
      </c>
      <c r="AA44" s="25" t="s">
        <v>14273</v>
      </c>
      <c r="AB44" s="41" t="s">
        <v>14274</v>
      </c>
      <c r="AC44" s="41" t="s">
        <v>14275</v>
      </c>
      <c r="AD44" s="41" t="s">
        <v>14276</v>
      </c>
      <c r="AE44" s="41" t="s">
        <v>14277</v>
      </c>
      <c r="AF44" s="25" t="s">
        <v>14278</v>
      </c>
      <c r="AG44" s="41" t="s">
        <v>14279</v>
      </c>
      <c r="AH44" s="41" t="s">
        <v>14280</v>
      </c>
      <c r="AI44" s="41" t="s">
        <v>14281</v>
      </c>
      <c r="AJ44" s="41" t="s">
        <v>14282</v>
      </c>
      <c r="AK44" s="25" t="s">
        <v>14283</v>
      </c>
      <c r="AL44" s="41" t="s">
        <v>14284</v>
      </c>
      <c r="AM44" s="41" t="s">
        <v>14285</v>
      </c>
      <c r="AN44" s="41" t="s">
        <v>14286</v>
      </c>
      <c r="AO44" s="41" t="s">
        <v>14287</v>
      </c>
      <c r="AP44" s="25" t="s">
        <v>14288</v>
      </c>
      <c r="AQ44" s="41" t="s">
        <v>14289</v>
      </c>
      <c r="AR44" s="41" t="s">
        <v>14290</v>
      </c>
      <c r="AS44" s="41" t="s">
        <v>14291</v>
      </c>
      <c r="AT44" s="41" t="s">
        <v>14292</v>
      </c>
      <c r="AU44" s="25" t="s">
        <v>14293</v>
      </c>
      <c r="AV44" s="42" t="s">
        <v>14294</v>
      </c>
      <c r="AW44" s="43" t="s">
        <v>14295</v>
      </c>
      <c r="AX44" s="41" t="s">
        <v>14296</v>
      </c>
      <c r="AY44" s="41" t="s">
        <v>14297</v>
      </c>
      <c r="AZ44" s="41" t="s">
        <v>14298</v>
      </c>
      <c r="BA44" s="41" t="s">
        <v>14299</v>
      </c>
      <c r="BB44" s="25" t="s">
        <v>14300</v>
      </c>
      <c r="BC44" s="41" t="s">
        <v>14301</v>
      </c>
      <c r="BE44" s="41" t="s">
        <v>14302</v>
      </c>
      <c r="BF44" s="41" t="s">
        <v>14303</v>
      </c>
      <c r="BG44" s="25" t="s">
        <v>14304</v>
      </c>
      <c r="BH44" s="41" t="s">
        <v>14305</v>
      </c>
      <c r="BI44" s="41" t="s">
        <v>14306</v>
      </c>
      <c r="BJ44" s="41" t="s">
        <v>14307</v>
      </c>
      <c r="BK44" s="41" t="s">
        <v>14308</v>
      </c>
      <c r="BL44" s="25" t="s">
        <v>14309</v>
      </c>
      <c r="BM44" s="41" t="s">
        <v>14310</v>
      </c>
      <c r="BN44" s="41" t="s">
        <v>14311</v>
      </c>
      <c r="BO44" s="41" t="s">
        <v>14312</v>
      </c>
      <c r="BP44" s="41" t="s">
        <v>14313</v>
      </c>
      <c r="BQ44" s="25" t="s">
        <v>14314</v>
      </c>
      <c r="BR44" s="41" t="s">
        <v>14315</v>
      </c>
      <c r="BS44" s="41" t="s">
        <v>14316</v>
      </c>
      <c r="BT44" s="41" t="s">
        <v>14317</v>
      </c>
      <c r="BU44" s="41" t="s">
        <v>14318</v>
      </c>
      <c r="BV44" s="25" t="s">
        <v>14319</v>
      </c>
      <c r="BW44" s="41" t="s">
        <v>14320</v>
      </c>
      <c r="BX44" s="41" t="s">
        <v>14321</v>
      </c>
      <c r="BY44" s="41" t="s">
        <v>14322</v>
      </c>
      <c r="BZ44" s="41" t="s">
        <v>14323</v>
      </c>
      <c r="CA44" s="25" t="s">
        <v>14324</v>
      </c>
      <c r="CB44" s="41" t="s">
        <v>14325</v>
      </c>
      <c r="CC44" s="41" t="s">
        <v>14326</v>
      </c>
      <c r="CD44" s="41" t="s">
        <v>14327</v>
      </c>
      <c r="CE44" s="41" t="s">
        <v>14328</v>
      </c>
      <c r="CF44" s="25" t="s">
        <v>14329</v>
      </c>
      <c r="CG44" s="41" t="s">
        <v>14330</v>
      </c>
      <c r="CH44" s="41" t="s">
        <v>14331</v>
      </c>
      <c r="CI44" s="41" t="s">
        <v>14332</v>
      </c>
      <c r="CJ44" s="41" t="s">
        <v>14333</v>
      </c>
      <c r="CK44" s="25" t="s">
        <v>14334</v>
      </c>
      <c r="CL44" s="42" t="s">
        <v>14335</v>
      </c>
      <c r="CM44" s="43" t="s">
        <v>14336</v>
      </c>
      <c r="CN44" s="41" t="s">
        <v>14337</v>
      </c>
      <c r="CO44" s="41" t="s">
        <v>14338</v>
      </c>
      <c r="CP44" s="41" t="s">
        <v>14339</v>
      </c>
      <c r="CQ44" s="41" t="s">
        <v>14340</v>
      </c>
      <c r="CR44" s="25" t="s">
        <v>14341</v>
      </c>
      <c r="CS44" s="41" t="s">
        <v>14342</v>
      </c>
      <c r="CU44" s="41" t="s">
        <v>14343</v>
      </c>
      <c r="CV44" s="41" t="s">
        <v>14344</v>
      </c>
      <c r="CW44" s="25" t="s">
        <v>14345</v>
      </c>
      <c r="CX44" s="41" t="s">
        <v>14346</v>
      </c>
      <c r="CY44" s="41" t="s">
        <v>14347</v>
      </c>
      <c r="CZ44" s="41" t="s">
        <v>14348</v>
      </c>
      <c r="DA44" s="41" t="s">
        <v>14349</v>
      </c>
      <c r="DB44" s="25" t="s">
        <v>14350</v>
      </c>
      <c r="DC44" s="41" t="s">
        <v>14351</v>
      </c>
      <c r="DD44" s="41" t="s">
        <v>14352</v>
      </c>
      <c r="DE44" s="41" t="s">
        <v>14353</v>
      </c>
      <c r="DF44" s="41" t="s">
        <v>14354</v>
      </c>
      <c r="DG44" s="25" t="s">
        <v>14355</v>
      </c>
      <c r="DH44" s="41" t="s">
        <v>14356</v>
      </c>
      <c r="DI44" s="41" t="s">
        <v>14357</v>
      </c>
      <c r="DJ44" s="41" t="s">
        <v>14358</v>
      </c>
      <c r="DK44" s="41" t="s">
        <v>14359</v>
      </c>
      <c r="DL44" s="25" t="s">
        <v>14360</v>
      </c>
      <c r="DM44" s="41" t="s">
        <v>14361</v>
      </c>
      <c r="DN44" s="41" t="s">
        <v>14362</v>
      </c>
      <c r="DO44" s="41" t="s">
        <v>14363</v>
      </c>
      <c r="DP44" s="41" t="s">
        <v>14364</v>
      </c>
      <c r="DQ44" s="25" t="s">
        <v>14365</v>
      </c>
      <c r="DR44" s="41" t="s">
        <v>14366</v>
      </c>
      <c r="DS44" s="41" t="s">
        <v>14367</v>
      </c>
      <c r="DT44" s="41" t="s">
        <v>14368</v>
      </c>
      <c r="DU44" s="41" t="s">
        <v>14369</v>
      </c>
      <c r="DV44" s="25" t="s">
        <v>14370</v>
      </c>
      <c r="DW44" s="41" t="s">
        <v>14371</v>
      </c>
      <c r="DX44" s="41" t="s">
        <v>14372</v>
      </c>
      <c r="DY44" s="41" t="s">
        <v>14373</v>
      </c>
      <c r="DZ44" s="41" t="s">
        <v>14374</v>
      </c>
      <c r="EA44" s="25" t="s">
        <v>14375</v>
      </c>
      <c r="EB44" s="42" t="s">
        <v>14376</v>
      </c>
      <c r="EC44" s="43" t="s">
        <v>14377</v>
      </c>
      <c r="ED44" s="41" t="s">
        <v>14378</v>
      </c>
      <c r="EE44" s="41" t="s">
        <v>14379</v>
      </c>
      <c r="EF44" s="41" t="s">
        <v>14380</v>
      </c>
      <c r="EG44" s="41" t="s">
        <v>14381</v>
      </c>
      <c r="EH44" s="25" t="s">
        <v>14382</v>
      </c>
      <c r="EI44" s="41" t="s">
        <v>14383</v>
      </c>
      <c r="EK44" s="41" t="s">
        <v>14384</v>
      </c>
      <c r="EL44" s="41" t="s">
        <v>14385</v>
      </c>
      <c r="EM44" s="25" t="s">
        <v>14386</v>
      </c>
      <c r="EN44" s="41" t="s">
        <v>14387</v>
      </c>
      <c r="EO44" s="41" t="s">
        <v>14388</v>
      </c>
      <c r="EP44" s="41" t="s">
        <v>14389</v>
      </c>
      <c r="EQ44" s="41" t="s">
        <v>14390</v>
      </c>
      <c r="ER44" s="25" t="s">
        <v>14391</v>
      </c>
      <c r="ES44" s="41" t="s">
        <v>14392</v>
      </c>
      <c r="ET44" s="41" t="s">
        <v>14393</v>
      </c>
      <c r="EU44" s="41" t="s">
        <v>14394</v>
      </c>
      <c r="EV44" s="41" t="s">
        <v>14395</v>
      </c>
      <c r="EW44" s="25" t="s">
        <v>14396</v>
      </c>
      <c r="EX44" s="41" t="s">
        <v>14397</v>
      </c>
      <c r="EY44" s="41" t="s">
        <v>14398</v>
      </c>
      <c r="EZ44" s="41" t="s">
        <v>14399</v>
      </c>
      <c r="FA44" s="41" t="s">
        <v>14400</v>
      </c>
      <c r="FB44" s="25" t="s">
        <v>14401</v>
      </c>
      <c r="FC44" s="41" t="s">
        <v>14402</v>
      </c>
      <c r="FD44" s="41" t="s">
        <v>14403</v>
      </c>
      <c r="FE44" s="41" t="s">
        <v>14404</v>
      </c>
      <c r="FF44" s="41" t="s">
        <v>14405</v>
      </c>
      <c r="FG44" s="25" t="s">
        <v>14406</v>
      </c>
      <c r="FH44" s="41" t="s">
        <v>14407</v>
      </c>
      <c r="FI44" s="41" t="s">
        <v>14408</v>
      </c>
      <c r="FJ44" s="41" t="s">
        <v>14409</v>
      </c>
      <c r="FK44" s="41" t="s">
        <v>14410</v>
      </c>
      <c r="FL44" s="25" t="s">
        <v>14411</v>
      </c>
      <c r="FM44" s="41" t="s">
        <v>14412</v>
      </c>
      <c r="FN44" s="41" t="s">
        <v>14413</v>
      </c>
      <c r="FO44" s="41" t="s">
        <v>14414</v>
      </c>
      <c r="FP44" s="41" t="s">
        <v>14415</v>
      </c>
      <c r="FQ44" s="25" t="s">
        <v>14416</v>
      </c>
    </row>
    <row r="45" spans="1:173" outlineLevel="1" x14ac:dyDescent="0.3">
      <c r="A45" s="67" t="s">
        <v>14417</v>
      </c>
      <c r="B45" s="67" t="s">
        <v>14418</v>
      </c>
      <c r="C45" s="81" t="s">
        <v>14419</v>
      </c>
      <c r="D45" s="81" t="s">
        <v>14420</v>
      </c>
      <c r="E45" s="24" t="s">
        <v>14421</v>
      </c>
      <c r="F45" s="25" t="s">
        <v>14422</v>
      </c>
      <c r="G45" s="41" t="s">
        <v>14423</v>
      </c>
      <c r="H45" s="41" t="s">
        <v>14424</v>
      </c>
      <c r="I45" s="41" t="s">
        <v>14425</v>
      </c>
      <c r="J45" s="41" t="s">
        <v>14426</v>
      </c>
      <c r="K45" s="41" t="s">
        <v>14427</v>
      </c>
      <c r="L45" s="25" t="s">
        <v>14428</v>
      </c>
      <c r="M45" s="41" t="s">
        <v>14429</v>
      </c>
      <c r="O45" s="41" t="s">
        <v>14430</v>
      </c>
      <c r="P45" s="41" t="s">
        <v>14431</v>
      </c>
      <c r="Q45" s="25" t="s">
        <v>14432</v>
      </c>
      <c r="R45" s="41" t="s">
        <v>14433</v>
      </c>
      <c r="S45" s="41" t="s">
        <v>14434</v>
      </c>
      <c r="T45" s="41" t="s">
        <v>14435</v>
      </c>
      <c r="U45" s="41" t="s">
        <v>14436</v>
      </c>
      <c r="V45" s="25" t="s">
        <v>14437</v>
      </c>
      <c r="W45" s="41" t="s">
        <v>14438</v>
      </c>
      <c r="X45" s="41" t="s">
        <v>14439</v>
      </c>
      <c r="Y45" s="41" t="s">
        <v>14440</v>
      </c>
      <c r="Z45" s="41" t="s">
        <v>14441</v>
      </c>
      <c r="AA45" s="25" t="s">
        <v>14442</v>
      </c>
      <c r="AB45" s="41" t="s">
        <v>14443</v>
      </c>
      <c r="AC45" s="41" t="s">
        <v>14444</v>
      </c>
      <c r="AD45" s="41" t="s">
        <v>14445</v>
      </c>
      <c r="AE45" s="41" t="s">
        <v>14446</v>
      </c>
      <c r="AF45" s="25" t="s">
        <v>14447</v>
      </c>
      <c r="AG45" s="41" t="s">
        <v>14448</v>
      </c>
      <c r="AH45" s="41" t="s">
        <v>14449</v>
      </c>
      <c r="AI45" s="41" t="s">
        <v>14450</v>
      </c>
      <c r="AJ45" s="41" t="s">
        <v>14451</v>
      </c>
      <c r="AK45" s="25" t="s">
        <v>14452</v>
      </c>
      <c r="AL45" s="41" t="s">
        <v>14453</v>
      </c>
      <c r="AM45" s="41" t="s">
        <v>14454</v>
      </c>
      <c r="AN45" s="41" t="s">
        <v>14455</v>
      </c>
      <c r="AO45" s="41" t="s">
        <v>14456</v>
      </c>
      <c r="AP45" s="25" t="s">
        <v>14457</v>
      </c>
      <c r="AQ45" s="41" t="s">
        <v>14458</v>
      </c>
      <c r="AR45" s="41" t="s">
        <v>14459</v>
      </c>
      <c r="AS45" s="41" t="s">
        <v>14460</v>
      </c>
      <c r="AT45" s="41" t="s">
        <v>14461</v>
      </c>
      <c r="AU45" s="25" t="s">
        <v>14462</v>
      </c>
      <c r="AV45" s="42" t="s">
        <v>14463</v>
      </c>
      <c r="AW45" s="43" t="s">
        <v>14464</v>
      </c>
      <c r="AX45" s="41" t="s">
        <v>14465</v>
      </c>
      <c r="AY45" s="41" t="s">
        <v>14466</v>
      </c>
      <c r="AZ45" s="41" t="s">
        <v>14467</v>
      </c>
      <c r="BA45" s="41" t="s">
        <v>14468</v>
      </c>
      <c r="BB45" s="25" t="s">
        <v>14469</v>
      </c>
      <c r="BC45" s="41" t="s">
        <v>14470</v>
      </c>
      <c r="BE45" s="41" t="s">
        <v>14471</v>
      </c>
      <c r="BF45" s="41" t="s">
        <v>14472</v>
      </c>
      <c r="BG45" s="25" t="s">
        <v>14473</v>
      </c>
      <c r="BH45" s="41" t="s">
        <v>14474</v>
      </c>
      <c r="BI45" s="41" t="s">
        <v>14475</v>
      </c>
      <c r="BJ45" s="41" t="s">
        <v>14476</v>
      </c>
      <c r="BK45" s="41" t="s">
        <v>14477</v>
      </c>
      <c r="BL45" s="25" t="s">
        <v>14478</v>
      </c>
      <c r="BM45" s="41" t="s">
        <v>14479</v>
      </c>
      <c r="BN45" s="41" t="s">
        <v>14480</v>
      </c>
      <c r="BO45" s="41" t="s">
        <v>14481</v>
      </c>
      <c r="BP45" s="41" t="s">
        <v>14482</v>
      </c>
      <c r="BQ45" s="25" t="s">
        <v>14483</v>
      </c>
      <c r="BR45" s="41" t="s">
        <v>14484</v>
      </c>
      <c r="BS45" s="41" t="s">
        <v>14485</v>
      </c>
      <c r="BT45" s="41" t="s">
        <v>14486</v>
      </c>
      <c r="BU45" s="41" t="s">
        <v>14487</v>
      </c>
      <c r="BV45" s="25" t="s">
        <v>14488</v>
      </c>
      <c r="BW45" s="41" t="s">
        <v>14489</v>
      </c>
      <c r="BX45" s="41" t="s">
        <v>14490</v>
      </c>
      <c r="BY45" s="41" t="s">
        <v>14491</v>
      </c>
      <c r="BZ45" s="41" t="s">
        <v>14492</v>
      </c>
      <c r="CA45" s="25" t="s">
        <v>14493</v>
      </c>
      <c r="CB45" s="41" t="s">
        <v>14494</v>
      </c>
      <c r="CC45" s="41" t="s">
        <v>14495</v>
      </c>
      <c r="CD45" s="41" t="s">
        <v>14496</v>
      </c>
      <c r="CE45" s="41" t="s">
        <v>14497</v>
      </c>
      <c r="CF45" s="25" t="s">
        <v>14498</v>
      </c>
      <c r="CG45" s="41" t="s">
        <v>14499</v>
      </c>
      <c r="CH45" s="41" t="s">
        <v>14500</v>
      </c>
      <c r="CI45" s="41" t="s">
        <v>14501</v>
      </c>
      <c r="CJ45" s="41" t="s">
        <v>14502</v>
      </c>
      <c r="CK45" s="25" t="s">
        <v>14503</v>
      </c>
      <c r="CL45" s="42" t="s">
        <v>14504</v>
      </c>
      <c r="CM45" s="43" t="s">
        <v>14505</v>
      </c>
      <c r="CN45" s="41" t="s">
        <v>14506</v>
      </c>
      <c r="CO45" s="41" t="s">
        <v>14507</v>
      </c>
      <c r="CP45" s="41" t="s">
        <v>14508</v>
      </c>
      <c r="CQ45" s="41" t="s">
        <v>14509</v>
      </c>
      <c r="CR45" s="25" t="s">
        <v>14510</v>
      </c>
      <c r="CS45" s="41" t="s">
        <v>14511</v>
      </c>
      <c r="CU45" s="41" t="s">
        <v>14512</v>
      </c>
      <c r="CV45" s="41" t="s">
        <v>14513</v>
      </c>
      <c r="CW45" s="25" t="s">
        <v>14514</v>
      </c>
      <c r="CX45" s="41" t="s">
        <v>14515</v>
      </c>
      <c r="CY45" s="41" t="s">
        <v>14516</v>
      </c>
      <c r="CZ45" s="41" t="s">
        <v>14517</v>
      </c>
      <c r="DA45" s="41" t="s">
        <v>14518</v>
      </c>
      <c r="DB45" s="25" t="s">
        <v>14519</v>
      </c>
      <c r="DC45" s="41" t="s">
        <v>14520</v>
      </c>
      <c r="DD45" s="41" t="s">
        <v>14521</v>
      </c>
      <c r="DE45" s="41" t="s">
        <v>14522</v>
      </c>
      <c r="DF45" s="41" t="s">
        <v>14523</v>
      </c>
      <c r="DG45" s="25" t="s">
        <v>14524</v>
      </c>
      <c r="DH45" s="41" t="s">
        <v>14525</v>
      </c>
      <c r="DI45" s="41" t="s">
        <v>14526</v>
      </c>
      <c r="DJ45" s="41" t="s">
        <v>14527</v>
      </c>
      <c r="DK45" s="41" t="s">
        <v>14528</v>
      </c>
      <c r="DL45" s="25" t="s">
        <v>14529</v>
      </c>
      <c r="DM45" s="41" t="s">
        <v>14530</v>
      </c>
      <c r="DN45" s="41" t="s">
        <v>14531</v>
      </c>
      <c r="DO45" s="41" t="s">
        <v>14532</v>
      </c>
      <c r="DP45" s="41" t="s">
        <v>14533</v>
      </c>
      <c r="DQ45" s="25" t="s">
        <v>14534</v>
      </c>
      <c r="DR45" s="41" t="s">
        <v>14535</v>
      </c>
      <c r="DS45" s="41" t="s">
        <v>14536</v>
      </c>
      <c r="DT45" s="41" t="s">
        <v>14537</v>
      </c>
      <c r="DU45" s="41" t="s">
        <v>14538</v>
      </c>
      <c r="DV45" s="25" t="s">
        <v>14539</v>
      </c>
      <c r="DW45" s="41" t="s">
        <v>14540</v>
      </c>
      <c r="DX45" s="41" t="s">
        <v>14541</v>
      </c>
      <c r="DY45" s="41" t="s">
        <v>14542</v>
      </c>
      <c r="DZ45" s="41" t="s">
        <v>14543</v>
      </c>
      <c r="EA45" s="25" t="s">
        <v>14544</v>
      </c>
      <c r="EB45" s="42" t="s">
        <v>14545</v>
      </c>
      <c r="EC45" s="43" t="s">
        <v>14546</v>
      </c>
      <c r="ED45" s="41" t="s">
        <v>14547</v>
      </c>
      <c r="EE45" s="41" t="s">
        <v>14548</v>
      </c>
      <c r="EF45" s="41" t="s">
        <v>14549</v>
      </c>
      <c r="EG45" s="41" t="s">
        <v>14550</v>
      </c>
      <c r="EH45" s="25" t="s">
        <v>14551</v>
      </c>
      <c r="EI45" s="41" t="s">
        <v>14552</v>
      </c>
      <c r="EK45" s="41" t="s">
        <v>14553</v>
      </c>
      <c r="EL45" s="41" t="s">
        <v>14554</v>
      </c>
      <c r="EM45" s="25" t="s">
        <v>14555</v>
      </c>
      <c r="EN45" s="41" t="s">
        <v>14556</v>
      </c>
      <c r="EO45" s="41" t="s">
        <v>14557</v>
      </c>
      <c r="EP45" s="41" t="s">
        <v>14558</v>
      </c>
      <c r="EQ45" s="41" t="s">
        <v>14559</v>
      </c>
      <c r="ER45" s="25" t="s">
        <v>14560</v>
      </c>
      <c r="ES45" s="41" t="s">
        <v>14561</v>
      </c>
      <c r="ET45" s="41" t="s">
        <v>14562</v>
      </c>
      <c r="EU45" s="41" t="s">
        <v>14563</v>
      </c>
      <c r="EV45" s="41" t="s">
        <v>14564</v>
      </c>
      <c r="EW45" s="25" t="s">
        <v>14565</v>
      </c>
      <c r="EX45" s="41" t="s">
        <v>14566</v>
      </c>
      <c r="EY45" s="41" t="s">
        <v>14567</v>
      </c>
      <c r="EZ45" s="41" t="s">
        <v>14568</v>
      </c>
      <c r="FA45" s="41" t="s">
        <v>14569</v>
      </c>
      <c r="FB45" s="25" t="s">
        <v>14570</v>
      </c>
      <c r="FC45" s="41" t="s">
        <v>14571</v>
      </c>
      <c r="FD45" s="41" t="s">
        <v>14572</v>
      </c>
      <c r="FE45" s="41" t="s">
        <v>14573</v>
      </c>
      <c r="FF45" s="41" t="s">
        <v>14574</v>
      </c>
      <c r="FG45" s="25" t="s">
        <v>14575</v>
      </c>
      <c r="FH45" s="41" t="s">
        <v>14576</v>
      </c>
      <c r="FI45" s="41" t="s">
        <v>14577</v>
      </c>
      <c r="FJ45" s="41" t="s">
        <v>14578</v>
      </c>
      <c r="FK45" s="41" t="s">
        <v>14579</v>
      </c>
      <c r="FL45" s="25" t="s">
        <v>14580</v>
      </c>
      <c r="FM45" s="41" t="s">
        <v>14581</v>
      </c>
      <c r="FN45" s="41" t="s">
        <v>14582</v>
      </c>
      <c r="FO45" s="41" t="s">
        <v>14583</v>
      </c>
      <c r="FP45" s="41" t="s">
        <v>14584</v>
      </c>
      <c r="FQ45" s="25" t="s">
        <v>14585</v>
      </c>
    </row>
    <row r="46" spans="1:173" ht="14.1" customHeight="1" outlineLevel="1" x14ac:dyDescent="0.3">
      <c r="A46" s="67" t="s">
        <v>14586</v>
      </c>
      <c r="B46" s="67" t="s">
        <v>14587</v>
      </c>
      <c r="C46" s="82" t="s">
        <v>14588</v>
      </c>
      <c r="D46" s="82" t="s">
        <v>14589</v>
      </c>
      <c r="E46" s="24" t="s">
        <v>14590</v>
      </c>
      <c r="F46" s="25" t="s">
        <v>14591</v>
      </c>
      <c r="G46" s="41" t="s">
        <v>14592</v>
      </c>
      <c r="H46" s="41" t="s">
        <v>14593</v>
      </c>
      <c r="I46" s="41" t="s">
        <v>14594</v>
      </c>
      <c r="J46" s="41" t="s">
        <v>14595</v>
      </c>
      <c r="K46" s="41" t="s">
        <v>14596</v>
      </c>
      <c r="L46" s="25" t="s">
        <v>14597</v>
      </c>
      <c r="M46" s="41" t="s">
        <v>14598</v>
      </c>
      <c r="O46" s="41" t="s">
        <v>14599</v>
      </c>
      <c r="P46" s="41" t="s">
        <v>14600</v>
      </c>
      <c r="Q46" s="25" t="s">
        <v>14601</v>
      </c>
      <c r="R46" s="41" t="s">
        <v>14602</v>
      </c>
      <c r="S46" s="41" t="s">
        <v>14603</v>
      </c>
      <c r="T46" s="41" t="s">
        <v>14604</v>
      </c>
      <c r="U46" s="41" t="s">
        <v>14605</v>
      </c>
      <c r="V46" s="25" t="s">
        <v>14606</v>
      </c>
      <c r="W46" s="41" t="s">
        <v>14607</v>
      </c>
      <c r="X46" s="41" t="s">
        <v>14608</v>
      </c>
      <c r="Y46" s="41" t="s">
        <v>14609</v>
      </c>
      <c r="Z46" s="41" t="s">
        <v>14610</v>
      </c>
      <c r="AA46" s="25" t="s">
        <v>14611</v>
      </c>
      <c r="AB46" s="41" t="s">
        <v>14612</v>
      </c>
      <c r="AC46" s="41" t="s">
        <v>14613</v>
      </c>
      <c r="AD46" s="41" t="s">
        <v>14614</v>
      </c>
      <c r="AE46" s="41" t="s">
        <v>14615</v>
      </c>
      <c r="AF46" s="25" t="s">
        <v>14616</v>
      </c>
      <c r="AG46" s="41" t="s">
        <v>14617</v>
      </c>
      <c r="AH46" s="41" t="s">
        <v>14618</v>
      </c>
      <c r="AI46" s="41" t="s">
        <v>14619</v>
      </c>
      <c r="AJ46" s="41" t="s">
        <v>14620</v>
      </c>
      <c r="AK46" s="25" t="s">
        <v>14621</v>
      </c>
      <c r="AL46" s="41" t="s">
        <v>14622</v>
      </c>
      <c r="AM46" s="41" t="s">
        <v>14623</v>
      </c>
      <c r="AN46" s="41" t="s">
        <v>14624</v>
      </c>
      <c r="AO46" s="41" t="s">
        <v>14625</v>
      </c>
      <c r="AP46" s="25" t="s">
        <v>14626</v>
      </c>
      <c r="AQ46" s="41" t="s">
        <v>14627</v>
      </c>
      <c r="AR46" s="41" t="s">
        <v>14628</v>
      </c>
      <c r="AS46" s="41" t="s">
        <v>14629</v>
      </c>
      <c r="AT46" s="41" t="s">
        <v>14630</v>
      </c>
      <c r="AU46" s="25" t="s">
        <v>14631</v>
      </c>
      <c r="AV46" s="42" t="s">
        <v>14632</v>
      </c>
      <c r="AW46" s="43" t="s">
        <v>14633</v>
      </c>
      <c r="AX46" s="41" t="s">
        <v>14634</v>
      </c>
      <c r="AY46" s="41" t="s">
        <v>14635</v>
      </c>
      <c r="AZ46" s="41" t="s">
        <v>14636</v>
      </c>
      <c r="BA46" s="41" t="s">
        <v>14637</v>
      </c>
      <c r="BB46" s="25" t="s">
        <v>14638</v>
      </c>
      <c r="BC46" s="41" t="s">
        <v>14639</v>
      </c>
      <c r="BE46" s="41" t="s">
        <v>14640</v>
      </c>
      <c r="BF46" s="41" t="s">
        <v>14641</v>
      </c>
      <c r="BG46" s="25" t="s">
        <v>14642</v>
      </c>
      <c r="BH46" s="41" t="s">
        <v>14643</v>
      </c>
      <c r="BI46" s="41" t="s">
        <v>14644</v>
      </c>
      <c r="BJ46" s="41" t="s">
        <v>14645</v>
      </c>
      <c r="BK46" s="41" t="s">
        <v>14646</v>
      </c>
      <c r="BL46" s="25" t="s">
        <v>14647</v>
      </c>
      <c r="BM46" s="41" t="s">
        <v>14648</v>
      </c>
      <c r="BN46" s="41" t="s">
        <v>14649</v>
      </c>
      <c r="BO46" s="41" t="s">
        <v>14650</v>
      </c>
      <c r="BP46" s="41" t="s">
        <v>14651</v>
      </c>
      <c r="BQ46" s="25" t="s">
        <v>14652</v>
      </c>
      <c r="BR46" s="41" t="s">
        <v>14653</v>
      </c>
      <c r="BS46" s="41" t="s">
        <v>14654</v>
      </c>
      <c r="BT46" s="41" t="s">
        <v>14655</v>
      </c>
      <c r="BU46" s="41" t="s">
        <v>14656</v>
      </c>
      <c r="BV46" s="25" t="s">
        <v>14657</v>
      </c>
      <c r="BW46" s="41" t="s">
        <v>14658</v>
      </c>
      <c r="BX46" s="41" t="s">
        <v>14659</v>
      </c>
      <c r="BY46" s="41" t="s">
        <v>14660</v>
      </c>
      <c r="BZ46" s="41" t="s">
        <v>14661</v>
      </c>
      <c r="CA46" s="25" t="s">
        <v>14662</v>
      </c>
      <c r="CB46" s="41" t="s">
        <v>14663</v>
      </c>
      <c r="CC46" s="41" t="s">
        <v>14664</v>
      </c>
      <c r="CD46" s="41" t="s">
        <v>14665</v>
      </c>
      <c r="CE46" s="41" t="s">
        <v>14666</v>
      </c>
      <c r="CF46" s="25" t="s">
        <v>14667</v>
      </c>
      <c r="CG46" s="41" t="s">
        <v>14668</v>
      </c>
      <c r="CH46" s="41" t="s">
        <v>14669</v>
      </c>
      <c r="CI46" s="41" t="s">
        <v>14670</v>
      </c>
      <c r="CJ46" s="41" t="s">
        <v>14671</v>
      </c>
      <c r="CK46" s="25" t="s">
        <v>14672</v>
      </c>
      <c r="CL46" s="42" t="s">
        <v>14673</v>
      </c>
      <c r="CM46" s="43" t="s">
        <v>14674</v>
      </c>
      <c r="CN46" s="41" t="s">
        <v>14675</v>
      </c>
      <c r="CO46" s="41" t="s">
        <v>14676</v>
      </c>
      <c r="CP46" s="41" t="s">
        <v>14677</v>
      </c>
      <c r="CQ46" s="41" t="s">
        <v>14678</v>
      </c>
      <c r="CR46" s="25" t="s">
        <v>14679</v>
      </c>
      <c r="CS46" s="41" t="s">
        <v>14680</v>
      </c>
      <c r="CU46" s="41" t="s">
        <v>14681</v>
      </c>
      <c r="CV46" s="41" t="s">
        <v>14682</v>
      </c>
      <c r="CW46" s="25" t="s">
        <v>14683</v>
      </c>
      <c r="CX46" s="41" t="s">
        <v>14684</v>
      </c>
      <c r="CY46" s="41" t="s">
        <v>14685</v>
      </c>
      <c r="CZ46" s="41" t="s">
        <v>14686</v>
      </c>
      <c r="DA46" s="41" t="s">
        <v>14687</v>
      </c>
      <c r="DB46" s="25" t="s">
        <v>14688</v>
      </c>
      <c r="DC46" s="41" t="s">
        <v>14689</v>
      </c>
      <c r="DD46" s="41" t="s">
        <v>14690</v>
      </c>
      <c r="DE46" s="41" t="s">
        <v>14691</v>
      </c>
      <c r="DF46" s="41" t="s">
        <v>14692</v>
      </c>
      <c r="DG46" s="25" t="s">
        <v>14693</v>
      </c>
      <c r="DH46" s="41" t="s">
        <v>14694</v>
      </c>
      <c r="DI46" s="41" t="s">
        <v>14695</v>
      </c>
      <c r="DJ46" s="41" t="s">
        <v>14696</v>
      </c>
      <c r="DK46" s="41" t="s">
        <v>14697</v>
      </c>
      <c r="DL46" s="25" t="s">
        <v>14698</v>
      </c>
      <c r="DM46" s="41" t="s">
        <v>14699</v>
      </c>
      <c r="DN46" s="41" t="s">
        <v>14700</v>
      </c>
      <c r="DO46" s="41" t="s">
        <v>14701</v>
      </c>
      <c r="DP46" s="41" t="s">
        <v>14702</v>
      </c>
      <c r="DQ46" s="25" t="s">
        <v>14703</v>
      </c>
      <c r="DR46" s="41" t="s">
        <v>14704</v>
      </c>
      <c r="DS46" s="41" t="s">
        <v>14705</v>
      </c>
      <c r="DT46" s="41" t="s">
        <v>14706</v>
      </c>
      <c r="DU46" s="41" t="s">
        <v>14707</v>
      </c>
      <c r="DV46" s="25" t="s">
        <v>14708</v>
      </c>
      <c r="DW46" s="41" t="s">
        <v>14709</v>
      </c>
      <c r="DX46" s="41" t="s">
        <v>14710</v>
      </c>
      <c r="DY46" s="41" t="s">
        <v>14711</v>
      </c>
      <c r="DZ46" s="41" t="s">
        <v>14712</v>
      </c>
      <c r="EA46" s="25" t="s">
        <v>14713</v>
      </c>
      <c r="EB46" s="42" t="s">
        <v>14714</v>
      </c>
      <c r="EC46" s="43" t="s">
        <v>14715</v>
      </c>
      <c r="ED46" s="41" t="s">
        <v>14716</v>
      </c>
      <c r="EE46" s="41" t="s">
        <v>14717</v>
      </c>
      <c r="EF46" s="41" t="s">
        <v>14718</v>
      </c>
      <c r="EG46" s="41" t="s">
        <v>14719</v>
      </c>
      <c r="EH46" s="25" t="s">
        <v>14720</v>
      </c>
      <c r="EI46" s="41" t="s">
        <v>14721</v>
      </c>
      <c r="EK46" s="41" t="s">
        <v>14722</v>
      </c>
      <c r="EL46" s="41" t="s">
        <v>14723</v>
      </c>
      <c r="EM46" s="25" t="s">
        <v>14724</v>
      </c>
      <c r="EN46" s="41" t="s">
        <v>14725</v>
      </c>
      <c r="EO46" s="41" t="s">
        <v>14726</v>
      </c>
      <c r="EP46" s="41" t="s">
        <v>14727</v>
      </c>
      <c r="EQ46" s="41" t="s">
        <v>14728</v>
      </c>
      <c r="ER46" s="25" t="s">
        <v>14729</v>
      </c>
      <c r="ES46" s="41" t="s">
        <v>14730</v>
      </c>
      <c r="ET46" s="41" t="s">
        <v>14731</v>
      </c>
      <c r="EU46" s="41" t="s">
        <v>14732</v>
      </c>
      <c r="EV46" s="41" t="s">
        <v>14733</v>
      </c>
      <c r="EW46" s="25" t="s">
        <v>14734</v>
      </c>
      <c r="EX46" s="41" t="s">
        <v>14735</v>
      </c>
      <c r="EY46" s="41" t="s">
        <v>14736</v>
      </c>
      <c r="EZ46" s="41" t="s">
        <v>14737</v>
      </c>
      <c r="FA46" s="41" t="s">
        <v>14738</v>
      </c>
      <c r="FB46" s="25" t="s">
        <v>14739</v>
      </c>
      <c r="FC46" s="41" t="s">
        <v>14740</v>
      </c>
      <c r="FD46" s="41" t="s">
        <v>14741</v>
      </c>
      <c r="FE46" s="41" t="s">
        <v>14742</v>
      </c>
      <c r="FF46" s="41" t="s">
        <v>14743</v>
      </c>
      <c r="FG46" s="25" t="s">
        <v>14744</v>
      </c>
      <c r="FH46" s="41" t="s">
        <v>14745</v>
      </c>
      <c r="FI46" s="41" t="s">
        <v>14746</v>
      </c>
      <c r="FJ46" s="41" t="s">
        <v>14747</v>
      </c>
      <c r="FK46" s="41" t="s">
        <v>14748</v>
      </c>
      <c r="FL46" s="25" t="s">
        <v>14749</v>
      </c>
      <c r="FM46" s="41" t="s">
        <v>14750</v>
      </c>
      <c r="FN46" s="41" t="s">
        <v>14751</v>
      </c>
      <c r="FO46" s="41" t="s">
        <v>14752</v>
      </c>
      <c r="FP46" s="41" t="s">
        <v>14753</v>
      </c>
      <c r="FQ46" s="25" t="s">
        <v>14754</v>
      </c>
    </row>
    <row r="47" spans="1:173" ht="14.1" customHeight="1" outlineLevel="1" x14ac:dyDescent="0.3">
      <c r="A47" s="67" t="s">
        <v>14755</v>
      </c>
      <c r="B47" s="67" t="s">
        <v>14756</v>
      </c>
      <c r="C47" s="82" t="s">
        <v>14757</v>
      </c>
      <c r="D47" s="82" t="s">
        <v>14758</v>
      </c>
      <c r="E47" s="24" t="s">
        <v>14759</v>
      </c>
      <c r="F47" s="25" t="s">
        <v>14760</v>
      </c>
      <c r="G47" s="41" t="s">
        <v>14761</v>
      </c>
      <c r="H47" s="41" t="s">
        <v>14762</v>
      </c>
      <c r="I47" s="41" t="s">
        <v>14763</v>
      </c>
      <c r="J47" s="41" t="s">
        <v>14764</v>
      </c>
      <c r="K47" s="41" t="s">
        <v>14765</v>
      </c>
      <c r="L47" s="25" t="s">
        <v>14766</v>
      </c>
      <c r="M47" s="41" t="s">
        <v>14767</v>
      </c>
      <c r="O47" s="41" t="s">
        <v>14768</v>
      </c>
      <c r="P47" s="41" t="s">
        <v>14769</v>
      </c>
      <c r="Q47" s="25" t="s">
        <v>14770</v>
      </c>
      <c r="R47" s="41" t="s">
        <v>14771</v>
      </c>
      <c r="S47" s="41" t="s">
        <v>14772</v>
      </c>
      <c r="T47" s="41" t="s">
        <v>14773</v>
      </c>
      <c r="U47" s="41" t="s">
        <v>14774</v>
      </c>
      <c r="V47" s="25" t="s">
        <v>14775</v>
      </c>
      <c r="W47" s="41" t="s">
        <v>14776</v>
      </c>
      <c r="X47" s="41" t="s">
        <v>14777</v>
      </c>
      <c r="Y47" s="41" t="s">
        <v>14778</v>
      </c>
      <c r="Z47" s="41" t="s">
        <v>14779</v>
      </c>
      <c r="AA47" s="25" t="s">
        <v>14780</v>
      </c>
      <c r="AB47" s="41" t="s">
        <v>14781</v>
      </c>
      <c r="AC47" s="41" t="s">
        <v>14782</v>
      </c>
      <c r="AD47" s="41" t="s">
        <v>14783</v>
      </c>
      <c r="AE47" s="41" t="s">
        <v>14784</v>
      </c>
      <c r="AF47" s="25" t="s">
        <v>14785</v>
      </c>
      <c r="AG47" s="41" t="s">
        <v>14786</v>
      </c>
      <c r="AH47" s="41" t="s">
        <v>14787</v>
      </c>
      <c r="AI47" s="41" t="s">
        <v>14788</v>
      </c>
      <c r="AJ47" s="41" t="s">
        <v>14789</v>
      </c>
      <c r="AK47" s="25" t="s">
        <v>14790</v>
      </c>
      <c r="AL47" s="41" t="s">
        <v>14791</v>
      </c>
      <c r="AM47" s="41" t="s">
        <v>14792</v>
      </c>
      <c r="AN47" s="41" t="s">
        <v>14793</v>
      </c>
      <c r="AO47" s="41" t="s">
        <v>14794</v>
      </c>
      <c r="AP47" s="25" t="s">
        <v>14795</v>
      </c>
      <c r="AQ47" s="41" t="s">
        <v>14796</v>
      </c>
      <c r="AR47" s="41" t="s">
        <v>14797</v>
      </c>
      <c r="AS47" s="41" t="s">
        <v>14798</v>
      </c>
      <c r="AT47" s="41" t="s">
        <v>14799</v>
      </c>
      <c r="AU47" s="25" t="s">
        <v>14800</v>
      </c>
      <c r="AV47" s="42" t="s">
        <v>14801</v>
      </c>
      <c r="AW47" s="43" t="s">
        <v>14802</v>
      </c>
      <c r="AX47" s="41" t="s">
        <v>14803</v>
      </c>
      <c r="AY47" s="41" t="s">
        <v>14804</v>
      </c>
      <c r="AZ47" s="41" t="s">
        <v>14805</v>
      </c>
      <c r="BA47" s="41" t="s">
        <v>14806</v>
      </c>
      <c r="BB47" s="25" t="s">
        <v>14807</v>
      </c>
      <c r="BC47" s="41" t="s">
        <v>14808</v>
      </c>
      <c r="BE47" s="41" t="s">
        <v>14809</v>
      </c>
      <c r="BF47" s="41" t="s">
        <v>14810</v>
      </c>
      <c r="BG47" s="25" t="s">
        <v>14811</v>
      </c>
      <c r="BH47" s="41" t="s">
        <v>14812</v>
      </c>
      <c r="BI47" s="41" t="s">
        <v>14813</v>
      </c>
      <c r="BJ47" s="41" t="s">
        <v>14814</v>
      </c>
      <c r="BK47" s="41" t="s">
        <v>14815</v>
      </c>
      <c r="BL47" s="25" t="s">
        <v>14816</v>
      </c>
      <c r="BM47" s="41" t="s">
        <v>14817</v>
      </c>
      <c r="BN47" s="41" t="s">
        <v>14818</v>
      </c>
      <c r="BO47" s="41" t="s">
        <v>14819</v>
      </c>
      <c r="BP47" s="41" t="s">
        <v>14820</v>
      </c>
      <c r="BQ47" s="25" t="s">
        <v>14821</v>
      </c>
      <c r="BR47" s="41" t="s">
        <v>14822</v>
      </c>
      <c r="BS47" s="41" t="s">
        <v>14823</v>
      </c>
      <c r="BT47" s="41" t="s">
        <v>14824</v>
      </c>
      <c r="BU47" s="41" t="s">
        <v>14825</v>
      </c>
      <c r="BV47" s="25" t="s">
        <v>14826</v>
      </c>
      <c r="BW47" s="41" t="s">
        <v>14827</v>
      </c>
      <c r="BX47" s="41" t="s">
        <v>14828</v>
      </c>
      <c r="BY47" s="41" t="s">
        <v>14829</v>
      </c>
      <c r="BZ47" s="41" t="s">
        <v>14830</v>
      </c>
      <c r="CA47" s="25" t="s">
        <v>14831</v>
      </c>
      <c r="CB47" s="41" t="s">
        <v>14832</v>
      </c>
      <c r="CC47" s="41" t="s">
        <v>14833</v>
      </c>
      <c r="CD47" s="41" t="s">
        <v>14834</v>
      </c>
      <c r="CE47" s="41" t="s">
        <v>14835</v>
      </c>
      <c r="CF47" s="25" t="s">
        <v>14836</v>
      </c>
      <c r="CG47" s="41" t="s">
        <v>14837</v>
      </c>
      <c r="CH47" s="41" t="s">
        <v>14838</v>
      </c>
      <c r="CI47" s="41" t="s">
        <v>14839</v>
      </c>
      <c r="CJ47" s="41" t="s">
        <v>14840</v>
      </c>
      <c r="CK47" s="25" t="s">
        <v>14841</v>
      </c>
      <c r="CL47" s="42" t="s">
        <v>14842</v>
      </c>
      <c r="CM47" s="43" t="s">
        <v>14843</v>
      </c>
      <c r="CN47" s="41" t="s">
        <v>14844</v>
      </c>
      <c r="CO47" s="41" t="s">
        <v>14845</v>
      </c>
      <c r="CP47" s="41" t="s">
        <v>14846</v>
      </c>
      <c r="CQ47" s="41" t="s">
        <v>14847</v>
      </c>
      <c r="CR47" s="25" t="s">
        <v>14848</v>
      </c>
      <c r="CS47" s="41" t="s">
        <v>14849</v>
      </c>
      <c r="CU47" s="41" t="s">
        <v>14850</v>
      </c>
      <c r="CV47" s="41" t="s">
        <v>14851</v>
      </c>
      <c r="CW47" s="25" t="s">
        <v>14852</v>
      </c>
      <c r="CX47" s="41" t="s">
        <v>14853</v>
      </c>
      <c r="CY47" s="41" t="s">
        <v>14854</v>
      </c>
      <c r="CZ47" s="41" t="s">
        <v>14855</v>
      </c>
      <c r="DA47" s="41" t="s">
        <v>14856</v>
      </c>
      <c r="DB47" s="25" t="s">
        <v>14857</v>
      </c>
      <c r="DC47" s="41" t="s">
        <v>14858</v>
      </c>
      <c r="DD47" s="41" t="s">
        <v>14859</v>
      </c>
      <c r="DE47" s="41" t="s">
        <v>14860</v>
      </c>
      <c r="DF47" s="41" t="s">
        <v>14861</v>
      </c>
      <c r="DG47" s="25" t="s">
        <v>14862</v>
      </c>
      <c r="DH47" s="41" t="s">
        <v>14863</v>
      </c>
      <c r="DI47" s="41" t="s">
        <v>14864</v>
      </c>
      <c r="DJ47" s="41" t="s">
        <v>14865</v>
      </c>
      <c r="DK47" s="41" t="s">
        <v>14866</v>
      </c>
      <c r="DL47" s="25" t="s">
        <v>14867</v>
      </c>
      <c r="DM47" s="41" t="s">
        <v>14868</v>
      </c>
      <c r="DN47" s="41" t="s">
        <v>14869</v>
      </c>
      <c r="DO47" s="41" t="s">
        <v>14870</v>
      </c>
      <c r="DP47" s="41" t="s">
        <v>14871</v>
      </c>
      <c r="DQ47" s="25" t="s">
        <v>14872</v>
      </c>
      <c r="DR47" s="41" t="s">
        <v>14873</v>
      </c>
      <c r="DS47" s="41" t="s">
        <v>14874</v>
      </c>
      <c r="DT47" s="41" t="s">
        <v>14875</v>
      </c>
      <c r="DU47" s="41" t="s">
        <v>14876</v>
      </c>
      <c r="DV47" s="25" t="s">
        <v>14877</v>
      </c>
      <c r="DW47" s="41" t="s">
        <v>14878</v>
      </c>
      <c r="DX47" s="41" t="s">
        <v>14879</v>
      </c>
      <c r="DY47" s="41" t="s">
        <v>14880</v>
      </c>
      <c r="DZ47" s="41" t="s">
        <v>14881</v>
      </c>
      <c r="EA47" s="25" t="s">
        <v>14882</v>
      </c>
      <c r="EB47" s="42" t="s">
        <v>14883</v>
      </c>
      <c r="EC47" s="43" t="s">
        <v>14884</v>
      </c>
      <c r="ED47" s="41" t="s">
        <v>14885</v>
      </c>
      <c r="EE47" s="41" t="s">
        <v>14886</v>
      </c>
      <c r="EF47" s="41" t="s">
        <v>14887</v>
      </c>
      <c r="EG47" s="41" t="s">
        <v>14888</v>
      </c>
      <c r="EH47" s="25" t="s">
        <v>14889</v>
      </c>
      <c r="EI47" s="41" t="s">
        <v>14890</v>
      </c>
      <c r="EK47" s="41" t="s">
        <v>14891</v>
      </c>
      <c r="EL47" s="41" t="s">
        <v>14892</v>
      </c>
      <c r="EM47" s="25" t="s">
        <v>14893</v>
      </c>
      <c r="EN47" s="41" t="s">
        <v>14894</v>
      </c>
      <c r="EO47" s="41" t="s">
        <v>14895</v>
      </c>
      <c r="EP47" s="41" t="s">
        <v>14896</v>
      </c>
      <c r="EQ47" s="41" t="s">
        <v>14897</v>
      </c>
      <c r="ER47" s="25" t="s">
        <v>14898</v>
      </c>
      <c r="ES47" s="41" t="s">
        <v>14899</v>
      </c>
      <c r="ET47" s="41" t="s">
        <v>14900</v>
      </c>
      <c r="EU47" s="41" t="s">
        <v>14901</v>
      </c>
      <c r="EV47" s="41" t="s">
        <v>14902</v>
      </c>
      <c r="EW47" s="25" t="s">
        <v>14903</v>
      </c>
      <c r="EX47" s="41" t="s">
        <v>14904</v>
      </c>
      <c r="EY47" s="41" t="s">
        <v>14905</v>
      </c>
      <c r="EZ47" s="41" t="s">
        <v>14906</v>
      </c>
      <c r="FA47" s="41" t="s">
        <v>14907</v>
      </c>
      <c r="FB47" s="25" t="s">
        <v>14908</v>
      </c>
      <c r="FC47" s="41" t="s">
        <v>14909</v>
      </c>
      <c r="FD47" s="41" t="s">
        <v>14910</v>
      </c>
      <c r="FE47" s="41" t="s">
        <v>14911</v>
      </c>
      <c r="FF47" s="41" t="s">
        <v>14912</v>
      </c>
      <c r="FG47" s="25" t="s">
        <v>14913</v>
      </c>
      <c r="FH47" s="41" t="s">
        <v>14914</v>
      </c>
      <c r="FI47" s="41" t="s">
        <v>14915</v>
      </c>
      <c r="FJ47" s="41" t="s">
        <v>14916</v>
      </c>
      <c r="FK47" s="41" t="s">
        <v>14917</v>
      </c>
      <c r="FL47" s="25" t="s">
        <v>14918</v>
      </c>
      <c r="FM47" s="41" t="s">
        <v>14919</v>
      </c>
      <c r="FN47" s="41" t="s">
        <v>14920</v>
      </c>
      <c r="FO47" s="41" t="s">
        <v>14921</v>
      </c>
      <c r="FP47" s="41" t="s">
        <v>14922</v>
      </c>
      <c r="FQ47" s="25" t="s">
        <v>14923</v>
      </c>
    </row>
    <row r="48" spans="1:173" outlineLevel="1" x14ac:dyDescent="0.3">
      <c r="A48" s="67" t="s">
        <v>14924</v>
      </c>
      <c r="B48" s="67" t="s">
        <v>14925</v>
      </c>
      <c r="C48" s="80" t="s">
        <v>14926</v>
      </c>
      <c r="D48" s="80" t="s">
        <v>14927</v>
      </c>
      <c r="E48" s="24" t="s">
        <v>14928</v>
      </c>
      <c r="F48" s="25">
        <v>6.9858763333333327</v>
      </c>
      <c r="G48" s="41">
        <v>15.292764666666665</v>
      </c>
      <c r="H48" s="41">
        <v>20.134125000000001</v>
      </c>
      <c r="I48" s="41">
        <v>16.680114000000003</v>
      </c>
      <c r="J48" s="41">
        <v>17.698142000000001</v>
      </c>
      <c r="K48" s="41">
        <v>17.905052000000001</v>
      </c>
      <c r="L48" s="25">
        <v>15.919940666666669</v>
      </c>
      <c r="M48" s="41">
        <v>7.7407293333333316</v>
      </c>
      <c r="O48" s="41">
        <v>13.565395066666667</v>
      </c>
      <c r="P48" s="41">
        <v>13.683007066666667</v>
      </c>
      <c r="Q48" s="25">
        <v>13.800619066666664</v>
      </c>
      <c r="R48" s="41">
        <v>13.918231066666666</v>
      </c>
      <c r="S48" s="41">
        <v>14.014063066666665</v>
      </c>
      <c r="T48" s="41">
        <v>14.059075066666665</v>
      </c>
      <c r="U48" s="41">
        <v>14.104087066666665</v>
      </c>
      <c r="V48" s="25">
        <v>14.074684066666665</v>
      </c>
      <c r="W48" s="41">
        <v>13.996276066666665</v>
      </c>
      <c r="X48" s="41">
        <v>13.879753066666664</v>
      </c>
      <c r="Y48" s="41">
        <v>13.794085066666666</v>
      </c>
      <c r="Z48" s="41">
        <v>13.708417066666664</v>
      </c>
      <c r="AA48" s="25">
        <v>13.668124066666664</v>
      </c>
      <c r="AB48" s="41">
        <v>13.566121066666666</v>
      </c>
      <c r="AC48" s="41">
        <v>13.513123066666664</v>
      </c>
      <c r="AD48" s="41">
        <v>13.449235066666665</v>
      </c>
      <c r="AE48" s="41">
        <v>13.385347066666663</v>
      </c>
      <c r="AF48" s="25">
        <v>13.350499066666663</v>
      </c>
      <c r="AG48" s="41">
        <v>13.426366066666665</v>
      </c>
      <c r="AH48" s="41">
        <v>13.513123066666664</v>
      </c>
      <c r="AI48" s="41">
        <v>13.513123066666664</v>
      </c>
      <c r="AJ48" s="41">
        <v>13.513123066666664</v>
      </c>
      <c r="AK48" s="25">
        <v>13.513123066666664</v>
      </c>
      <c r="AL48" s="41">
        <v>13.513123066666664</v>
      </c>
      <c r="AM48" s="41">
        <v>13.513123066666664</v>
      </c>
      <c r="AN48" s="41">
        <v>13.513123066666664</v>
      </c>
      <c r="AO48" s="41">
        <v>13.513123066666664</v>
      </c>
      <c r="AP48" s="25">
        <v>13.513123066666664</v>
      </c>
      <c r="AQ48" s="41">
        <v>13.513123066666664</v>
      </c>
      <c r="AR48" s="41">
        <v>13.513123066666664</v>
      </c>
      <c r="AS48" s="41">
        <v>13.513123066666664</v>
      </c>
      <c r="AT48" s="41">
        <v>13.513123066666664</v>
      </c>
      <c r="AU48" s="25">
        <v>13.513123066666664</v>
      </c>
      <c r="AV48" s="42" t="s">
        <v>14929</v>
      </c>
      <c r="AW48" s="43" t="s">
        <v>14930</v>
      </c>
      <c r="AX48" s="41" t="s">
        <v>14931</v>
      </c>
      <c r="AY48" s="41" t="s">
        <v>14932</v>
      </c>
      <c r="AZ48" s="41" t="s">
        <v>14933</v>
      </c>
      <c r="BA48" s="41" t="s">
        <v>14934</v>
      </c>
      <c r="BB48" s="25" t="s">
        <v>14935</v>
      </c>
      <c r="BC48" s="41" t="s">
        <v>14936</v>
      </c>
      <c r="BE48" s="41" t="s">
        <v>14937</v>
      </c>
      <c r="BF48" s="41" t="s">
        <v>14938</v>
      </c>
      <c r="BG48" s="25" t="s">
        <v>14939</v>
      </c>
      <c r="BH48" s="41" t="s">
        <v>14940</v>
      </c>
      <c r="BI48" s="41" t="s">
        <v>14941</v>
      </c>
      <c r="BJ48" s="41" t="s">
        <v>14942</v>
      </c>
      <c r="BK48" s="41" t="s">
        <v>14943</v>
      </c>
      <c r="BL48" s="25" t="s">
        <v>14944</v>
      </c>
      <c r="BM48" s="41" t="s">
        <v>14945</v>
      </c>
      <c r="BN48" s="41" t="s">
        <v>14946</v>
      </c>
      <c r="BO48" s="41" t="s">
        <v>14947</v>
      </c>
      <c r="BP48" s="41" t="s">
        <v>14948</v>
      </c>
      <c r="BQ48" s="25" t="s">
        <v>14949</v>
      </c>
      <c r="BR48" s="41" t="s">
        <v>14950</v>
      </c>
      <c r="BS48" s="41" t="s">
        <v>14951</v>
      </c>
      <c r="BT48" s="41" t="s">
        <v>14952</v>
      </c>
      <c r="BU48" s="41" t="s">
        <v>14953</v>
      </c>
      <c r="BV48" s="25" t="s">
        <v>14954</v>
      </c>
      <c r="BW48" s="41" t="s">
        <v>14955</v>
      </c>
      <c r="BX48" s="41" t="s">
        <v>14956</v>
      </c>
      <c r="BY48" s="41" t="s">
        <v>14957</v>
      </c>
      <c r="BZ48" s="41" t="s">
        <v>14958</v>
      </c>
      <c r="CA48" s="25" t="s">
        <v>14959</v>
      </c>
      <c r="CB48" s="41" t="s">
        <v>14960</v>
      </c>
      <c r="CC48" s="41" t="s">
        <v>14961</v>
      </c>
      <c r="CD48" s="41" t="s">
        <v>14962</v>
      </c>
      <c r="CE48" s="41" t="s">
        <v>14963</v>
      </c>
      <c r="CF48" s="25" t="s">
        <v>14964</v>
      </c>
      <c r="CG48" s="41" t="s">
        <v>14965</v>
      </c>
      <c r="CH48" s="41" t="s">
        <v>14966</v>
      </c>
      <c r="CI48" s="41" t="s">
        <v>14967</v>
      </c>
      <c r="CJ48" s="41" t="s">
        <v>14968</v>
      </c>
      <c r="CK48" s="25" t="s">
        <v>14969</v>
      </c>
      <c r="CL48" s="42" t="s">
        <v>14970</v>
      </c>
      <c r="CM48" s="43" t="s">
        <v>14971</v>
      </c>
      <c r="CN48" s="41" t="s">
        <v>14972</v>
      </c>
      <c r="CO48" s="41" t="s">
        <v>14973</v>
      </c>
      <c r="CP48" s="41" t="s">
        <v>14974</v>
      </c>
      <c r="CQ48" s="41" t="s">
        <v>14975</v>
      </c>
      <c r="CR48" s="25" t="s">
        <v>14976</v>
      </c>
      <c r="CS48" s="41" t="s">
        <v>14977</v>
      </c>
      <c r="CU48" s="41" t="s">
        <v>14978</v>
      </c>
      <c r="CV48" s="41" t="s">
        <v>14979</v>
      </c>
      <c r="CW48" s="25" t="s">
        <v>14980</v>
      </c>
      <c r="CX48" s="41" t="s">
        <v>14981</v>
      </c>
      <c r="CY48" s="41" t="s">
        <v>14982</v>
      </c>
      <c r="CZ48" s="41" t="s">
        <v>14983</v>
      </c>
      <c r="DA48" s="41" t="s">
        <v>14984</v>
      </c>
      <c r="DB48" s="25" t="s">
        <v>14985</v>
      </c>
      <c r="DC48" s="41" t="s">
        <v>14986</v>
      </c>
      <c r="DD48" s="41" t="s">
        <v>14987</v>
      </c>
      <c r="DE48" s="41" t="s">
        <v>14988</v>
      </c>
      <c r="DF48" s="41" t="s">
        <v>14989</v>
      </c>
      <c r="DG48" s="25" t="s">
        <v>14990</v>
      </c>
      <c r="DH48" s="41" t="s">
        <v>14991</v>
      </c>
      <c r="DI48" s="41" t="s">
        <v>14992</v>
      </c>
      <c r="DJ48" s="41" t="s">
        <v>14993</v>
      </c>
      <c r="DK48" s="41" t="s">
        <v>14994</v>
      </c>
      <c r="DL48" s="25" t="s">
        <v>14995</v>
      </c>
      <c r="DM48" s="41" t="s">
        <v>14996</v>
      </c>
      <c r="DN48" s="41" t="s">
        <v>14997</v>
      </c>
      <c r="DO48" s="41" t="s">
        <v>14998</v>
      </c>
      <c r="DP48" s="41" t="s">
        <v>14999</v>
      </c>
      <c r="DQ48" s="25" t="s">
        <v>15000</v>
      </c>
      <c r="DR48" s="41" t="s">
        <v>15001</v>
      </c>
      <c r="DS48" s="41" t="s">
        <v>15002</v>
      </c>
      <c r="DT48" s="41" t="s">
        <v>15003</v>
      </c>
      <c r="DU48" s="41" t="s">
        <v>15004</v>
      </c>
      <c r="DV48" s="25" t="s">
        <v>15005</v>
      </c>
      <c r="DW48" s="41" t="s">
        <v>15006</v>
      </c>
      <c r="DX48" s="41" t="s">
        <v>15007</v>
      </c>
      <c r="DY48" s="41" t="s">
        <v>15008</v>
      </c>
      <c r="DZ48" s="41" t="s">
        <v>15009</v>
      </c>
      <c r="EA48" s="25" t="s">
        <v>15010</v>
      </c>
      <c r="EB48" s="42">
        <v>6.9858763333333327</v>
      </c>
      <c r="EC48" s="43">
        <v>15.292764666666665</v>
      </c>
      <c r="ED48" s="41">
        <v>20.134125000000001</v>
      </c>
      <c r="EE48" s="41">
        <v>16.680114000000003</v>
      </c>
      <c r="EF48" s="41">
        <v>17.698142000000001</v>
      </c>
      <c r="EG48" s="41">
        <v>17.905052000000001</v>
      </c>
      <c r="EH48" s="25">
        <v>15.919940666666669</v>
      </c>
      <c r="EI48" s="41">
        <v>7.7407293333333316</v>
      </c>
      <c r="EK48" s="41">
        <v>13.565395066666667</v>
      </c>
      <c r="EL48" s="41">
        <v>13.683007066666667</v>
      </c>
      <c r="EM48" s="25">
        <v>13.800619066666664</v>
      </c>
      <c r="EN48" s="41">
        <v>13.918231066666666</v>
      </c>
      <c r="EO48" s="41">
        <v>14.014063066666665</v>
      </c>
      <c r="EP48" s="41">
        <v>14.059075066666665</v>
      </c>
      <c r="EQ48" s="41">
        <v>14.104087066666665</v>
      </c>
      <c r="ER48" s="25">
        <v>14.074684066666665</v>
      </c>
      <c r="ES48" s="41">
        <v>13.996276066666665</v>
      </c>
      <c r="ET48" s="41">
        <v>13.879753066666664</v>
      </c>
      <c r="EU48" s="41">
        <v>13.794085066666666</v>
      </c>
      <c r="EV48" s="41">
        <v>13.708417066666664</v>
      </c>
      <c r="EW48" s="25">
        <v>13.668124066666664</v>
      </c>
      <c r="EX48" s="41">
        <v>13.566121066666666</v>
      </c>
      <c r="EY48" s="41">
        <v>13.513123066666664</v>
      </c>
      <c r="EZ48" s="41">
        <v>13.449235066666665</v>
      </c>
      <c r="FA48" s="41">
        <v>13.385347066666663</v>
      </c>
      <c r="FB48" s="25">
        <v>13.350499066666663</v>
      </c>
      <c r="FC48" s="41">
        <v>13.426366066666665</v>
      </c>
      <c r="FD48" s="41">
        <v>13.513123066666664</v>
      </c>
      <c r="FE48" s="41">
        <v>13.513123066666664</v>
      </c>
      <c r="FF48" s="41">
        <v>13.513123066666664</v>
      </c>
      <c r="FG48" s="25">
        <v>13.513123066666664</v>
      </c>
      <c r="FH48" s="41">
        <v>13.513123066666664</v>
      </c>
      <c r="FI48" s="41">
        <v>13.513123066666664</v>
      </c>
      <c r="FJ48" s="41">
        <v>13.513123066666664</v>
      </c>
      <c r="FK48" s="41">
        <v>13.513123066666664</v>
      </c>
      <c r="FL48" s="25">
        <v>13.513123066666664</v>
      </c>
      <c r="FM48" s="41">
        <v>13.513123066666664</v>
      </c>
      <c r="FN48" s="41">
        <v>13.513123066666664</v>
      </c>
      <c r="FO48" s="41">
        <v>13.513123066666664</v>
      </c>
      <c r="FP48" s="41">
        <v>13.513123066666664</v>
      </c>
      <c r="FQ48" s="25">
        <v>13.513123066666664</v>
      </c>
    </row>
    <row r="49" spans="1:173" outlineLevel="1" x14ac:dyDescent="0.3">
      <c r="A49" s="67" t="s">
        <v>15011</v>
      </c>
      <c r="B49" s="67" t="s">
        <v>15012</v>
      </c>
      <c r="C49" s="79" t="s">
        <v>15013</v>
      </c>
      <c r="D49" s="79" t="s">
        <v>15014</v>
      </c>
      <c r="E49" s="24" t="s">
        <v>15015</v>
      </c>
      <c r="F49" s="25" t="s">
        <v>15016</v>
      </c>
      <c r="G49" s="41" t="s">
        <v>15017</v>
      </c>
      <c r="H49" s="41" t="s">
        <v>15018</v>
      </c>
      <c r="I49" s="41" t="s">
        <v>15019</v>
      </c>
      <c r="J49" s="41" t="s">
        <v>15020</v>
      </c>
      <c r="K49" s="41" t="s">
        <v>15021</v>
      </c>
      <c r="L49" s="25" t="s">
        <v>15022</v>
      </c>
      <c r="M49" s="41" t="s">
        <v>15023</v>
      </c>
      <c r="O49" s="41" t="s">
        <v>15024</v>
      </c>
      <c r="P49" s="41" t="s">
        <v>15025</v>
      </c>
      <c r="Q49" s="25" t="s">
        <v>15026</v>
      </c>
      <c r="R49" s="41" t="s">
        <v>15027</v>
      </c>
      <c r="S49" s="41" t="s">
        <v>15028</v>
      </c>
      <c r="T49" s="41" t="s">
        <v>15029</v>
      </c>
      <c r="U49" s="41" t="s">
        <v>15030</v>
      </c>
      <c r="V49" s="25" t="s">
        <v>15031</v>
      </c>
      <c r="W49" s="41" t="s">
        <v>15032</v>
      </c>
      <c r="X49" s="41" t="s">
        <v>15033</v>
      </c>
      <c r="Y49" s="41" t="s">
        <v>15034</v>
      </c>
      <c r="Z49" s="41" t="s">
        <v>15035</v>
      </c>
      <c r="AA49" s="25" t="s">
        <v>15036</v>
      </c>
      <c r="AB49" s="41" t="s">
        <v>15037</v>
      </c>
      <c r="AC49" s="41" t="s">
        <v>15038</v>
      </c>
      <c r="AD49" s="41" t="s">
        <v>15039</v>
      </c>
      <c r="AE49" s="41" t="s">
        <v>15040</v>
      </c>
      <c r="AF49" s="25" t="s">
        <v>15041</v>
      </c>
      <c r="AG49" s="41" t="s">
        <v>15042</v>
      </c>
      <c r="AH49" s="41" t="s">
        <v>15043</v>
      </c>
      <c r="AI49" s="41" t="s">
        <v>15044</v>
      </c>
      <c r="AJ49" s="41" t="s">
        <v>15045</v>
      </c>
      <c r="AK49" s="25" t="s">
        <v>15046</v>
      </c>
      <c r="AL49" s="41" t="s">
        <v>15047</v>
      </c>
      <c r="AM49" s="41" t="s">
        <v>15048</v>
      </c>
      <c r="AN49" s="41" t="s">
        <v>15049</v>
      </c>
      <c r="AO49" s="41" t="s">
        <v>15050</v>
      </c>
      <c r="AP49" s="25" t="s">
        <v>15051</v>
      </c>
      <c r="AQ49" s="41" t="s">
        <v>15052</v>
      </c>
      <c r="AR49" s="41" t="s">
        <v>15053</v>
      </c>
      <c r="AS49" s="41" t="s">
        <v>15054</v>
      </c>
      <c r="AT49" s="41" t="s">
        <v>15055</v>
      </c>
      <c r="AU49" s="25" t="s">
        <v>15056</v>
      </c>
      <c r="AV49" s="42" t="s">
        <v>15057</v>
      </c>
      <c r="AW49" s="43" t="s">
        <v>15058</v>
      </c>
      <c r="AX49" s="41" t="s">
        <v>15059</v>
      </c>
      <c r="AY49" s="41" t="s">
        <v>15060</v>
      </c>
      <c r="AZ49" s="41" t="s">
        <v>15061</v>
      </c>
      <c r="BA49" s="41" t="s">
        <v>15062</v>
      </c>
      <c r="BB49" s="25" t="s">
        <v>15063</v>
      </c>
      <c r="BC49" s="41" t="s">
        <v>15064</v>
      </c>
      <c r="BE49" s="41" t="s">
        <v>15065</v>
      </c>
      <c r="BF49" s="41" t="s">
        <v>15066</v>
      </c>
      <c r="BG49" s="25" t="s">
        <v>15067</v>
      </c>
      <c r="BH49" s="41" t="s">
        <v>15068</v>
      </c>
      <c r="BI49" s="41" t="s">
        <v>15069</v>
      </c>
      <c r="BJ49" s="41" t="s">
        <v>15070</v>
      </c>
      <c r="BK49" s="41" t="s">
        <v>15071</v>
      </c>
      <c r="BL49" s="25" t="s">
        <v>15072</v>
      </c>
      <c r="BM49" s="41" t="s">
        <v>15073</v>
      </c>
      <c r="BN49" s="41" t="s">
        <v>15074</v>
      </c>
      <c r="BO49" s="41" t="s">
        <v>15075</v>
      </c>
      <c r="BP49" s="41" t="s">
        <v>15076</v>
      </c>
      <c r="BQ49" s="25" t="s">
        <v>15077</v>
      </c>
      <c r="BR49" s="41" t="s">
        <v>15078</v>
      </c>
      <c r="BS49" s="41" t="s">
        <v>15079</v>
      </c>
      <c r="BT49" s="41" t="s">
        <v>15080</v>
      </c>
      <c r="BU49" s="41" t="s">
        <v>15081</v>
      </c>
      <c r="BV49" s="25" t="s">
        <v>15082</v>
      </c>
      <c r="BW49" s="41" t="s">
        <v>15083</v>
      </c>
      <c r="BX49" s="41" t="s">
        <v>15084</v>
      </c>
      <c r="BY49" s="41" t="s">
        <v>15085</v>
      </c>
      <c r="BZ49" s="41" t="s">
        <v>15086</v>
      </c>
      <c r="CA49" s="25" t="s">
        <v>15087</v>
      </c>
      <c r="CB49" s="41" t="s">
        <v>15088</v>
      </c>
      <c r="CC49" s="41" t="s">
        <v>15089</v>
      </c>
      <c r="CD49" s="41" t="s">
        <v>15090</v>
      </c>
      <c r="CE49" s="41" t="s">
        <v>15091</v>
      </c>
      <c r="CF49" s="25" t="s">
        <v>15092</v>
      </c>
      <c r="CG49" s="41" t="s">
        <v>15093</v>
      </c>
      <c r="CH49" s="41" t="s">
        <v>15094</v>
      </c>
      <c r="CI49" s="41" t="s">
        <v>15095</v>
      </c>
      <c r="CJ49" s="41" t="s">
        <v>15096</v>
      </c>
      <c r="CK49" s="25" t="s">
        <v>15097</v>
      </c>
      <c r="CL49" s="42" t="s">
        <v>15098</v>
      </c>
      <c r="CM49" s="43" t="s">
        <v>15099</v>
      </c>
      <c r="CN49" s="41" t="s">
        <v>15100</v>
      </c>
      <c r="CO49" s="41" t="s">
        <v>15101</v>
      </c>
      <c r="CP49" s="41" t="s">
        <v>15102</v>
      </c>
      <c r="CQ49" s="41" t="s">
        <v>15103</v>
      </c>
      <c r="CR49" s="25" t="s">
        <v>15104</v>
      </c>
      <c r="CS49" s="41" t="s">
        <v>15105</v>
      </c>
      <c r="CU49" s="41" t="s">
        <v>15106</v>
      </c>
      <c r="CV49" s="41" t="s">
        <v>15107</v>
      </c>
      <c r="CW49" s="25" t="s">
        <v>15108</v>
      </c>
      <c r="CX49" s="41" t="s">
        <v>15109</v>
      </c>
      <c r="CY49" s="41" t="s">
        <v>15110</v>
      </c>
      <c r="CZ49" s="41" t="s">
        <v>15111</v>
      </c>
      <c r="DA49" s="41" t="s">
        <v>15112</v>
      </c>
      <c r="DB49" s="25" t="s">
        <v>15113</v>
      </c>
      <c r="DC49" s="41" t="s">
        <v>15114</v>
      </c>
      <c r="DD49" s="41" t="s">
        <v>15115</v>
      </c>
      <c r="DE49" s="41" t="s">
        <v>15116</v>
      </c>
      <c r="DF49" s="41" t="s">
        <v>15117</v>
      </c>
      <c r="DG49" s="25" t="s">
        <v>15118</v>
      </c>
      <c r="DH49" s="41" t="s">
        <v>15119</v>
      </c>
      <c r="DI49" s="41" t="s">
        <v>15120</v>
      </c>
      <c r="DJ49" s="41" t="s">
        <v>15121</v>
      </c>
      <c r="DK49" s="41" t="s">
        <v>15122</v>
      </c>
      <c r="DL49" s="25" t="s">
        <v>15123</v>
      </c>
      <c r="DM49" s="41" t="s">
        <v>15124</v>
      </c>
      <c r="DN49" s="41" t="s">
        <v>15125</v>
      </c>
      <c r="DO49" s="41" t="s">
        <v>15126</v>
      </c>
      <c r="DP49" s="41" t="s">
        <v>15127</v>
      </c>
      <c r="DQ49" s="25" t="s">
        <v>15128</v>
      </c>
      <c r="DR49" s="41" t="s">
        <v>15129</v>
      </c>
      <c r="DS49" s="41" t="s">
        <v>15130</v>
      </c>
      <c r="DT49" s="41" t="s">
        <v>15131</v>
      </c>
      <c r="DU49" s="41" t="s">
        <v>15132</v>
      </c>
      <c r="DV49" s="25" t="s">
        <v>15133</v>
      </c>
      <c r="DW49" s="41" t="s">
        <v>15134</v>
      </c>
      <c r="DX49" s="41" t="s">
        <v>15135</v>
      </c>
      <c r="DY49" s="41" t="s">
        <v>15136</v>
      </c>
      <c r="DZ49" s="41" t="s">
        <v>15137</v>
      </c>
      <c r="EA49" s="25" t="s">
        <v>15138</v>
      </c>
      <c r="EB49" s="42" t="s">
        <v>15139</v>
      </c>
      <c r="EC49" s="43" t="s">
        <v>15140</v>
      </c>
      <c r="ED49" s="41" t="s">
        <v>15141</v>
      </c>
      <c r="EE49" s="41" t="s">
        <v>15142</v>
      </c>
      <c r="EF49" s="41" t="s">
        <v>15143</v>
      </c>
      <c r="EG49" s="41" t="s">
        <v>15144</v>
      </c>
      <c r="EH49" s="25" t="s">
        <v>15145</v>
      </c>
      <c r="EI49" s="41" t="s">
        <v>15146</v>
      </c>
      <c r="EK49" s="41" t="s">
        <v>15147</v>
      </c>
      <c r="EL49" s="41" t="s">
        <v>15148</v>
      </c>
      <c r="EM49" s="25" t="s">
        <v>15149</v>
      </c>
      <c r="EN49" s="41" t="s">
        <v>15150</v>
      </c>
      <c r="EO49" s="41" t="s">
        <v>15151</v>
      </c>
      <c r="EP49" s="41" t="s">
        <v>15152</v>
      </c>
      <c r="EQ49" s="41" t="s">
        <v>15153</v>
      </c>
      <c r="ER49" s="25" t="s">
        <v>15154</v>
      </c>
      <c r="ES49" s="41" t="s">
        <v>15155</v>
      </c>
      <c r="ET49" s="41" t="s">
        <v>15156</v>
      </c>
      <c r="EU49" s="41" t="s">
        <v>15157</v>
      </c>
      <c r="EV49" s="41" t="s">
        <v>15158</v>
      </c>
      <c r="EW49" s="25" t="s">
        <v>15159</v>
      </c>
      <c r="EX49" s="41" t="s">
        <v>15160</v>
      </c>
      <c r="EY49" s="41" t="s">
        <v>15161</v>
      </c>
      <c r="EZ49" s="41" t="s">
        <v>15162</v>
      </c>
      <c r="FA49" s="41" t="s">
        <v>15163</v>
      </c>
      <c r="FB49" s="25" t="s">
        <v>15164</v>
      </c>
      <c r="FC49" s="41" t="s">
        <v>15165</v>
      </c>
      <c r="FD49" s="41" t="s">
        <v>15166</v>
      </c>
      <c r="FE49" s="41" t="s">
        <v>15167</v>
      </c>
      <c r="FF49" s="41" t="s">
        <v>15168</v>
      </c>
      <c r="FG49" s="25" t="s">
        <v>15169</v>
      </c>
      <c r="FH49" s="41" t="s">
        <v>15170</v>
      </c>
      <c r="FI49" s="41" t="s">
        <v>15171</v>
      </c>
      <c r="FJ49" s="41" t="s">
        <v>15172</v>
      </c>
      <c r="FK49" s="41" t="s">
        <v>15173</v>
      </c>
      <c r="FL49" s="25" t="s">
        <v>15174</v>
      </c>
      <c r="FM49" s="41" t="s">
        <v>15175</v>
      </c>
      <c r="FN49" s="41" t="s">
        <v>15176</v>
      </c>
      <c r="FO49" s="41" t="s">
        <v>15177</v>
      </c>
      <c r="FP49" s="41" t="s">
        <v>15178</v>
      </c>
      <c r="FQ49" s="25" t="s">
        <v>15179</v>
      </c>
    </row>
    <row r="50" spans="1:173" outlineLevel="1" x14ac:dyDescent="0.3">
      <c r="A50" s="67" t="s">
        <v>15180</v>
      </c>
      <c r="B50" s="67" t="s">
        <v>15181</v>
      </c>
      <c r="C50" s="81" t="s">
        <v>15182</v>
      </c>
      <c r="D50" s="81" t="s">
        <v>15183</v>
      </c>
      <c r="E50" s="24" t="s">
        <v>15184</v>
      </c>
      <c r="F50" s="25" t="s">
        <v>15185</v>
      </c>
      <c r="G50" s="41" t="s">
        <v>15186</v>
      </c>
      <c r="H50" s="41" t="s">
        <v>15187</v>
      </c>
      <c r="I50" s="41" t="s">
        <v>15188</v>
      </c>
      <c r="J50" s="41" t="s">
        <v>15189</v>
      </c>
      <c r="K50" s="41" t="s">
        <v>15190</v>
      </c>
      <c r="L50" s="25" t="s">
        <v>15191</v>
      </c>
      <c r="M50" s="41" t="s">
        <v>15192</v>
      </c>
      <c r="O50" s="41" t="s">
        <v>15193</v>
      </c>
      <c r="P50" s="41" t="s">
        <v>15194</v>
      </c>
      <c r="Q50" s="25" t="s">
        <v>15195</v>
      </c>
      <c r="R50" s="41" t="s">
        <v>15196</v>
      </c>
      <c r="S50" s="41" t="s">
        <v>15197</v>
      </c>
      <c r="T50" s="41" t="s">
        <v>15198</v>
      </c>
      <c r="U50" s="41" t="s">
        <v>15199</v>
      </c>
      <c r="V50" s="25" t="s">
        <v>15200</v>
      </c>
      <c r="W50" s="41" t="s">
        <v>15201</v>
      </c>
      <c r="X50" s="41" t="s">
        <v>15202</v>
      </c>
      <c r="Y50" s="41" t="s">
        <v>15203</v>
      </c>
      <c r="Z50" s="41" t="s">
        <v>15204</v>
      </c>
      <c r="AA50" s="25" t="s">
        <v>15205</v>
      </c>
      <c r="AB50" s="41" t="s">
        <v>15206</v>
      </c>
      <c r="AC50" s="41" t="s">
        <v>15207</v>
      </c>
      <c r="AD50" s="41" t="s">
        <v>15208</v>
      </c>
      <c r="AE50" s="41" t="s">
        <v>15209</v>
      </c>
      <c r="AF50" s="25" t="s">
        <v>15210</v>
      </c>
      <c r="AG50" s="41" t="s">
        <v>15211</v>
      </c>
      <c r="AH50" s="41" t="s">
        <v>15212</v>
      </c>
      <c r="AI50" s="41" t="s">
        <v>15213</v>
      </c>
      <c r="AJ50" s="41" t="s">
        <v>15214</v>
      </c>
      <c r="AK50" s="25" t="s">
        <v>15215</v>
      </c>
      <c r="AL50" s="41" t="s">
        <v>15216</v>
      </c>
      <c r="AM50" s="41" t="s">
        <v>15217</v>
      </c>
      <c r="AN50" s="41" t="s">
        <v>15218</v>
      </c>
      <c r="AO50" s="41" t="s">
        <v>15219</v>
      </c>
      <c r="AP50" s="25" t="s">
        <v>15220</v>
      </c>
      <c r="AQ50" s="41" t="s">
        <v>15221</v>
      </c>
      <c r="AR50" s="41" t="s">
        <v>15222</v>
      </c>
      <c r="AS50" s="41" t="s">
        <v>15223</v>
      </c>
      <c r="AT50" s="41" t="s">
        <v>15224</v>
      </c>
      <c r="AU50" s="25" t="s">
        <v>15225</v>
      </c>
      <c r="AV50" s="42" t="s">
        <v>15226</v>
      </c>
      <c r="AW50" s="43" t="s">
        <v>15227</v>
      </c>
      <c r="AX50" s="41" t="s">
        <v>15228</v>
      </c>
      <c r="AY50" s="41" t="s">
        <v>15229</v>
      </c>
      <c r="AZ50" s="41" t="s">
        <v>15230</v>
      </c>
      <c r="BA50" s="41" t="s">
        <v>15231</v>
      </c>
      <c r="BB50" s="25" t="s">
        <v>15232</v>
      </c>
      <c r="BC50" s="41" t="s">
        <v>15233</v>
      </c>
      <c r="BE50" s="41" t="s">
        <v>15234</v>
      </c>
      <c r="BF50" s="41" t="s">
        <v>15235</v>
      </c>
      <c r="BG50" s="25" t="s">
        <v>15236</v>
      </c>
      <c r="BH50" s="41" t="s">
        <v>15237</v>
      </c>
      <c r="BI50" s="41" t="s">
        <v>15238</v>
      </c>
      <c r="BJ50" s="41" t="s">
        <v>15239</v>
      </c>
      <c r="BK50" s="41" t="s">
        <v>15240</v>
      </c>
      <c r="BL50" s="25" t="s">
        <v>15241</v>
      </c>
      <c r="BM50" s="41" t="s">
        <v>15242</v>
      </c>
      <c r="BN50" s="41" t="s">
        <v>15243</v>
      </c>
      <c r="BO50" s="41" t="s">
        <v>15244</v>
      </c>
      <c r="BP50" s="41" t="s">
        <v>15245</v>
      </c>
      <c r="BQ50" s="25" t="s">
        <v>15246</v>
      </c>
      <c r="BR50" s="41" t="s">
        <v>15247</v>
      </c>
      <c r="BS50" s="41" t="s">
        <v>15248</v>
      </c>
      <c r="BT50" s="41" t="s">
        <v>15249</v>
      </c>
      <c r="BU50" s="41" t="s">
        <v>15250</v>
      </c>
      <c r="BV50" s="25" t="s">
        <v>15251</v>
      </c>
      <c r="BW50" s="41" t="s">
        <v>15252</v>
      </c>
      <c r="BX50" s="41" t="s">
        <v>15253</v>
      </c>
      <c r="BY50" s="41" t="s">
        <v>15254</v>
      </c>
      <c r="BZ50" s="41" t="s">
        <v>15255</v>
      </c>
      <c r="CA50" s="25" t="s">
        <v>15256</v>
      </c>
      <c r="CB50" s="41" t="s">
        <v>15257</v>
      </c>
      <c r="CC50" s="41" t="s">
        <v>15258</v>
      </c>
      <c r="CD50" s="41" t="s">
        <v>15259</v>
      </c>
      <c r="CE50" s="41" t="s">
        <v>15260</v>
      </c>
      <c r="CF50" s="25" t="s">
        <v>15261</v>
      </c>
      <c r="CG50" s="41" t="s">
        <v>15262</v>
      </c>
      <c r="CH50" s="41" t="s">
        <v>15263</v>
      </c>
      <c r="CI50" s="41" t="s">
        <v>15264</v>
      </c>
      <c r="CJ50" s="41" t="s">
        <v>15265</v>
      </c>
      <c r="CK50" s="25" t="s">
        <v>15266</v>
      </c>
      <c r="CL50" s="42" t="s">
        <v>15267</v>
      </c>
      <c r="CM50" s="43" t="s">
        <v>15268</v>
      </c>
      <c r="CN50" s="41" t="s">
        <v>15269</v>
      </c>
      <c r="CO50" s="41" t="s">
        <v>15270</v>
      </c>
      <c r="CP50" s="41" t="s">
        <v>15271</v>
      </c>
      <c r="CQ50" s="41" t="s">
        <v>15272</v>
      </c>
      <c r="CR50" s="25" t="s">
        <v>15273</v>
      </c>
      <c r="CS50" s="41" t="s">
        <v>15274</v>
      </c>
      <c r="CU50" s="41" t="s">
        <v>15275</v>
      </c>
      <c r="CV50" s="41" t="s">
        <v>15276</v>
      </c>
      <c r="CW50" s="25" t="s">
        <v>15277</v>
      </c>
      <c r="CX50" s="41" t="s">
        <v>15278</v>
      </c>
      <c r="CY50" s="41" t="s">
        <v>15279</v>
      </c>
      <c r="CZ50" s="41" t="s">
        <v>15280</v>
      </c>
      <c r="DA50" s="41" t="s">
        <v>15281</v>
      </c>
      <c r="DB50" s="25" t="s">
        <v>15282</v>
      </c>
      <c r="DC50" s="41" t="s">
        <v>15283</v>
      </c>
      <c r="DD50" s="41" t="s">
        <v>15284</v>
      </c>
      <c r="DE50" s="41" t="s">
        <v>15285</v>
      </c>
      <c r="DF50" s="41" t="s">
        <v>15286</v>
      </c>
      <c r="DG50" s="25" t="s">
        <v>15287</v>
      </c>
      <c r="DH50" s="41" t="s">
        <v>15288</v>
      </c>
      <c r="DI50" s="41" t="s">
        <v>15289</v>
      </c>
      <c r="DJ50" s="41" t="s">
        <v>15290</v>
      </c>
      <c r="DK50" s="41" t="s">
        <v>15291</v>
      </c>
      <c r="DL50" s="25" t="s">
        <v>15292</v>
      </c>
      <c r="DM50" s="41" t="s">
        <v>15293</v>
      </c>
      <c r="DN50" s="41" t="s">
        <v>15294</v>
      </c>
      <c r="DO50" s="41" t="s">
        <v>15295</v>
      </c>
      <c r="DP50" s="41" t="s">
        <v>15296</v>
      </c>
      <c r="DQ50" s="25" t="s">
        <v>15297</v>
      </c>
      <c r="DR50" s="41" t="s">
        <v>15298</v>
      </c>
      <c r="DS50" s="41" t="s">
        <v>15299</v>
      </c>
      <c r="DT50" s="41" t="s">
        <v>15300</v>
      </c>
      <c r="DU50" s="41" t="s">
        <v>15301</v>
      </c>
      <c r="DV50" s="25" t="s">
        <v>15302</v>
      </c>
      <c r="DW50" s="41" t="s">
        <v>15303</v>
      </c>
      <c r="DX50" s="41" t="s">
        <v>15304</v>
      </c>
      <c r="DY50" s="41" t="s">
        <v>15305</v>
      </c>
      <c r="DZ50" s="41" t="s">
        <v>15306</v>
      </c>
      <c r="EA50" s="25" t="s">
        <v>15307</v>
      </c>
      <c r="EB50" s="42" t="s">
        <v>15308</v>
      </c>
      <c r="EC50" s="43" t="s">
        <v>15309</v>
      </c>
      <c r="ED50" s="41" t="s">
        <v>15310</v>
      </c>
      <c r="EE50" s="41" t="s">
        <v>15311</v>
      </c>
      <c r="EF50" s="41" t="s">
        <v>15312</v>
      </c>
      <c r="EG50" s="41" t="s">
        <v>15313</v>
      </c>
      <c r="EH50" s="25" t="s">
        <v>15314</v>
      </c>
      <c r="EI50" s="41" t="s">
        <v>15315</v>
      </c>
      <c r="EK50" s="41" t="s">
        <v>15316</v>
      </c>
      <c r="EL50" s="41" t="s">
        <v>15317</v>
      </c>
      <c r="EM50" s="25" t="s">
        <v>15318</v>
      </c>
      <c r="EN50" s="41" t="s">
        <v>15319</v>
      </c>
      <c r="EO50" s="41" t="s">
        <v>15320</v>
      </c>
      <c r="EP50" s="41" t="s">
        <v>15321</v>
      </c>
      <c r="EQ50" s="41" t="s">
        <v>15322</v>
      </c>
      <c r="ER50" s="25" t="s">
        <v>15323</v>
      </c>
      <c r="ES50" s="41" t="s">
        <v>15324</v>
      </c>
      <c r="ET50" s="41" t="s">
        <v>15325</v>
      </c>
      <c r="EU50" s="41" t="s">
        <v>15326</v>
      </c>
      <c r="EV50" s="41" t="s">
        <v>15327</v>
      </c>
      <c r="EW50" s="25" t="s">
        <v>15328</v>
      </c>
      <c r="EX50" s="41" t="s">
        <v>15329</v>
      </c>
      <c r="EY50" s="41" t="s">
        <v>15330</v>
      </c>
      <c r="EZ50" s="41" t="s">
        <v>15331</v>
      </c>
      <c r="FA50" s="41" t="s">
        <v>15332</v>
      </c>
      <c r="FB50" s="25" t="s">
        <v>15333</v>
      </c>
      <c r="FC50" s="41" t="s">
        <v>15334</v>
      </c>
      <c r="FD50" s="41" t="s">
        <v>15335</v>
      </c>
      <c r="FE50" s="41" t="s">
        <v>15336</v>
      </c>
      <c r="FF50" s="41" t="s">
        <v>15337</v>
      </c>
      <c r="FG50" s="25" t="s">
        <v>15338</v>
      </c>
      <c r="FH50" s="41" t="s">
        <v>15339</v>
      </c>
      <c r="FI50" s="41" t="s">
        <v>15340</v>
      </c>
      <c r="FJ50" s="41" t="s">
        <v>15341</v>
      </c>
      <c r="FK50" s="41" t="s">
        <v>15342</v>
      </c>
      <c r="FL50" s="25" t="s">
        <v>15343</v>
      </c>
      <c r="FM50" s="41" t="s">
        <v>15344</v>
      </c>
      <c r="FN50" s="41" t="s">
        <v>15345</v>
      </c>
      <c r="FO50" s="41" t="s">
        <v>15346</v>
      </c>
      <c r="FP50" s="41" t="s">
        <v>15347</v>
      </c>
      <c r="FQ50" s="25" t="s">
        <v>15348</v>
      </c>
    </row>
    <row r="51" spans="1:173" outlineLevel="1" x14ac:dyDescent="0.3">
      <c r="A51" s="67" t="s">
        <v>15349</v>
      </c>
      <c r="B51" s="67" t="s">
        <v>15350</v>
      </c>
      <c r="C51" s="82" t="s">
        <v>15351</v>
      </c>
      <c r="D51" s="82" t="s">
        <v>15352</v>
      </c>
      <c r="E51" s="24" t="s">
        <v>15353</v>
      </c>
      <c r="F51" s="25" t="s">
        <v>15354</v>
      </c>
      <c r="G51" s="41" t="s">
        <v>15355</v>
      </c>
      <c r="H51" s="41" t="s">
        <v>15356</v>
      </c>
      <c r="I51" s="41" t="s">
        <v>15357</v>
      </c>
      <c r="J51" s="41" t="s">
        <v>15358</v>
      </c>
      <c r="K51" s="41" t="s">
        <v>15359</v>
      </c>
      <c r="L51" s="25" t="s">
        <v>15360</v>
      </c>
      <c r="M51" s="41" t="s">
        <v>15361</v>
      </c>
      <c r="O51" s="41" t="s">
        <v>15362</v>
      </c>
      <c r="P51" s="41" t="s">
        <v>15363</v>
      </c>
      <c r="Q51" s="25" t="s">
        <v>15364</v>
      </c>
      <c r="R51" s="41" t="s">
        <v>15365</v>
      </c>
      <c r="S51" s="41" t="s">
        <v>15366</v>
      </c>
      <c r="T51" s="41" t="s">
        <v>15367</v>
      </c>
      <c r="U51" s="41" t="s">
        <v>15368</v>
      </c>
      <c r="V51" s="25" t="s">
        <v>15369</v>
      </c>
      <c r="W51" s="41" t="s">
        <v>15370</v>
      </c>
      <c r="X51" s="41" t="s">
        <v>15371</v>
      </c>
      <c r="Y51" s="41" t="s">
        <v>15372</v>
      </c>
      <c r="Z51" s="41" t="s">
        <v>15373</v>
      </c>
      <c r="AA51" s="25" t="s">
        <v>15374</v>
      </c>
      <c r="AB51" s="41" t="s">
        <v>15375</v>
      </c>
      <c r="AC51" s="41" t="s">
        <v>15376</v>
      </c>
      <c r="AD51" s="41" t="s">
        <v>15377</v>
      </c>
      <c r="AE51" s="41" t="s">
        <v>15378</v>
      </c>
      <c r="AF51" s="25" t="s">
        <v>15379</v>
      </c>
      <c r="AG51" s="41" t="s">
        <v>15380</v>
      </c>
      <c r="AH51" s="41" t="s">
        <v>15381</v>
      </c>
      <c r="AI51" s="41" t="s">
        <v>15382</v>
      </c>
      <c r="AJ51" s="41" t="s">
        <v>15383</v>
      </c>
      <c r="AK51" s="25" t="s">
        <v>15384</v>
      </c>
      <c r="AL51" s="41" t="s">
        <v>15385</v>
      </c>
      <c r="AM51" s="41" t="s">
        <v>15386</v>
      </c>
      <c r="AN51" s="41" t="s">
        <v>15387</v>
      </c>
      <c r="AO51" s="41" t="s">
        <v>15388</v>
      </c>
      <c r="AP51" s="25" t="s">
        <v>15389</v>
      </c>
      <c r="AQ51" s="41" t="s">
        <v>15390</v>
      </c>
      <c r="AR51" s="41" t="s">
        <v>15391</v>
      </c>
      <c r="AS51" s="41" t="s">
        <v>15392</v>
      </c>
      <c r="AT51" s="41" t="s">
        <v>15393</v>
      </c>
      <c r="AU51" s="25" t="s">
        <v>15394</v>
      </c>
      <c r="AV51" s="42" t="s">
        <v>15395</v>
      </c>
      <c r="AW51" s="43" t="s">
        <v>15396</v>
      </c>
      <c r="AX51" s="41" t="s">
        <v>15397</v>
      </c>
      <c r="AY51" s="41" t="s">
        <v>15398</v>
      </c>
      <c r="AZ51" s="41" t="s">
        <v>15399</v>
      </c>
      <c r="BA51" s="41" t="s">
        <v>15400</v>
      </c>
      <c r="BB51" s="25" t="s">
        <v>15401</v>
      </c>
      <c r="BC51" s="41" t="s">
        <v>15402</v>
      </c>
      <c r="BE51" s="41" t="s">
        <v>15403</v>
      </c>
      <c r="BF51" s="41" t="s">
        <v>15404</v>
      </c>
      <c r="BG51" s="25" t="s">
        <v>15405</v>
      </c>
      <c r="BH51" s="41" t="s">
        <v>15406</v>
      </c>
      <c r="BI51" s="41" t="s">
        <v>15407</v>
      </c>
      <c r="BJ51" s="41" t="s">
        <v>15408</v>
      </c>
      <c r="BK51" s="41" t="s">
        <v>15409</v>
      </c>
      <c r="BL51" s="25" t="s">
        <v>15410</v>
      </c>
      <c r="BM51" s="41" t="s">
        <v>15411</v>
      </c>
      <c r="BN51" s="41" t="s">
        <v>15412</v>
      </c>
      <c r="BO51" s="41" t="s">
        <v>15413</v>
      </c>
      <c r="BP51" s="41" t="s">
        <v>15414</v>
      </c>
      <c r="BQ51" s="25" t="s">
        <v>15415</v>
      </c>
      <c r="BR51" s="41" t="s">
        <v>15416</v>
      </c>
      <c r="BS51" s="41" t="s">
        <v>15417</v>
      </c>
      <c r="BT51" s="41" t="s">
        <v>15418</v>
      </c>
      <c r="BU51" s="41" t="s">
        <v>15419</v>
      </c>
      <c r="BV51" s="25" t="s">
        <v>15420</v>
      </c>
      <c r="BW51" s="41" t="s">
        <v>15421</v>
      </c>
      <c r="BX51" s="41" t="s">
        <v>15422</v>
      </c>
      <c r="BY51" s="41" t="s">
        <v>15423</v>
      </c>
      <c r="BZ51" s="41" t="s">
        <v>15424</v>
      </c>
      <c r="CA51" s="25" t="s">
        <v>15425</v>
      </c>
      <c r="CB51" s="41" t="s">
        <v>15426</v>
      </c>
      <c r="CC51" s="41" t="s">
        <v>15427</v>
      </c>
      <c r="CD51" s="41" t="s">
        <v>15428</v>
      </c>
      <c r="CE51" s="41" t="s">
        <v>15429</v>
      </c>
      <c r="CF51" s="25" t="s">
        <v>15430</v>
      </c>
      <c r="CG51" s="41" t="s">
        <v>15431</v>
      </c>
      <c r="CH51" s="41" t="s">
        <v>15432</v>
      </c>
      <c r="CI51" s="41" t="s">
        <v>15433</v>
      </c>
      <c r="CJ51" s="41" t="s">
        <v>15434</v>
      </c>
      <c r="CK51" s="25" t="s">
        <v>15435</v>
      </c>
      <c r="CL51" s="42" t="s">
        <v>15436</v>
      </c>
      <c r="CM51" s="43" t="s">
        <v>15437</v>
      </c>
      <c r="CN51" s="41" t="s">
        <v>15438</v>
      </c>
      <c r="CO51" s="41" t="s">
        <v>15439</v>
      </c>
      <c r="CP51" s="41" t="s">
        <v>15440</v>
      </c>
      <c r="CQ51" s="41" t="s">
        <v>15441</v>
      </c>
      <c r="CR51" s="25" t="s">
        <v>15442</v>
      </c>
      <c r="CS51" s="41" t="s">
        <v>15443</v>
      </c>
      <c r="CU51" s="41" t="s">
        <v>15444</v>
      </c>
      <c r="CV51" s="41" t="s">
        <v>15445</v>
      </c>
      <c r="CW51" s="25" t="s">
        <v>15446</v>
      </c>
      <c r="CX51" s="41" t="s">
        <v>15447</v>
      </c>
      <c r="CY51" s="41" t="s">
        <v>15448</v>
      </c>
      <c r="CZ51" s="41" t="s">
        <v>15449</v>
      </c>
      <c r="DA51" s="41" t="s">
        <v>15450</v>
      </c>
      <c r="DB51" s="25" t="s">
        <v>15451</v>
      </c>
      <c r="DC51" s="41" t="s">
        <v>15452</v>
      </c>
      <c r="DD51" s="41" t="s">
        <v>15453</v>
      </c>
      <c r="DE51" s="41" t="s">
        <v>15454</v>
      </c>
      <c r="DF51" s="41" t="s">
        <v>15455</v>
      </c>
      <c r="DG51" s="25" t="s">
        <v>15456</v>
      </c>
      <c r="DH51" s="41" t="s">
        <v>15457</v>
      </c>
      <c r="DI51" s="41" t="s">
        <v>15458</v>
      </c>
      <c r="DJ51" s="41" t="s">
        <v>15459</v>
      </c>
      <c r="DK51" s="41" t="s">
        <v>15460</v>
      </c>
      <c r="DL51" s="25" t="s">
        <v>15461</v>
      </c>
      <c r="DM51" s="41" t="s">
        <v>15462</v>
      </c>
      <c r="DN51" s="41" t="s">
        <v>15463</v>
      </c>
      <c r="DO51" s="41" t="s">
        <v>15464</v>
      </c>
      <c r="DP51" s="41" t="s">
        <v>15465</v>
      </c>
      <c r="DQ51" s="25" t="s">
        <v>15466</v>
      </c>
      <c r="DR51" s="41" t="s">
        <v>15467</v>
      </c>
      <c r="DS51" s="41" t="s">
        <v>15468</v>
      </c>
      <c r="DT51" s="41" t="s">
        <v>15469</v>
      </c>
      <c r="DU51" s="41" t="s">
        <v>15470</v>
      </c>
      <c r="DV51" s="25" t="s">
        <v>15471</v>
      </c>
      <c r="DW51" s="41" t="s">
        <v>15472</v>
      </c>
      <c r="DX51" s="41" t="s">
        <v>15473</v>
      </c>
      <c r="DY51" s="41" t="s">
        <v>15474</v>
      </c>
      <c r="DZ51" s="41" t="s">
        <v>15475</v>
      </c>
      <c r="EA51" s="25" t="s">
        <v>15476</v>
      </c>
      <c r="EB51" s="42" t="s">
        <v>15477</v>
      </c>
      <c r="EC51" s="43" t="s">
        <v>15478</v>
      </c>
      <c r="ED51" s="41" t="s">
        <v>15479</v>
      </c>
      <c r="EE51" s="41" t="s">
        <v>15480</v>
      </c>
      <c r="EF51" s="41" t="s">
        <v>15481</v>
      </c>
      <c r="EG51" s="41" t="s">
        <v>15482</v>
      </c>
      <c r="EH51" s="25" t="s">
        <v>15483</v>
      </c>
      <c r="EI51" s="41" t="s">
        <v>15484</v>
      </c>
      <c r="EK51" s="41" t="s">
        <v>15485</v>
      </c>
      <c r="EL51" s="41" t="s">
        <v>15486</v>
      </c>
      <c r="EM51" s="25" t="s">
        <v>15487</v>
      </c>
      <c r="EN51" s="41" t="s">
        <v>15488</v>
      </c>
      <c r="EO51" s="41" t="s">
        <v>15489</v>
      </c>
      <c r="EP51" s="41" t="s">
        <v>15490</v>
      </c>
      <c r="EQ51" s="41" t="s">
        <v>15491</v>
      </c>
      <c r="ER51" s="25" t="s">
        <v>15492</v>
      </c>
      <c r="ES51" s="41" t="s">
        <v>15493</v>
      </c>
      <c r="ET51" s="41" t="s">
        <v>15494</v>
      </c>
      <c r="EU51" s="41" t="s">
        <v>15495</v>
      </c>
      <c r="EV51" s="41" t="s">
        <v>15496</v>
      </c>
      <c r="EW51" s="25" t="s">
        <v>15497</v>
      </c>
      <c r="EX51" s="41" t="s">
        <v>15498</v>
      </c>
      <c r="EY51" s="41" t="s">
        <v>15499</v>
      </c>
      <c r="EZ51" s="41" t="s">
        <v>15500</v>
      </c>
      <c r="FA51" s="41" t="s">
        <v>15501</v>
      </c>
      <c r="FB51" s="25" t="s">
        <v>15502</v>
      </c>
      <c r="FC51" s="41" t="s">
        <v>15503</v>
      </c>
      <c r="FD51" s="41" t="s">
        <v>15504</v>
      </c>
      <c r="FE51" s="41" t="s">
        <v>15505</v>
      </c>
      <c r="FF51" s="41" t="s">
        <v>15506</v>
      </c>
      <c r="FG51" s="25" t="s">
        <v>15507</v>
      </c>
      <c r="FH51" s="41" t="s">
        <v>15508</v>
      </c>
      <c r="FI51" s="41" t="s">
        <v>15509</v>
      </c>
      <c r="FJ51" s="41" t="s">
        <v>15510</v>
      </c>
      <c r="FK51" s="41" t="s">
        <v>15511</v>
      </c>
      <c r="FL51" s="25" t="s">
        <v>15512</v>
      </c>
      <c r="FM51" s="41" t="s">
        <v>15513</v>
      </c>
      <c r="FN51" s="41" t="s">
        <v>15514</v>
      </c>
      <c r="FO51" s="41" t="s">
        <v>15515</v>
      </c>
      <c r="FP51" s="41" t="s">
        <v>15516</v>
      </c>
      <c r="FQ51" s="25" t="s">
        <v>15517</v>
      </c>
    </row>
    <row r="52" spans="1:173" outlineLevel="1" x14ac:dyDescent="0.3">
      <c r="A52" s="67" t="s">
        <v>15518</v>
      </c>
      <c r="B52" s="67" t="s">
        <v>15519</v>
      </c>
      <c r="C52" s="82" t="s">
        <v>15520</v>
      </c>
      <c r="D52" s="82" t="s">
        <v>15521</v>
      </c>
      <c r="E52" s="24" t="s">
        <v>15522</v>
      </c>
      <c r="F52" s="25" t="s">
        <v>15523</v>
      </c>
      <c r="G52" s="41" t="s">
        <v>15524</v>
      </c>
      <c r="H52" s="41" t="s">
        <v>15525</v>
      </c>
      <c r="I52" s="41" t="s">
        <v>15526</v>
      </c>
      <c r="J52" s="41" t="s">
        <v>15527</v>
      </c>
      <c r="K52" s="41" t="s">
        <v>15528</v>
      </c>
      <c r="L52" s="25" t="s">
        <v>15529</v>
      </c>
      <c r="M52" s="41" t="s">
        <v>15530</v>
      </c>
      <c r="O52" s="41" t="s">
        <v>15531</v>
      </c>
      <c r="P52" s="41" t="s">
        <v>15532</v>
      </c>
      <c r="Q52" s="25" t="s">
        <v>15533</v>
      </c>
      <c r="R52" s="41" t="s">
        <v>15534</v>
      </c>
      <c r="S52" s="41" t="s">
        <v>15535</v>
      </c>
      <c r="T52" s="41" t="s">
        <v>15536</v>
      </c>
      <c r="U52" s="41" t="s">
        <v>15537</v>
      </c>
      <c r="V52" s="25" t="s">
        <v>15538</v>
      </c>
      <c r="W52" s="41" t="s">
        <v>15539</v>
      </c>
      <c r="X52" s="41" t="s">
        <v>15540</v>
      </c>
      <c r="Y52" s="41" t="s">
        <v>15541</v>
      </c>
      <c r="Z52" s="41" t="s">
        <v>15542</v>
      </c>
      <c r="AA52" s="25" t="s">
        <v>15543</v>
      </c>
      <c r="AB52" s="41" t="s">
        <v>15544</v>
      </c>
      <c r="AC52" s="41" t="s">
        <v>15545</v>
      </c>
      <c r="AD52" s="41" t="s">
        <v>15546</v>
      </c>
      <c r="AE52" s="41" t="s">
        <v>15547</v>
      </c>
      <c r="AF52" s="25" t="s">
        <v>15548</v>
      </c>
      <c r="AG52" s="41" t="s">
        <v>15549</v>
      </c>
      <c r="AH52" s="41" t="s">
        <v>15550</v>
      </c>
      <c r="AI52" s="41" t="s">
        <v>15551</v>
      </c>
      <c r="AJ52" s="41" t="s">
        <v>15552</v>
      </c>
      <c r="AK52" s="25" t="s">
        <v>15553</v>
      </c>
      <c r="AL52" s="41" t="s">
        <v>15554</v>
      </c>
      <c r="AM52" s="41" t="s">
        <v>15555</v>
      </c>
      <c r="AN52" s="41" t="s">
        <v>15556</v>
      </c>
      <c r="AO52" s="41" t="s">
        <v>15557</v>
      </c>
      <c r="AP52" s="25" t="s">
        <v>15558</v>
      </c>
      <c r="AQ52" s="41" t="s">
        <v>15559</v>
      </c>
      <c r="AR52" s="41" t="s">
        <v>15560</v>
      </c>
      <c r="AS52" s="41" t="s">
        <v>15561</v>
      </c>
      <c r="AT52" s="41" t="s">
        <v>15562</v>
      </c>
      <c r="AU52" s="25" t="s">
        <v>15563</v>
      </c>
      <c r="AV52" s="42" t="s">
        <v>15564</v>
      </c>
      <c r="AW52" s="43" t="s">
        <v>15565</v>
      </c>
      <c r="AX52" s="41" t="s">
        <v>15566</v>
      </c>
      <c r="AY52" s="41" t="s">
        <v>15567</v>
      </c>
      <c r="AZ52" s="41" t="s">
        <v>15568</v>
      </c>
      <c r="BA52" s="41" t="s">
        <v>15569</v>
      </c>
      <c r="BB52" s="25" t="s">
        <v>15570</v>
      </c>
      <c r="BC52" s="41" t="s">
        <v>15571</v>
      </c>
      <c r="BE52" s="41" t="s">
        <v>15572</v>
      </c>
      <c r="BF52" s="41" t="s">
        <v>15573</v>
      </c>
      <c r="BG52" s="25" t="s">
        <v>15574</v>
      </c>
      <c r="BH52" s="41" t="s">
        <v>15575</v>
      </c>
      <c r="BI52" s="41" t="s">
        <v>15576</v>
      </c>
      <c r="BJ52" s="41" t="s">
        <v>15577</v>
      </c>
      <c r="BK52" s="41" t="s">
        <v>15578</v>
      </c>
      <c r="BL52" s="25" t="s">
        <v>15579</v>
      </c>
      <c r="BM52" s="41" t="s">
        <v>15580</v>
      </c>
      <c r="BN52" s="41" t="s">
        <v>15581</v>
      </c>
      <c r="BO52" s="41" t="s">
        <v>15582</v>
      </c>
      <c r="BP52" s="41" t="s">
        <v>15583</v>
      </c>
      <c r="BQ52" s="25" t="s">
        <v>15584</v>
      </c>
      <c r="BR52" s="41" t="s">
        <v>15585</v>
      </c>
      <c r="BS52" s="41" t="s">
        <v>15586</v>
      </c>
      <c r="BT52" s="41" t="s">
        <v>15587</v>
      </c>
      <c r="BU52" s="41" t="s">
        <v>15588</v>
      </c>
      <c r="BV52" s="25" t="s">
        <v>15589</v>
      </c>
      <c r="BW52" s="41" t="s">
        <v>15590</v>
      </c>
      <c r="BX52" s="41" t="s">
        <v>15591</v>
      </c>
      <c r="BY52" s="41" t="s">
        <v>15592</v>
      </c>
      <c r="BZ52" s="41" t="s">
        <v>15593</v>
      </c>
      <c r="CA52" s="25" t="s">
        <v>15594</v>
      </c>
      <c r="CB52" s="41" t="s">
        <v>15595</v>
      </c>
      <c r="CC52" s="41" t="s">
        <v>15596</v>
      </c>
      <c r="CD52" s="41" t="s">
        <v>15597</v>
      </c>
      <c r="CE52" s="41" t="s">
        <v>15598</v>
      </c>
      <c r="CF52" s="25" t="s">
        <v>15599</v>
      </c>
      <c r="CG52" s="41" t="s">
        <v>15600</v>
      </c>
      <c r="CH52" s="41" t="s">
        <v>15601</v>
      </c>
      <c r="CI52" s="41" t="s">
        <v>15602</v>
      </c>
      <c r="CJ52" s="41" t="s">
        <v>15603</v>
      </c>
      <c r="CK52" s="25" t="s">
        <v>15604</v>
      </c>
      <c r="CL52" s="42" t="s">
        <v>15605</v>
      </c>
      <c r="CM52" s="43" t="s">
        <v>15606</v>
      </c>
      <c r="CN52" s="41" t="s">
        <v>15607</v>
      </c>
      <c r="CO52" s="41" t="s">
        <v>15608</v>
      </c>
      <c r="CP52" s="41" t="s">
        <v>15609</v>
      </c>
      <c r="CQ52" s="41" t="s">
        <v>15610</v>
      </c>
      <c r="CR52" s="25" t="s">
        <v>15611</v>
      </c>
      <c r="CS52" s="41" t="s">
        <v>15612</v>
      </c>
      <c r="CU52" s="41" t="s">
        <v>15613</v>
      </c>
      <c r="CV52" s="41" t="s">
        <v>15614</v>
      </c>
      <c r="CW52" s="25" t="s">
        <v>15615</v>
      </c>
      <c r="CX52" s="41" t="s">
        <v>15616</v>
      </c>
      <c r="CY52" s="41" t="s">
        <v>15617</v>
      </c>
      <c r="CZ52" s="41" t="s">
        <v>15618</v>
      </c>
      <c r="DA52" s="41" t="s">
        <v>15619</v>
      </c>
      <c r="DB52" s="25" t="s">
        <v>15620</v>
      </c>
      <c r="DC52" s="41" t="s">
        <v>15621</v>
      </c>
      <c r="DD52" s="41" t="s">
        <v>15622</v>
      </c>
      <c r="DE52" s="41" t="s">
        <v>15623</v>
      </c>
      <c r="DF52" s="41" t="s">
        <v>15624</v>
      </c>
      <c r="DG52" s="25" t="s">
        <v>15625</v>
      </c>
      <c r="DH52" s="41" t="s">
        <v>15626</v>
      </c>
      <c r="DI52" s="41" t="s">
        <v>15627</v>
      </c>
      <c r="DJ52" s="41" t="s">
        <v>15628</v>
      </c>
      <c r="DK52" s="41" t="s">
        <v>15629</v>
      </c>
      <c r="DL52" s="25" t="s">
        <v>15630</v>
      </c>
      <c r="DM52" s="41" t="s">
        <v>15631</v>
      </c>
      <c r="DN52" s="41" t="s">
        <v>15632</v>
      </c>
      <c r="DO52" s="41" t="s">
        <v>15633</v>
      </c>
      <c r="DP52" s="41" t="s">
        <v>15634</v>
      </c>
      <c r="DQ52" s="25" t="s">
        <v>15635</v>
      </c>
      <c r="DR52" s="41" t="s">
        <v>15636</v>
      </c>
      <c r="DS52" s="41" t="s">
        <v>15637</v>
      </c>
      <c r="DT52" s="41" t="s">
        <v>15638</v>
      </c>
      <c r="DU52" s="41" t="s">
        <v>15639</v>
      </c>
      <c r="DV52" s="25" t="s">
        <v>15640</v>
      </c>
      <c r="DW52" s="41" t="s">
        <v>15641</v>
      </c>
      <c r="DX52" s="41" t="s">
        <v>15642</v>
      </c>
      <c r="DY52" s="41" t="s">
        <v>15643</v>
      </c>
      <c r="DZ52" s="41" t="s">
        <v>15644</v>
      </c>
      <c r="EA52" s="25" t="s">
        <v>15645</v>
      </c>
      <c r="EB52" s="42" t="s">
        <v>15646</v>
      </c>
      <c r="EC52" s="43" t="s">
        <v>15647</v>
      </c>
      <c r="ED52" s="41" t="s">
        <v>15648</v>
      </c>
      <c r="EE52" s="41" t="s">
        <v>15649</v>
      </c>
      <c r="EF52" s="41" t="s">
        <v>15650</v>
      </c>
      <c r="EG52" s="41" t="s">
        <v>15651</v>
      </c>
      <c r="EH52" s="25" t="s">
        <v>15652</v>
      </c>
      <c r="EI52" s="41" t="s">
        <v>15653</v>
      </c>
      <c r="EK52" s="41" t="s">
        <v>15654</v>
      </c>
      <c r="EL52" s="41" t="s">
        <v>15655</v>
      </c>
      <c r="EM52" s="25" t="s">
        <v>15656</v>
      </c>
      <c r="EN52" s="41" t="s">
        <v>15657</v>
      </c>
      <c r="EO52" s="41" t="s">
        <v>15658</v>
      </c>
      <c r="EP52" s="41" t="s">
        <v>15659</v>
      </c>
      <c r="EQ52" s="41" t="s">
        <v>15660</v>
      </c>
      <c r="ER52" s="25" t="s">
        <v>15661</v>
      </c>
      <c r="ES52" s="41" t="s">
        <v>15662</v>
      </c>
      <c r="ET52" s="41" t="s">
        <v>15663</v>
      </c>
      <c r="EU52" s="41" t="s">
        <v>15664</v>
      </c>
      <c r="EV52" s="41" t="s">
        <v>15665</v>
      </c>
      <c r="EW52" s="25" t="s">
        <v>15666</v>
      </c>
      <c r="EX52" s="41" t="s">
        <v>15667</v>
      </c>
      <c r="EY52" s="41" t="s">
        <v>15668</v>
      </c>
      <c r="EZ52" s="41" t="s">
        <v>15669</v>
      </c>
      <c r="FA52" s="41" t="s">
        <v>15670</v>
      </c>
      <c r="FB52" s="25" t="s">
        <v>15671</v>
      </c>
      <c r="FC52" s="41" t="s">
        <v>15672</v>
      </c>
      <c r="FD52" s="41" t="s">
        <v>15673</v>
      </c>
      <c r="FE52" s="41" t="s">
        <v>15674</v>
      </c>
      <c r="FF52" s="41" t="s">
        <v>15675</v>
      </c>
      <c r="FG52" s="25" t="s">
        <v>15676</v>
      </c>
      <c r="FH52" s="41" t="s">
        <v>15677</v>
      </c>
      <c r="FI52" s="41" t="s">
        <v>15678</v>
      </c>
      <c r="FJ52" s="41" t="s">
        <v>15679</v>
      </c>
      <c r="FK52" s="41" t="s">
        <v>15680</v>
      </c>
      <c r="FL52" s="25" t="s">
        <v>15681</v>
      </c>
      <c r="FM52" s="41" t="s">
        <v>15682</v>
      </c>
      <c r="FN52" s="41" t="s">
        <v>15683</v>
      </c>
      <c r="FO52" s="41" t="s">
        <v>15684</v>
      </c>
      <c r="FP52" s="41" t="s">
        <v>15685</v>
      </c>
      <c r="FQ52" s="25" t="s">
        <v>15686</v>
      </c>
    </row>
    <row r="53" spans="1:173" ht="14.7" customHeight="1" outlineLevel="1" x14ac:dyDescent="0.3">
      <c r="A53" s="67" t="s">
        <v>15687</v>
      </c>
      <c r="B53" s="67" t="s">
        <v>15688</v>
      </c>
      <c r="C53" s="153" t="s">
        <v>15689</v>
      </c>
      <c r="D53" s="150"/>
      <c r="E53" s="24" t="s">
        <v>15690</v>
      </c>
      <c r="F53" s="25" t="s">
        <v>15691</v>
      </c>
      <c r="G53" s="41" t="s">
        <v>15692</v>
      </c>
      <c r="H53" s="41" t="s">
        <v>15693</v>
      </c>
      <c r="I53" s="41" t="s">
        <v>15694</v>
      </c>
      <c r="J53" s="41" t="s">
        <v>15695</v>
      </c>
      <c r="K53" s="41" t="s">
        <v>15696</v>
      </c>
      <c r="L53" s="25" t="s">
        <v>15697</v>
      </c>
      <c r="M53" s="41" t="s">
        <v>15698</v>
      </c>
      <c r="O53" s="41" t="s">
        <v>15699</v>
      </c>
      <c r="P53" s="41" t="s">
        <v>15700</v>
      </c>
      <c r="Q53" s="25" t="s">
        <v>15701</v>
      </c>
      <c r="R53" s="41" t="s">
        <v>15702</v>
      </c>
      <c r="S53" s="41" t="s">
        <v>15703</v>
      </c>
      <c r="T53" s="41" t="s">
        <v>15704</v>
      </c>
      <c r="U53" s="41" t="s">
        <v>15705</v>
      </c>
      <c r="V53" s="25" t="s">
        <v>15706</v>
      </c>
      <c r="W53" s="41" t="s">
        <v>15707</v>
      </c>
      <c r="X53" s="41" t="s">
        <v>15708</v>
      </c>
      <c r="Y53" s="41" t="s">
        <v>15709</v>
      </c>
      <c r="Z53" s="41" t="s">
        <v>15710</v>
      </c>
      <c r="AA53" s="25" t="s">
        <v>15711</v>
      </c>
      <c r="AB53" s="41" t="s">
        <v>15712</v>
      </c>
      <c r="AC53" s="41" t="s">
        <v>15713</v>
      </c>
      <c r="AD53" s="41" t="s">
        <v>15714</v>
      </c>
      <c r="AE53" s="41" t="s">
        <v>15715</v>
      </c>
      <c r="AF53" s="25" t="s">
        <v>15716</v>
      </c>
      <c r="AG53" s="41" t="s">
        <v>15717</v>
      </c>
      <c r="AH53" s="41" t="s">
        <v>15718</v>
      </c>
      <c r="AI53" s="41" t="s">
        <v>15719</v>
      </c>
      <c r="AJ53" s="41" t="s">
        <v>15720</v>
      </c>
      <c r="AK53" s="25" t="s">
        <v>15721</v>
      </c>
      <c r="AL53" s="41" t="s">
        <v>15722</v>
      </c>
      <c r="AM53" s="41" t="s">
        <v>15723</v>
      </c>
      <c r="AN53" s="41" t="s">
        <v>15724</v>
      </c>
      <c r="AO53" s="41" t="s">
        <v>15725</v>
      </c>
      <c r="AP53" s="25" t="s">
        <v>15726</v>
      </c>
      <c r="AQ53" s="41" t="s">
        <v>15727</v>
      </c>
      <c r="AR53" s="41" t="s">
        <v>15728</v>
      </c>
      <c r="AS53" s="41" t="s">
        <v>15729</v>
      </c>
      <c r="AT53" s="41" t="s">
        <v>15730</v>
      </c>
      <c r="AU53" s="25" t="s">
        <v>15731</v>
      </c>
      <c r="AV53" s="42" t="s">
        <v>15732</v>
      </c>
      <c r="AW53" s="43" t="s">
        <v>15733</v>
      </c>
      <c r="AX53" s="41" t="s">
        <v>15734</v>
      </c>
      <c r="AY53" s="41" t="s">
        <v>15735</v>
      </c>
      <c r="AZ53" s="41" t="s">
        <v>15736</v>
      </c>
      <c r="BA53" s="41" t="s">
        <v>15737</v>
      </c>
      <c r="BB53" s="25" t="s">
        <v>15738</v>
      </c>
      <c r="BC53" s="41" t="s">
        <v>15739</v>
      </c>
      <c r="BE53" s="41" t="s">
        <v>15740</v>
      </c>
      <c r="BF53" s="41" t="s">
        <v>15741</v>
      </c>
      <c r="BG53" s="25" t="s">
        <v>15742</v>
      </c>
      <c r="BH53" s="41" t="s">
        <v>15743</v>
      </c>
      <c r="BI53" s="41" t="s">
        <v>15744</v>
      </c>
      <c r="BJ53" s="41" t="s">
        <v>15745</v>
      </c>
      <c r="BK53" s="41" t="s">
        <v>15746</v>
      </c>
      <c r="BL53" s="25" t="s">
        <v>15747</v>
      </c>
      <c r="BM53" s="41" t="s">
        <v>15748</v>
      </c>
      <c r="BN53" s="41" t="s">
        <v>15749</v>
      </c>
      <c r="BO53" s="41" t="s">
        <v>15750</v>
      </c>
      <c r="BP53" s="41" t="s">
        <v>15751</v>
      </c>
      <c r="BQ53" s="25" t="s">
        <v>15752</v>
      </c>
      <c r="BR53" s="41" t="s">
        <v>15753</v>
      </c>
      <c r="BS53" s="41" t="s">
        <v>15754</v>
      </c>
      <c r="BT53" s="41" t="s">
        <v>15755</v>
      </c>
      <c r="BU53" s="41" t="s">
        <v>15756</v>
      </c>
      <c r="BV53" s="25" t="s">
        <v>15757</v>
      </c>
      <c r="BW53" s="41" t="s">
        <v>15758</v>
      </c>
      <c r="BX53" s="41" t="s">
        <v>15759</v>
      </c>
      <c r="BY53" s="41" t="s">
        <v>15760</v>
      </c>
      <c r="BZ53" s="41" t="s">
        <v>15761</v>
      </c>
      <c r="CA53" s="25" t="s">
        <v>15762</v>
      </c>
      <c r="CB53" s="41" t="s">
        <v>15763</v>
      </c>
      <c r="CC53" s="41" t="s">
        <v>15764</v>
      </c>
      <c r="CD53" s="41" t="s">
        <v>15765</v>
      </c>
      <c r="CE53" s="41" t="s">
        <v>15766</v>
      </c>
      <c r="CF53" s="25" t="s">
        <v>15767</v>
      </c>
      <c r="CG53" s="41" t="s">
        <v>15768</v>
      </c>
      <c r="CH53" s="41" t="s">
        <v>15769</v>
      </c>
      <c r="CI53" s="41" t="s">
        <v>15770</v>
      </c>
      <c r="CJ53" s="41" t="s">
        <v>15771</v>
      </c>
      <c r="CK53" s="25" t="s">
        <v>15772</v>
      </c>
      <c r="CL53" s="42" t="s">
        <v>15773</v>
      </c>
      <c r="CM53" s="43" t="s">
        <v>15774</v>
      </c>
      <c r="CN53" s="41" t="s">
        <v>15775</v>
      </c>
      <c r="CO53" s="41" t="s">
        <v>15776</v>
      </c>
      <c r="CP53" s="41" t="s">
        <v>15777</v>
      </c>
      <c r="CQ53" s="41" t="s">
        <v>15778</v>
      </c>
      <c r="CR53" s="25" t="s">
        <v>15779</v>
      </c>
      <c r="CS53" s="41" t="s">
        <v>15780</v>
      </c>
      <c r="CU53" s="41" t="s">
        <v>15781</v>
      </c>
      <c r="CV53" s="41" t="s">
        <v>15782</v>
      </c>
      <c r="CW53" s="25" t="s">
        <v>15783</v>
      </c>
      <c r="CX53" s="41" t="s">
        <v>15784</v>
      </c>
      <c r="CY53" s="41" t="s">
        <v>15785</v>
      </c>
      <c r="CZ53" s="41" t="s">
        <v>15786</v>
      </c>
      <c r="DA53" s="41" t="s">
        <v>15787</v>
      </c>
      <c r="DB53" s="25" t="s">
        <v>15788</v>
      </c>
      <c r="DC53" s="41" t="s">
        <v>15789</v>
      </c>
      <c r="DD53" s="41" t="s">
        <v>15790</v>
      </c>
      <c r="DE53" s="41" t="s">
        <v>15791</v>
      </c>
      <c r="DF53" s="41" t="s">
        <v>15792</v>
      </c>
      <c r="DG53" s="25" t="s">
        <v>15793</v>
      </c>
      <c r="DH53" s="41" t="s">
        <v>15794</v>
      </c>
      <c r="DI53" s="41" t="s">
        <v>15795</v>
      </c>
      <c r="DJ53" s="41" t="s">
        <v>15796</v>
      </c>
      <c r="DK53" s="41" t="s">
        <v>15797</v>
      </c>
      <c r="DL53" s="25" t="s">
        <v>15798</v>
      </c>
      <c r="DM53" s="41" t="s">
        <v>15799</v>
      </c>
      <c r="DN53" s="41" t="s">
        <v>15800</v>
      </c>
      <c r="DO53" s="41" t="s">
        <v>15801</v>
      </c>
      <c r="DP53" s="41" t="s">
        <v>15802</v>
      </c>
      <c r="DQ53" s="25" t="s">
        <v>15803</v>
      </c>
      <c r="DR53" s="41" t="s">
        <v>15804</v>
      </c>
      <c r="DS53" s="41" t="s">
        <v>15805</v>
      </c>
      <c r="DT53" s="41" t="s">
        <v>15806</v>
      </c>
      <c r="DU53" s="41" t="s">
        <v>15807</v>
      </c>
      <c r="DV53" s="25" t="s">
        <v>15808</v>
      </c>
      <c r="DW53" s="41" t="s">
        <v>15809</v>
      </c>
      <c r="DX53" s="41" t="s">
        <v>15810</v>
      </c>
      <c r="DY53" s="41" t="s">
        <v>15811</v>
      </c>
      <c r="DZ53" s="41" t="s">
        <v>15812</v>
      </c>
      <c r="EA53" s="25" t="s">
        <v>15813</v>
      </c>
      <c r="EB53" s="42" t="s">
        <v>15814</v>
      </c>
      <c r="EC53" s="43" t="s">
        <v>15815</v>
      </c>
      <c r="ED53" s="41" t="s">
        <v>15816</v>
      </c>
      <c r="EE53" s="41" t="s">
        <v>15817</v>
      </c>
      <c r="EF53" s="41" t="s">
        <v>15818</v>
      </c>
      <c r="EG53" s="41" t="s">
        <v>15819</v>
      </c>
      <c r="EH53" s="25" t="s">
        <v>15820</v>
      </c>
      <c r="EI53" s="41" t="s">
        <v>15821</v>
      </c>
      <c r="EK53" s="41" t="s">
        <v>15822</v>
      </c>
      <c r="EL53" s="41" t="s">
        <v>15823</v>
      </c>
      <c r="EM53" s="25" t="s">
        <v>15824</v>
      </c>
      <c r="EN53" s="41" t="s">
        <v>15825</v>
      </c>
      <c r="EO53" s="41" t="s">
        <v>15826</v>
      </c>
      <c r="EP53" s="41" t="s">
        <v>15827</v>
      </c>
      <c r="EQ53" s="41" t="s">
        <v>15828</v>
      </c>
      <c r="ER53" s="25" t="s">
        <v>15829</v>
      </c>
      <c r="ES53" s="41" t="s">
        <v>15830</v>
      </c>
      <c r="ET53" s="41" t="s">
        <v>15831</v>
      </c>
      <c r="EU53" s="41" t="s">
        <v>15832</v>
      </c>
      <c r="EV53" s="41" t="s">
        <v>15833</v>
      </c>
      <c r="EW53" s="25" t="s">
        <v>15834</v>
      </c>
      <c r="EX53" s="41" t="s">
        <v>15835</v>
      </c>
      <c r="EY53" s="41" t="s">
        <v>15836</v>
      </c>
      <c r="EZ53" s="41" t="s">
        <v>15837</v>
      </c>
      <c r="FA53" s="41" t="s">
        <v>15838</v>
      </c>
      <c r="FB53" s="25" t="s">
        <v>15839</v>
      </c>
      <c r="FC53" s="41" t="s">
        <v>15840</v>
      </c>
      <c r="FD53" s="41" t="s">
        <v>15841</v>
      </c>
      <c r="FE53" s="41" t="s">
        <v>15842</v>
      </c>
      <c r="FF53" s="41" t="s">
        <v>15843</v>
      </c>
      <c r="FG53" s="25" t="s">
        <v>15844</v>
      </c>
      <c r="FH53" s="41" t="s">
        <v>15845</v>
      </c>
      <c r="FI53" s="41" t="s">
        <v>15846</v>
      </c>
      <c r="FJ53" s="41" t="s">
        <v>15847</v>
      </c>
      <c r="FK53" s="41" t="s">
        <v>15848</v>
      </c>
      <c r="FL53" s="25" t="s">
        <v>15849</v>
      </c>
      <c r="FM53" s="41" t="s">
        <v>15850</v>
      </c>
      <c r="FN53" s="41" t="s">
        <v>15851</v>
      </c>
      <c r="FO53" s="41" t="s">
        <v>15852</v>
      </c>
      <c r="FP53" s="41" t="s">
        <v>15853</v>
      </c>
      <c r="FQ53" s="25" t="s">
        <v>15854</v>
      </c>
    </row>
    <row r="54" spans="1:173" outlineLevel="1" x14ac:dyDescent="0.3">
      <c r="A54" s="67" t="s">
        <v>15855</v>
      </c>
      <c r="B54" s="67" t="s">
        <v>15856</v>
      </c>
      <c r="C54" s="80" t="s">
        <v>15857</v>
      </c>
      <c r="D54" s="80" t="s">
        <v>15858</v>
      </c>
      <c r="E54" s="24" t="s">
        <v>15859</v>
      </c>
      <c r="F54" s="25">
        <v>242.93804579719031</v>
      </c>
      <c r="G54" s="41">
        <v>307.95914222666033</v>
      </c>
      <c r="H54" s="41">
        <v>325.79591952618335</v>
      </c>
      <c r="I54" s="41">
        <v>332.83040046862715</v>
      </c>
      <c r="J54" s="41">
        <v>362.80443223509991</v>
      </c>
      <c r="K54" s="41">
        <v>384.07225370571899</v>
      </c>
      <c r="L54" s="25">
        <v>362.03455964816266</v>
      </c>
      <c r="M54" s="41">
        <v>296.86260070965034</v>
      </c>
      <c r="O54" s="41">
        <v>357.73457218813832</v>
      </c>
      <c r="P54" s="41">
        <v>367.34511648324604</v>
      </c>
      <c r="Q54" s="25">
        <v>380.24421773901832</v>
      </c>
      <c r="R54" s="41">
        <v>382.47043283800502</v>
      </c>
      <c r="S54" s="41">
        <v>384.29814946317492</v>
      </c>
      <c r="T54" s="41">
        <v>386.0593070153775</v>
      </c>
      <c r="U54" s="41">
        <v>354.21653048977078</v>
      </c>
      <c r="V54" s="25">
        <v>354.78765105657902</v>
      </c>
      <c r="W54" s="41">
        <v>355.57935757217365</v>
      </c>
      <c r="X54" s="41">
        <v>355.76812925315079</v>
      </c>
      <c r="Y54" s="41">
        <v>356.64837318133658</v>
      </c>
      <c r="Z54" s="41">
        <v>357.50551574872134</v>
      </c>
      <c r="AA54" s="25">
        <v>357.84326984228954</v>
      </c>
      <c r="AB54" s="41">
        <v>357.8088412797797</v>
      </c>
      <c r="AC54" s="41">
        <v>357.10761040768239</v>
      </c>
      <c r="AD54" s="41">
        <v>355.99541537822279</v>
      </c>
      <c r="AE54" s="41">
        <v>354.24924007408691</v>
      </c>
      <c r="AF54" s="25">
        <v>353.0042656314597</v>
      </c>
      <c r="AG54" s="41">
        <v>353.86663678824539</v>
      </c>
      <c r="AH54" s="41">
        <v>357.10761040768239</v>
      </c>
      <c r="AI54" s="41">
        <v>356.38901861270853</v>
      </c>
      <c r="AJ54" s="41">
        <v>355.37340887581234</v>
      </c>
      <c r="AK54" s="25">
        <v>353.8775402892752</v>
      </c>
      <c r="AL54" s="41">
        <v>352.38167170273817</v>
      </c>
      <c r="AM54" s="41">
        <v>350.88580311620103</v>
      </c>
      <c r="AN54" s="41">
        <v>349.38993452966389</v>
      </c>
      <c r="AO54" s="41">
        <v>349.38993452966389</v>
      </c>
      <c r="AP54" s="25">
        <v>349.38993452966389</v>
      </c>
      <c r="AQ54" s="41">
        <v>349.38993452966389</v>
      </c>
      <c r="AR54" s="41">
        <v>349.38993452966389</v>
      </c>
      <c r="AS54" s="41">
        <v>349.38993452966389</v>
      </c>
      <c r="AT54" s="41">
        <v>349.38993452966389</v>
      </c>
      <c r="AU54" s="25">
        <v>349.38993452966389</v>
      </c>
      <c r="AV54" s="42" t="s">
        <v>15860</v>
      </c>
      <c r="AW54" s="43" t="s">
        <v>15861</v>
      </c>
      <c r="AX54" s="41" t="s">
        <v>15862</v>
      </c>
      <c r="AY54" s="41" t="s">
        <v>15863</v>
      </c>
      <c r="AZ54" s="41" t="s">
        <v>15864</v>
      </c>
      <c r="BA54" s="41" t="s">
        <v>15865</v>
      </c>
      <c r="BB54" s="25" t="s">
        <v>15866</v>
      </c>
      <c r="BC54" s="41" t="s">
        <v>15867</v>
      </c>
      <c r="BE54" s="41" t="s">
        <v>15868</v>
      </c>
      <c r="BF54" s="41" t="s">
        <v>15869</v>
      </c>
      <c r="BG54" s="25" t="s">
        <v>15870</v>
      </c>
      <c r="BH54" s="41" t="s">
        <v>15871</v>
      </c>
      <c r="BI54" s="41" t="s">
        <v>15872</v>
      </c>
      <c r="BJ54" s="41" t="s">
        <v>15873</v>
      </c>
      <c r="BK54" s="41" t="s">
        <v>15874</v>
      </c>
      <c r="BL54" s="25" t="s">
        <v>15875</v>
      </c>
      <c r="BM54" s="41" t="s">
        <v>15876</v>
      </c>
      <c r="BN54" s="41" t="s">
        <v>15877</v>
      </c>
      <c r="BO54" s="41" t="s">
        <v>15878</v>
      </c>
      <c r="BP54" s="41" t="s">
        <v>15879</v>
      </c>
      <c r="BQ54" s="25" t="s">
        <v>15880</v>
      </c>
      <c r="BR54" s="41" t="s">
        <v>15881</v>
      </c>
      <c r="BS54" s="41" t="s">
        <v>15882</v>
      </c>
      <c r="BT54" s="41" t="s">
        <v>15883</v>
      </c>
      <c r="BU54" s="41" t="s">
        <v>15884</v>
      </c>
      <c r="BV54" s="25" t="s">
        <v>15885</v>
      </c>
      <c r="BW54" s="41" t="s">
        <v>15886</v>
      </c>
      <c r="BX54" s="41" t="s">
        <v>15887</v>
      </c>
      <c r="BY54" s="41" t="s">
        <v>15888</v>
      </c>
      <c r="BZ54" s="41" t="s">
        <v>15889</v>
      </c>
      <c r="CA54" s="25" t="s">
        <v>15890</v>
      </c>
      <c r="CB54" s="41" t="s">
        <v>15891</v>
      </c>
      <c r="CC54" s="41" t="s">
        <v>15892</v>
      </c>
      <c r="CD54" s="41" t="s">
        <v>15893</v>
      </c>
      <c r="CE54" s="41" t="s">
        <v>15894</v>
      </c>
      <c r="CF54" s="25" t="s">
        <v>15895</v>
      </c>
      <c r="CG54" s="41" t="s">
        <v>15896</v>
      </c>
      <c r="CH54" s="41" t="s">
        <v>15897</v>
      </c>
      <c r="CI54" s="41" t="s">
        <v>15898</v>
      </c>
      <c r="CJ54" s="41" t="s">
        <v>15899</v>
      </c>
      <c r="CK54" s="25" t="s">
        <v>15900</v>
      </c>
      <c r="CL54" s="42">
        <v>6.5864427771060674</v>
      </c>
      <c r="CM54" s="43">
        <v>4.2557875196894139</v>
      </c>
      <c r="CN54" s="41">
        <v>4.6462503311368382</v>
      </c>
      <c r="CO54" s="41">
        <v>5.017612421798499</v>
      </c>
      <c r="CP54" s="41">
        <v>5.4330530988888439</v>
      </c>
      <c r="CQ54" s="41">
        <v>5.8683291398720954</v>
      </c>
      <c r="CR54" s="25">
        <v>6.2396912305337553</v>
      </c>
      <c r="CS54" s="41">
        <v>6.4747770248200682</v>
      </c>
      <c r="CU54" s="41">
        <v>6.7705224630955723</v>
      </c>
      <c r="CV54" s="41">
        <v>6.9181606857623601</v>
      </c>
      <c r="CW54" s="25">
        <v>7.013952277745914</v>
      </c>
      <c r="CX54" s="41">
        <v>7.0300350926042654</v>
      </c>
      <c r="CY54" s="41">
        <v>7.020772720266125</v>
      </c>
      <c r="CZ54" s="41">
        <v>7.0610987576602522</v>
      </c>
      <c r="DA54" s="41">
        <v>7.0508137541602274</v>
      </c>
      <c r="DB54" s="25">
        <v>7.0633026869816877</v>
      </c>
      <c r="DC54" s="41">
        <v>7.0552216128030931</v>
      </c>
      <c r="DD54" s="41">
        <v>7.0203260652137196</v>
      </c>
      <c r="DE54" s="41">
        <v>6.9986540935529495</v>
      </c>
      <c r="DF54" s="41">
        <v>6.9755128356778906</v>
      </c>
      <c r="DG54" s="25">
        <v>6.927026390606339</v>
      </c>
      <c r="DH54" s="41">
        <v>6.8612758325168866</v>
      </c>
      <c r="DI54" s="41">
        <v>6.8146259952131958</v>
      </c>
      <c r="DJ54" s="41">
        <v>6.7238975714808227</v>
      </c>
      <c r="DK54" s="41">
        <v>6.6184762856055546</v>
      </c>
      <c r="DL54" s="25">
        <v>6.5769689500518771</v>
      </c>
      <c r="DM54" s="41">
        <v>6.6566777271770796</v>
      </c>
      <c r="DN54" s="41">
        <v>6.8146259952131958</v>
      </c>
      <c r="DO54" s="41">
        <v>6.7943717221169653</v>
      </c>
      <c r="DP54" s="41">
        <v>6.7657456828076246</v>
      </c>
      <c r="DQ54" s="25">
        <v>6.7235830376456338</v>
      </c>
      <c r="DR54" s="41">
        <v>6.6814203924836439</v>
      </c>
      <c r="DS54" s="41">
        <v>6.6392577473216541</v>
      </c>
      <c r="DT54" s="41">
        <v>6.5970951021596642</v>
      </c>
      <c r="DU54" s="41">
        <v>6.5970951021596642</v>
      </c>
      <c r="DV54" s="25">
        <v>6.5970951021596642</v>
      </c>
      <c r="DW54" s="41">
        <v>6.5970951021596642</v>
      </c>
      <c r="DX54" s="41">
        <v>6.5970951021596642</v>
      </c>
      <c r="DY54" s="41">
        <v>6.5970951021596642</v>
      </c>
      <c r="DZ54" s="41">
        <v>6.5970951021596642</v>
      </c>
      <c r="EA54" s="25">
        <v>6.5970951021596642</v>
      </c>
      <c r="EB54" s="42">
        <v>249.52448857429638</v>
      </c>
      <c r="EC54" s="43">
        <v>312.21492974634975</v>
      </c>
      <c r="ED54" s="41">
        <v>330.44216985732021</v>
      </c>
      <c r="EE54" s="41">
        <v>337.84801289042565</v>
      </c>
      <c r="EF54" s="41">
        <v>368.23748533398873</v>
      </c>
      <c r="EG54" s="41">
        <v>389.94058284559111</v>
      </c>
      <c r="EH54" s="25">
        <v>368.27425087869642</v>
      </c>
      <c r="EI54" s="41">
        <v>303.33737773447041</v>
      </c>
      <c r="EK54" s="41">
        <v>364.50509465123389</v>
      </c>
      <c r="EL54" s="41">
        <v>374.2632771690084</v>
      </c>
      <c r="EM54" s="25">
        <v>387.25817001676421</v>
      </c>
      <c r="EN54" s="41">
        <v>389.50046793060926</v>
      </c>
      <c r="EO54" s="41">
        <v>391.31892218344103</v>
      </c>
      <c r="EP54" s="41">
        <v>393.12040577303776</v>
      </c>
      <c r="EQ54" s="41">
        <v>361.26734424393101</v>
      </c>
      <c r="ER54" s="25">
        <v>361.85095374356069</v>
      </c>
      <c r="ES54" s="41">
        <v>362.63457918497676</v>
      </c>
      <c r="ET54" s="41">
        <v>362.78845531836453</v>
      </c>
      <c r="EU54" s="41">
        <v>363.64702727488952</v>
      </c>
      <c r="EV54" s="41">
        <v>364.48102858439921</v>
      </c>
      <c r="EW54" s="25">
        <v>364.77029623289587</v>
      </c>
      <c r="EX54" s="41">
        <v>364.67011711229657</v>
      </c>
      <c r="EY54" s="41">
        <v>363.92223640289558</v>
      </c>
      <c r="EZ54" s="41">
        <v>362.71931294970364</v>
      </c>
      <c r="FA54" s="41">
        <v>360.86771635969245</v>
      </c>
      <c r="FB54" s="25">
        <v>359.58123458151158</v>
      </c>
      <c r="FC54" s="41">
        <v>360.52331451542244</v>
      </c>
      <c r="FD54" s="41">
        <v>363.92223640289558</v>
      </c>
      <c r="FE54" s="41">
        <v>363.1833903348255</v>
      </c>
      <c r="FF54" s="41">
        <v>362.13915455861996</v>
      </c>
      <c r="FG54" s="25">
        <v>360.60112332692086</v>
      </c>
      <c r="FH54" s="41">
        <v>359.0630920952218</v>
      </c>
      <c r="FI54" s="41">
        <v>357.5250608635227</v>
      </c>
      <c r="FJ54" s="41">
        <v>355.98702963182353</v>
      </c>
      <c r="FK54" s="41">
        <v>355.98702963182353</v>
      </c>
      <c r="FL54" s="25">
        <v>355.98702963182353</v>
      </c>
      <c r="FM54" s="41">
        <v>355.98702963182353</v>
      </c>
      <c r="FN54" s="41">
        <v>355.98702963182353</v>
      </c>
      <c r="FO54" s="41">
        <v>355.98702963182353</v>
      </c>
      <c r="FP54" s="41">
        <v>355.98702963182353</v>
      </c>
      <c r="FQ54" s="25">
        <v>355.98702963182353</v>
      </c>
    </row>
    <row r="55" spans="1:173" outlineLevel="1" x14ac:dyDescent="0.3">
      <c r="A55" s="67" t="s">
        <v>15901</v>
      </c>
      <c r="B55" s="67" t="s">
        <v>15902</v>
      </c>
      <c r="C55" s="79" t="s">
        <v>15903</v>
      </c>
      <c r="D55" s="79" t="s">
        <v>15904</v>
      </c>
      <c r="E55" s="24" t="s">
        <v>15905</v>
      </c>
      <c r="F55" s="25">
        <v>30.668026934725173</v>
      </c>
      <c r="G55" s="41">
        <v>24.371765577678975</v>
      </c>
      <c r="H55" s="41">
        <v>25.9813847541723</v>
      </c>
      <c r="I55" s="41">
        <v>26.673068496681484</v>
      </c>
      <c r="J55" s="41">
        <v>27.603932598749918</v>
      </c>
      <c r="K55" s="41">
        <v>28.835388233777945</v>
      </c>
      <c r="L55" s="25">
        <v>29.840592177331004</v>
      </c>
      <c r="M55" s="41">
        <v>30.451471744313412</v>
      </c>
      <c r="O55" s="41">
        <v>31.03584754172304</v>
      </c>
      <c r="P55" s="41">
        <v>31.403668148720911</v>
      </c>
      <c r="Q55" s="25">
        <v>30.777675365680761</v>
      </c>
      <c r="R55" s="41">
        <v>29.737965203943535</v>
      </c>
      <c r="S55" s="41">
        <v>28.70795154326952</v>
      </c>
      <c r="T55" s="41">
        <v>27.545419034731594</v>
      </c>
      <c r="U55" s="41">
        <v>26.250367678329766</v>
      </c>
      <c r="V55" s="25">
        <v>25.942665377923806</v>
      </c>
      <c r="W55" s="41">
        <v>25.929090276435307</v>
      </c>
      <c r="X55" s="41">
        <v>25.149491590952994</v>
      </c>
      <c r="Y55" s="41">
        <v>24.56382292673494</v>
      </c>
      <c r="Z55" s="41">
        <v>24.110673110380787</v>
      </c>
      <c r="AA55" s="25">
        <v>23.689844964237356</v>
      </c>
      <c r="AB55" s="41">
        <v>23.113872801082511</v>
      </c>
      <c r="AC55" s="41">
        <v>23.323317224047912</v>
      </c>
      <c r="AD55" s="41">
        <v>23.29358128745406</v>
      </c>
      <c r="AE55" s="41">
        <v>22.963253817900608</v>
      </c>
      <c r="AF55" s="25">
        <v>22.733123526000355</v>
      </c>
      <c r="AG55" s="41">
        <v>22.903781944712904</v>
      </c>
      <c r="AH55" s="41">
        <v>23.323317224047916</v>
      </c>
      <c r="AI55" s="41">
        <v>23.323317224047916</v>
      </c>
      <c r="AJ55" s="41">
        <v>23.323317224047916</v>
      </c>
      <c r="AK55" s="25">
        <v>23.323317224047916</v>
      </c>
      <c r="AL55" s="41">
        <v>23.323317224047916</v>
      </c>
      <c r="AM55" s="41">
        <v>23.323317224047916</v>
      </c>
      <c r="AN55" s="41">
        <v>23.323317224047916</v>
      </c>
      <c r="AO55" s="41">
        <v>23.323317224047916</v>
      </c>
      <c r="AP55" s="25">
        <v>23.323317224047916</v>
      </c>
      <c r="AQ55" s="41">
        <v>23.323317224047916</v>
      </c>
      <c r="AR55" s="41">
        <v>23.323317224047916</v>
      </c>
      <c r="AS55" s="41">
        <v>23.323317224047916</v>
      </c>
      <c r="AT55" s="41">
        <v>23.323317224047916</v>
      </c>
      <c r="AU55" s="25">
        <v>23.323317224047916</v>
      </c>
      <c r="AV55" s="42" t="s">
        <v>15906</v>
      </c>
      <c r="AW55" s="43" t="s">
        <v>15907</v>
      </c>
      <c r="AX55" s="41" t="s">
        <v>15908</v>
      </c>
      <c r="AY55" s="41" t="s">
        <v>15909</v>
      </c>
      <c r="AZ55" s="41" t="s">
        <v>15910</v>
      </c>
      <c r="BA55" s="41" t="s">
        <v>15911</v>
      </c>
      <c r="BB55" s="25" t="s">
        <v>15912</v>
      </c>
      <c r="BC55" s="41" t="s">
        <v>15913</v>
      </c>
      <c r="BE55" s="41" t="s">
        <v>15914</v>
      </c>
      <c r="BF55" s="41" t="s">
        <v>15915</v>
      </c>
      <c r="BG55" s="25" t="s">
        <v>15916</v>
      </c>
      <c r="BH55" s="41" t="s">
        <v>15917</v>
      </c>
      <c r="BI55" s="41" t="s">
        <v>15918</v>
      </c>
      <c r="BJ55" s="41" t="s">
        <v>15919</v>
      </c>
      <c r="BK55" s="41" t="s">
        <v>15920</v>
      </c>
      <c r="BL55" s="25" t="s">
        <v>15921</v>
      </c>
      <c r="BM55" s="41" t="s">
        <v>15922</v>
      </c>
      <c r="BN55" s="41" t="s">
        <v>15923</v>
      </c>
      <c r="BO55" s="41" t="s">
        <v>15924</v>
      </c>
      <c r="BP55" s="41" t="s">
        <v>15925</v>
      </c>
      <c r="BQ55" s="25" t="s">
        <v>15926</v>
      </c>
      <c r="BR55" s="41" t="s">
        <v>15927</v>
      </c>
      <c r="BS55" s="41" t="s">
        <v>15928</v>
      </c>
      <c r="BT55" s="41" t="s">
        <v>15929</v>
      </c>
      <c r="BU55" s="41" t="s">
        <v>15930</v>
      </c>
      <c r="BV55" s="25" t="s">
        <v>15931</v>
      </c>
      <c r="BW55" s="41" t="s">
        <v>15932</v>
      </c>
      <c r="BX55" s="41" t="s">
        <v>15933</v>
      </c>
      <c r="BY55" s="41" t="s">
        <v>15934</v>
      </c>
      <c r="BZ55" s="41" t="s">
        <v>15935</v>
      </c>
      <c r="CA55" s="25" t="s">
        <v>15936</v>
      </c>
      <c r="CB55" s="41" t="s">
        <v>15937</v>
      </c>
      <c r="CC55" s="41" t="s">
        <v>15938</v>
      </c>
      <c r="CD55" s="41" t="s">
        <v>15939</v>
      </c>
      <c r="CE55" s="41" t="s">
        <v>15940</v>
      </c>
      <c r="CF55" s="25" t="s">
        <v>15941</v>
      </c>
      <c r="CG55" s="41" t="s">
        <v>15942</v>
      </c>
      <c r="CH55" s="41" t="s">
        <v>15943</v>
      </c>
      <c r="CI55" s="41" t="s">
        <v>15944</v>
      </c>
      <c r="CJ55" s="41" t="s">
        <v>15945</v>
      </c>
      <c r="CK55" s="25" t="s">
        <v>15946</v>
      </c>
      <c r="CL55" s="42">
        <v>3.9351079972936391</v>
      </c>
      <c r="CM55" s="43">
        <v>3.0591406359945874</v>
      </c>
      <c r="CN55" s="41">
        <v>3.283078903924221</v>
      </c>
      <c r="CO55" s="41">
        <v>3.3793094046008112</v>
      </c>
      <c r="CP55" s="41">
        <v>3.5088158728010819</v>
      </c>
      <c r="CQ55" s="41">
        <v>3.6801421380243555</v>
      </c>
      <c r="CR55" s="25">
        <v>3.8199911366711756</v>
      </c>
      <c r="CS55" s="41">
        <v>3.9049797564276036</v>
      </c>
      <c r="CU55" s="41">
        <v>3.986281039242217</v>
      </c>
      <c r="CV55" s="41">
        <v>4.0374540811907957</v>
      </c>
      <c r="CW55" s="25">
        <v>4.0166790852503356</v>
      </c>
      <c r="CX55" s="41">
        <v>3.9383456589986441</v>
      </c>
      <c r="CY55" s="41">
        <v>3.861361258457372</v>
      </c>
      <c r="CZ55" s="41">
        <v>3.7659401732070328</v>
      </c>
      <c r="DA55" s="41">
        <v>3.6520824032476278</v>
      </c>
      <c r="DB55" s="25">
        <v>3.6092733207036489</v>
      </c>
      <c r="DC55" s="41">
        <v>3.6073846847090616</v>
      </c>
      <c r="DD55" s="41">
        <v>3.4989230175913346</v>
      </c>
      <c r="DE55" s="41">
        <v>3.4174418646819977</v>
      </c>
      <c r="DF55" s="41">
        <v>3.3543973964817266</v>
      </c>
      <c r="DG55" s="25">
        <v>3.2958496806495217</v>
      </c>
      <c r="DH55" s="41">
        <v>3.2157175534506037</v>
      </c>
      <c r="DI55" s="41">
        <v>3.2448565087956656</v>
      </c>
      <c r="DJ55" s="41">
        <v>3.2407194966170456</v>
      </c>
      <c r="DK55" s="41">
        <v>3.1947626874154218</v>
      </c>
      <c r="DL55" s="25">
        <v>3.1627458105547994</v>
      </c>
      <c r="DM55" s="41">
        <v>3.1864886630581819</v>
      </c>
      <c r="DN55" s="41">
        <v>3.244856508795666</v>
      </c>
      <c r="DO55" s="41">
        <v>3.244856508795666</v>
      </c>
      <c r="DP55" s="41">
        <v>3.244856508795666</v>
      </c>
      <c r="DQ55" s="25">
        <v>3.244856508795666</v>
      </c>
      <c r="DR55" s="41">
        <v>3.244856508795666</v>
      </c>
      <c r="DS55" s="41">
        <v>3.244856508795666</v>
      </c>
      <c r="DT55" s="41">
        <v>3.244856508795666</v>
      </c>
      <c r="DU55" s="41">
        <v>3.244856508795666</v>
      </c>
      <c r="DV55" s="25">
        <v>3.244856508795666</v>
      </c>
      <c r="DW55" s="41">
        <v>3.244856508795666</v>
      </c>
      <c r="DX55" s="41">
        <v>3.244856508795666</v>
      </c>
      <c r="DY55" s="41">
        <v>3.244856508795666</v>
      </c>
      <c r="DZ55" s="41">
        <v>3.244856508795666</v>
      </c>
      <c r="EA55" s="25">
        <v>3.244856508795666</v>
      </c>
      <c r="EB55" s="42">
        <v>34.603134932018811</v>
      </c>
      <c r="EC55" s="43">
        <v>27.430906213673563</v>
      </c>
      <c r="ED55" s="41">
        <v>29.264463658096521</v>
      </c>
      <c r="EE55" s="41">
        <v>30.052377901282295</v>
      </c>
      <c r="EF55" s="41">
        <v>31.112748471551001</v>
      </c>
      <c r="EG55" s="41">
        <v>32.515530371802299</v>
      </c>
      <c r="EH55" s="25">
        <v>33.660583314002182</v>
      </c>
      <c r="EI55" s="41">
        <v>34.356451500741017</v>
      </c>
      <c r="EK55" s="41">
        <v>35.022128580965258</v>
      </c>
      <c r="EL55" s="41">
        <v>35.441122229911706</v>
      </c>
      <c r="EM55" s="25">
        <v>34.794354450931095</v>
      </c>
      <c r="EN55" s="41">
        <v>33.676310862942181</v>
      </c>
      <c r="EO55" s="41">
        <v>32.569312801726895</v>
      </c>
      <c r="EP55" s="41">
        <v>31.311359207938626</v>
      </c>
      <c r="EQ55" s="41">
        <v>29.902450081577395</v>
      </c>
      <c r="ER55" s="25">
        <v>29.551938698627456</v>
      </c>
      <c r="ES55" s="41">
        <v>29.536474961144368</v>
      </c>
      <c r="ET55" s="41">
        <v>28.648414608544329</v>
      </c>
      <c r="EU55" s="41">
        <v>27.981264791416937</v>
      </c>
      <c r="EV55" s="41">
        <v>27.465070506862514</v>
      </c>
      <c r="EW55" s="25">
        <v>26.985694644886877</v>
      </c>
      <c r="EX55" s="41">
        <v>26.329590354533114</v>
      </c>
      <c r="EY55" s="41">
        <v>26.568173732843576</v>
      </c>
      <c r="EZ55" s="41">
        <v>26.534300784071107</v>
      </c>
      <c r="FA55" s="41">
        <v>26.158016505316031</v>
      </c>
      <c r="FB55" s="25">
        <v>25.895869336555155</v>
      </c>
      <c r="FC55" s="41">
        <v>26.090270607771085</v>
      </c>
      <c r="FD55" s="41">
        <v>26.568173732843583</v>
      </c>
      <c r="FE55" s="41">
        <v>26.568173732843583</v>
      </c>
      <c r="FF55" s="41">
        <v>26.568173732843583</v>
      </c>
      <c r="FG55" s="25">
        <v>26.568173732843583</v>
      </c>
      <c r="FH55" s="41">
        <v>26.568173732843583</v>
      </c>
      <c r="FI55" s="41">
        <v>26.568173732843583</v>
      </c>
      <c r="FJ55" s="41">
        <v>26.568173732843583</v>
      </c>
      <c r="FK55" s="41">
        <v>26.568173732843583</v>
      </c>
      <c r="FL55" s="25">
        <v>26.568173732843583</v>
      </c>
      <c r="FM55" s="41">
        <v>26.568173732843583</v>
      </c>
      <c r="FN55" s="41">
        <v>26.568173732843583</v>
      </c>
      <c r="FO55" s="41">
        <v>26.568173732843583</v>
      </c>
      <c r="FP55" s="41">
        <v>26.568173732843583</v>
      </c>
      <c r="FQ55" s="25">
        <v>26.568173732843583</v>
      </c>
    </row>
    <row r="56" spans="1:173" outlineLevel="1" x14ac:dyDescent="0.3">
      <c r="A56" s="67" t="s">
        <v>15947</v>
      </c>
      <c r="B56" s="67" t="s">
        <v>15948</v>
      </c>
      <c r="C56" s="81" t="s">
        <v>15949</v>
      </c>
      <c r="D56" s="81" t="s">
        <v>15950</v>
      </c>
      <c r="E56" s="24" t="s">
        <v>15951</v>
      </c>
      <c r="F56" s="25">
        <v>31.944629459865652</v>
      </c>
      <c r="G56" s="41">
        <v>21.947209313938526</v>
      </c>
      <c r="H56" s="41">
        <v>23.433105576505955</v>
      </c>
      <c r="I56" s="41">
        <v>24.272886050151882</v>
      </c>
      <c r="J56" s="41">
        <v>26.271774946992156</v>
      </c>
      <c r="K56" s="41">
        <v>28.665154646785197</v>
      </c>
      <c r="L56" s="25">
        <v>29.538632675885072</v>
      </c>
      <c r="M56" s="41">
        <v>30.872658704984939</v>
      </c>
      <c r="O56" s="41">
        <v>33.199352220419833</v>
      </c>
      <c r="P56" s="41">
        <v>33.93523088543953</v>
      </c>
      <c r="Q56" s="25">
        <v>34.218563847372245</v>
      </c>
      <c r="R56" s="41">
        <v>33.35282424146672</v>
      </c>
      <c r="S56" s="41">
        <v>32.416251395078014</v>
      </c>
      <c r="T56" s="41">
        <v>31.641020929789885</v>
      </c>
      <c r="U56" s="41">
        <v>31.188475226702902</v>
      </c>
      <c r="V56" s="25">
        <v>31.078290185951289</v>
      </c>
      <c r="W56" s="41">
        <v>32.117177713037925</v>
      </c>
      <c r="X56" s="41">
        <v>33.10490789977559</v>
      </c>
      <c r="Y56" s="41">
        <v>33.986388225788488</v>
      </c>
      <c r="Z56" s="41">
        <v>34.867868551801386</v>
      </c>
      <c r="AA56" s="25">
        <v>35.355830875129953</v>
      </c>
      <c r="AB56" s="41">
        <v>35.721802617626373</v>
      </c>
      <c r="AC56" s="41">
        <v>36.256987101277069</v>
      </c>
      <c r="AD56" s="41">
        <v>36.323885161733401</v>
      </c>
      <c r="AE56" s="41">
        <v>35.957913419236974</v>
      </c>
      <c r="AF56" s="25">
        <v>36.016941119639618</v>
      </c>
      <c r="AG56" s="41">
        <v>36.075968820042263</v>
      </c>
      <c r="AH56" s="41">
        <v>36.256987101277055</v>
      </c>
      <c r="AI56" s="41">
        <v>36.256987101277055</v>
      </c>
      <c r="AJ56" s="41">
        <v>36.256987101277055</v>
      </c>
      <c r="AK56" s="25">
        <v>36.256987101277055</v>
      </c>
      <c r="AL56" s="41">
        <v>36.256987101277055</v>
      </c>
      <c r="AM56" s="41">
        <v>36.256987101277055</v>
      </c>
      <c r="AN56" s="41">
        <v>36.256987101277055</v>
      </c>
      <c r="AO56" s="41">
        <v>36.256987101277055</v>
      </c>
      <c r="AP56" s="25">
        <v>36.256987101277055</v>
      </c>
      <c r="AQ56" s="41">
        <v>36.256987101277055</v>
      </c>
      <c r="AR56" s="41">
        <v>36.256987101277055</v>
      </c>
      <c r="AS56" s="41">
        <v>36.256987101277055</v>
      </c>
      <c r="AT56" s="41">
        <v>36.256987101277055</v>
      </c>
      <c r="AU56" s="25">
        <v>36.256987101277055</v>
      </c>
      <c r="AV56" s="42" t="s">
        <v>15952</v>
      </c>
      <c r="AW56" s="43" t="s">
        <v>15953</v>
      </c>
      <c r="AX56" s="41" t="s">
        <v>15954</v>
      </c>
      <c r="AY56" s="41" t="s">
        <v>15955</v>
      </c>
      <c r="AZ56" s="41" t="s">
        <v>15956</v>
      </c>
      <c r="BA56" s="41" t="s">
        <v>15957</v>
      </c>
      <c r="BB56" s="25" t="s">
        <v>15958</v>
      </c>
      <c r="BC56" s="41" t="s">
        <v>15959</v>
      </c>
      <c r="BE56" s="41" t="s">
        <v>15960</v>
      </c>
      <c r="BF56" s="41" t="s">
        <v>15961</v>
      </c>
      <c r="BG56" s="25" t="s">
        <v>15962</v>
      </c>
      <c r="BH56" s="41" t="s">
        <v>15963</v>
      </c>
      <c r="BI56" s="41" t="s">
        <v>15964</v>
      </c>
      <c r="BJ56" s="41" t="s">
        <v>15965</v>
      </c>
      <c r="BK56" s="41" t="s">
        <v>15966</v>
      </c>
      <c r="BL56" s="25" t="s">
        <v>15967</v>
      </c>
      <c r="BM56" s="41" t="s">
        <v>15968</v>
      </c>
      <c r="BN56" s="41" t="s">
        <v>15969</v>
      </c>
      <c r="BO56" s="41" t="s">
        <v>15970</v>
      </c>
      <c r="BP56" s="41" t="s">
        <v>15971</v>
      </c>
      <c r="BQ56" s="25" t="s">
        <v>15972</v>
      </c>
      <c r="BR56" s="41" t="s">
        <v>15973</v>
      </c>
      <c r="BS56" s="41" t="s">
        <v>15974</v>
      </c>
      <c r="BT56" s="41" t="s">
        <v>15975</v>
      </c>
      <c r="BU56" s="41" t="s">
        <v>15976</v>
      </c>
      <c r="BV56" s="25" t="s">
        <v>15977</v>
      </c>
      <c r="BW56" s="41" t="s">
        <v>15978</v>
      </c>
      <c r="BX56" s="41" t="s">
        <v>15979</v>
      </c>
      <c r="BY56" s="41" t="s">
        <v>15980</v>
      </c>
      <c r="BZ56" s="41" t="s">
        <v>15981</v>
      </c>
      <c r="CA56" s="25" t="s">
        <v>15982</v>
      </c>
      <c r="CB56" s="41" t="s">
        <v>15983</v>
      </c>
      <c r="CC56" s="41" t="s">
        <v>15984</v>
      </c>
      <c r="CD56" s="41" t="s">
        <v>15985</v>
      </c>
      <c r="CE56" s="41" t="s">
        <v>15986</v>
      </c>
      <c r="CF56" s="25" t="s">
        <v>15987</v>
      </c>
      <c r="CG56" s="41" t="s">
        <v>15988</v>
      </c>
      <c r="CH56" s="41" t="s">
        <v>15989</v>
      </c>
      <c r="CI56" s="41" t="s">
        <v>15990</v>
      </c>
      <c r="CJ56" s="41" t="s">
        <v>15991</v>
      </c>
      <c r="CK56" s="25" t="s">
        <v>15992</v>
      </c>
      <c r="CL56" s="42">
        <v>2.808217267985873</v>
      </c>
      <c r="CM56" s="43">
        <v>1.9118068689511309</v>
      </c>
      <c r="CN56" s="41">
        <v>2.0373627228875937</v>
      </c>
      <c r="CO56" s="41">
        <v>2.1322595892349199</v>
      </c>
      <c r="CP56" s="41">
        <v>2.2705900213335215</v>
      </c>
      <c r="CQ56" s="41">
        <v>2.4490691276559931</v>
      </c>
      <c r="CR56" s="25">
        <v>2.5728000418550065</v>
      </c>
      <c r="CS56" s="41">
        <v>2.69653095605402</v>
      </c>
      <c r="CU56" s="41">
        <v>2.9063990258606065</v>
      </c>
      <c r="CV56" s="41">
        <v>2.9746517720411836</v>
      </c>
      <c r="CW56" s="25">
        <v>3.0009309042604424</v>
      </c>
      <c r="CX56" s="41">
        <v>2.9206335558127052</v>
      </c>
      <c r="CY56" s="41">
        <v>2.8337664243101526</v>
      </c>
      <c r="CZ56" s="41">
        <v>2.7618637986546788</v>
      </c>
      <c r="DA56" s="41">
        <v>2.719890184693361</v>
      </c>
      <c r="DB56" s="25">
        <v>2.7096705221636492</v>
      </c>
      <c r="DC56" s="41">
        <v>2.8060273403009344</v>
      </c>
      <c r="DD56" s="41">
        <v>2.8976393151208524</v>
      </c>
      <c r="DE56" s="41">
        <v>2.9793966153585489</v>
      </c>
      <c r="DF56" s="41">
        <v>3.0611539155962455</v>
      </c>
      <c r="DG56" s="25">
        <v>3.1064124210849697</v>
      </c>
      <c r="DH56" s="41">
        <v>3.1403563002015131</v>
      </c>
      <c r="DI56" s="41">
        <v>3.1899946610601142</v>
      </c>
      <c r="DJ56" s="41">
        <v>3.1961994561674394</v>
      </c>
      <c r="DK56" s="41">
        <v>3.1622555770508964</v>
      </c>
      <c r="DL56" s="25">
        <v>3.167730396263241</v>
      </c>
      <c r="DM56" s="41">
        <v>3.1732052154755865</v>
      </c>
      <c r="DN56" s="41">
        <v>3.1899946610601129</v>
      </c>
      <c r="DO56" s="41">
        <v>3.1899946610601129</v>
      </c>
      <c r="DP56" s="41">
        <v>3.1899946610601129</v>
      </c>
      <c r="DQ56" s="25">
        <v>3.1899946610601129</v>
      </c>
      <c r="DR56" s="41">
        <v>3.1899946610601129</v>
      </c>
      <c r="DS56" s="41">
        <v>3.1899946610601129</v>
      </c>
      <c r="DT56" s="41">
        <v>3.1899946610601129</v>
      </c>
      <c r="DU56" s="41">
        <v>3.1899946610601129</v>
      </c>
      <c r="DV56" s="25">
        <v>3.1899946610601129</v>
      </c>
      <c r="DW56" s="41">
        <v>3.1899946610601129</v>
      </c>
      <c r="DX56" s="41">
        <v>3.1899946610601129</v>
      </c>
      <c r="DY56" s="41">
        <v>3.1899946610601129</v>
      </c>
      <c r="DZ56" s="41">
        <v>3.1899946610601129</v>
      </c>
      <c r="EA56" s="25">
        <v>3.1899946610601129</v>
      </c>
      <c r="EB56" s="42">
        <v>34.752846727851527</v>
      </c>
      <c r="EC56" s="43">
        <v>23.859016182889658</v>
      </c>
      <c r="ED56" s="41">
        <v>25.470468299393549</v>
      </c>
      <c r="EE56" s="41">
        <v>26.405145639386802</v>
      </c>
      <c r="EF56" s="41">
        <v>28.542364968325678</v>
      </c>
      <c r="EG56" s="41">
        <v>31.114223774441189</v>
      </c>
      <c r="EH56" s="25">
        <v>32.11143271774008</v>
      </c>
      <c r="EI56" s="41">
        <v>33.569189661038962</v>
      </c>
      <c r="EK56" s="41">
        <v>36.105751246280441</v>
      </c>
      <c r="EL56" s="41">
        <v>36.909882657480715</v>
      </c>
      <c r="EM56" s="25">
        <v>37.219494751632688</v>
      </c>
      <c r="EN56" s="41">
        <v>36.273457797279427</v>
      </c>
      <c r="EO56" s="41">
        <v>35.250017819388169</v>
      </c>
      <c r="EP56" s="41">
        <v>34.402884728444562</v>
      </c>
      <c r="EQ56" s="41">
        <v>33.908365411396261</v>
      </c>
      <c r="ER56" s="25">
        <v>33.787960708114937</v>
      </c>
      <c r="ES56" s="41">
        <v>34.923205053338862</v>
      </c>
      <c r="ET56" s="41">
        <v>36.002547214896445</v>
      </c>
      <c r="EU56" s="41">
        <v>36.965784841147034</v>
      </c>
      <c r="EV56" s="41">
        <v>37.92902246739763</v>
      </c>
      <c r="EW56" s="25">
        <v>38.462243296214922</v>
      </c>
      <c r="EX56" s="41">
        <v>38.862158917827884</v>
      </c>
      <c r="EY56" s="41">
        <v>39.446981762337181</v>
      </c>
      <c r="EZ56" s="41">
        <v>39.520084617900842</v>
      </c>
      <c r="FA56" s="41">
        <v>39.120168996287873</v>
      </c>
      <c r="FB56" s="25">
        <v>39.184671515902856</v>
      </c>
      <c r="FC56" s="41">
        <v>39.249174035517846</v>
      </c>
      <c r="FD56" s="41">
        <v>39.446981762337167</v>
      </c>
      <c r="FE56" s="41">
        <v>39.446981762337167</v>
      </c>
      <c r="FF56" s="41">
        <v>39.446981762337167</v>
      </c>
      <c r="FG56" s="25">
        <v>39.446981762337167</v>
      </c>
      <c r="FH56" s="41">
        <v>39.446981762337167</v>
      </c>
      <c r="FI56" s="41">
        <v>39.446981762337167</v>
      </c>
      <c r="FJ56" s="41">
        <v>39.446981762337167</v>
      </c>
      <c r="FK56" s="41">
        <v>39.446981762337167</v>
      </c>
      <c r="FL56" s="25">
        <v>39.446981762337167</v>
      </c>
      <c r="FM56" s="41">
        <v>39.446981762337167</v>
      </c>
      <c r="FN56" s="41">
        <v>39.446981762337167</v>
      </c>
      <c r="FO56" s="41">
        <v>39.446981762337167</v>
      </c>
      <c r="FP56" s="41">
        <v>39.446981762337167</v>
      </c>
      <c r="FQ56" s="25">
        <v>39.446981762337167</v>
      </c>
    </row>
    <row r="57" spans="1:173" outlineLevel="1" x14ac:dyDescent="0.3">
      <c r="A57" s="67" t="s">
        <v>15993</v>
      </c>
      <c r="B57" s="67" t="s">
        <v>15994</v>
      </c>
      <c r="C57" s="82" t="s">
        <v>15995</v>
      </c>
      <c r="D57" s="82" t="s">
        <v>15996</v>
      </c>
      <c r="E57" s="24" t="s">
        <v>15997</v>
      </c>
      <c r="F57" s="25">
        <v>3.2999999999999994</v>
      </c>
      <c r="G57" s="41" t="s">
        <v>15998</v>
      </c>
      <c r="H57" s="41">
        <v>9.1666666666666674E-2</v>
      </c>
      <c r="I57" s="41">
        <v>0.75166666666666682</v>
      </c>
      <c r="J57" s="41">
        <v>1.4116666666666668</v>
      </c>
      <c r="K57" s="41">
        <v>2.0716666666666668</v>
      </c>
      <c r="L57" s="25">
        <v>2.7316666666666669</v>
      </c>
      <c r="M57" s="41">
        <v>3.2999999999999994</v>
      </c>
      <c r="O57" s="41">
        <v>3.8096666666666663</v>
      </c>
      <c r="P57" s="41">
        <v>4.3193333333333328</v>
      </c>
      <c r="Q57" s="25">
        <v>4.8289999999999988</v>
      </c>
      <c r="R57" s="41">
        <v>5.3386666666666658</v>
      </c>
      <c r="S57" s="41">
        <v>5.8483333333333327</v>
      </c>
      <c r="T57" s="41">
        <v>6.3579999999999997</v>
      </c>
      <c r="U57" s="41">
        <v>6.8676666666666657</v>
      </c>
      <c r="V57" s="25">
        <v>7.3773333333333335</v>
      </c>
      <c r="W57" s="41">
        <v>7.8869999999999996</v>
      </c>
      <c r="X57" s="41">
        <v>8.3966666666666665</v>
      </c>
      <c r="Y57" s="41">
        <v>8.9063333333333308</v>
      </c>
      <c r="Z57" s="41">
        <v>9.4159999999999986</v>
      </c>
      <c r="AA57" s="25">
        <v>9.9256666666666646</v>
      </c>
      <c r="AB57" s="41">
        <v>10.343666666666666</v>
      </c>
      <c r="AC57" s="41">
        <v>10.193333333333333</v>
      </c>
      <c r="AD57" s="41">
        <v>10.042999999999999</v>
      </c>
      <c r="AE57" s="41">
        <v>9.8926666666666669</v>
      </c>
      <c r="AF57" s="25">
        <v>9.7423333333333328</v>
      </c>
      <c r="AG57" s="41">
        <v>9.6836666666666673</v>
      </c>
      <c r="AH57" s="41">
        <v>10.193333333333333</v>
      </c>
      <c r="AI57" s="41">
        <v>10.193333333333333</v>
      </c>
      <c r="AJ57" s="41">
        <v>10.193333333333333</v>
      </c>
      <c r="AK57" s="25">
        <v>10.193333333333333</v>
      </c>
      <c r="AL57" s="41">
        <v>10.193333333333333</v>
      </c>
      <c r="AM57" s="41">
        <v>10.193333333333333</v>
      </c>
      <c r="AN57" s="41">
        <v>10.193333333333333</v>
      </c>
      <c r="AO57" s="41">
        <v>10.193333333333333</v>
      </c>
      <c r="AP57" s="25">
        <v>10.193333333333333</v>
      </c>
      <c r="AQ57" s="41">
        <v>10.193333333333333</v>
      </c>
      <c r="AR57" s="41">
        <v>10.193333333333333</v>
      </c>
      <c r="AS57" s="41">
        <v>10.193333333333333</v>
      </c>
      <c r="AT57" s="41">
        <v>10.193333333333333</v>
      </c>
      <c r="AU57" s="25">
        <v>10.193333333333333</v>
      </c>
      <c r="AV57" s="42" t="s">
        <v>15999</v>
      </c>
      <c r="AW57" s="43" t="s">
        <v>16000</v>
      </c>
      <c r="AX57" s="41" t="s">
        <v>16001</v>
      </c>
      <c r="AY57" s="41" t="s">
        <v>16002</v>
      </c>
      <c r="AZ57" s="41" t="s">
        <v>16003</v>
      </c>
      <c r="BA57" s="41" t="s">
        <v>16004</v>
      </c>
      <c r="BB57" s="25" t="s">
        <v>16005</v>
      </c>
      <c r="BC57" s="41" t="s">
        <v>16006</v>
      </c>
      <c r="BE57" s="41" t="s">
        <v>16007</v>
      </c>
      <c r="BF57" s="41" t="s">
        <v>16008</v>
      </c>
      <c r="BG57" s="25" t="s">
        <v>16009</v>
      </c>
      <c r="BH57" s="41" t="s">
        <v>16010</v>
      </c>
      <c r="BI57" s="41" t="s">
        <v>16011</v>
      </c>
      <c r="BJ57" s="41" t="s">
        <v>16012</v>
      </c>
      <c r="BK57" s="41" t="s">
        <v>16013</v>
      </c>
      <c r="BL57" s="25" t="s">
        <v>16014</v>
      </c>
      <c r="BM57" s="41" t="s">
        <v>16015</v>
      </c>
      <c r="BN57" s="41" t="s">
        <v>16016</v>
      </c>
      <c r="BO57" s="41" t="s">
        <v>16017</v>
      </c>
      <c r="BP57" s="41" t="s">
        <v>16018</v>
      </c>
      <c r="BQ57" s="25" t="s">
        <v>16019</v>
      </c>
      <c r="BR57" s="41" t="s">
        <v>16020</v>
      </c>
      <c r="BS57" s="41" t="s">
        <v>16021</v>
      </c>
      <c r="BT57" s="41" t="s">
        <v>16022</v>
      </c>
      <c r="BU57" s="41" t="s">
        <v>16023</v>
      </c>
      <c r="BV57" s="25" t="s">
        <v>16024</v>
      </c>
      <c r="BW57" s="41" t="s">
        <v>16025</v>
      </c>
      <c r="BX57" s="41" t="s">
        <v>16026</v>
      </c>
      <c r="BY57" s="41" t="s">
        <v>16027</v>
      </c>
      <c r="BZ57" s="41" t="s">
        <v>16028</v>
      </c>
      <c r="CA57" s="25" t="s">
        <v>16029</v>
      </c>
      <c r="CB57" s="41" t="s">
        <v>16030</v>
      </c>
      <c r="CC57" s="41" t="s">
        <v>16031</v>
      </c>
      <c r="CD57" s="41" t="s">
        <v>16032</v>
      </c>
      <c r="CE57" s="41" t="s">
        <v>16033</v>
      </c>
      <c r="CF57" s="25" t="s">
        <v>16034</v>
      </c>
      <c r="CG57" s="41" t="s">
        <v>16035</v>
      </c>
      <c r="CH57" s="41" t="s">
        <v>16036</v>
      </c>
      <c r="CI57" s="41" t="s">
        <v>16037</v>
      </c>
      <c r="CJ57" s="41" t="s">
        <v>16038</v>
      </c>
      <c r="CK57" s="25" t="s">
        <v>16039</v>
      </c>
      <c r="CL57" s="42" t="s">
        <v>16040</v>
      </c>
      <c r="CM57" s="43" t="s">
        <v>16041</v>
      </c>
      <c r="CN57" s="41" t="s">
        <v>16042</v>
      </c>
      <c r="CO57" s="41" t="s">
        <v>16043</v>
      </c>
      <c r="CP57" s="41" t="s">
        <v>16044</v>
      </c>
      <c r="CQ57" s="41" t="s">
        <v>16045</v>
      </c>
      <c r="CR57" s="25" t="s">
        <v>16046</v>
      </c>
      <c r="CS57" s="41" t="s">
        <v>16047</v>
      </c>
      <c r="CU57" s="41" t="s">
        <v>16048</v>
      </c>
      <c r="CV57" s="41" t="s">
        <v>16049</v>
      </c>
      <c r="CW57" s="25" t="s">
        <v>16050</v>
      </c>
      <c r="CX57" s="41" t="s">
        <v>16051</v>
      </c>
      <c r="CY57" s="41" t="s">
        <v>16052</v>
      </c>
      <c r="CZ57" s="41" t="s">
        <v>16053</v>
      </c>
      <c r="DA57" s="41" t="s">
        <v>16054</v>
      </c>
      <c r="DB57" s="25" t="s">
        <v>16055</v>
      </c>
      <c r="DC57" s="41" t="s">
        <v>16056</v>
      </c>
      <c r="DD57" s="41" t="s">
        <v>16057</v>
      </c>
      <c r="DE57" s="41" t="s">
        <v>16058</v>
      </c>
      <c r="DF57" s="41" t="s">
        <v>16059</v>
      </c>
      <c r="DG57" s="25" t="s">
        <v>16060</v>
      </c>
      <c r="DH57" s="41" t="s">
        <v>16061</v>
      </c>
      <c r="DI57" s="41" t="s">
        <v>16062</v>
      </c>
      <c r="DJ57" s="41" t="s">
        <v>16063</v>
      </c>
      <c r="DK57" s="41" t="s">
        <v>16064</v>
      </c>
      <c r="DL57" s="25" t="s">
        <v>16065</v>
      </c>
      <c r="DM57" s="41" t="s">
        <v>16066</v>
      </c>
      <c r="DN57" s="41" t="s">
        <v>16067</v>
      </c>
      <c r="DO57" s="41" t="s">
        <v>16068</v>
      </c>
      <c r="DP57" s="41" t="s">
        <v>16069</v>
      </c>
      <c r="DQ57" s="25" t="s">
        <v>16070</v>
      </c>
      <c r="DR57" s="41" t="s">
        <v>16071</v>
      </c>
      <c r="DS57" s="41" t="s">
        <v>16072</v>
      </c>
      <c r="DT57" s="41" t="s">
        <v>16073</v>
      </c>
      <c r="DU57" s="41" t="s">
        <v>16074</v>
      </c>
      <c r="DV57" s="25" t="s">
        <v>16075</v>
      </c>
      <c r="DW57" s="41" t="s">
        <v>16076</v>
      </c>
      <c r="DX57" s="41" t="s">
        <v>16077</v>
      </c>
      <c r="DY57" s="41" t="s">
        <v>16078</v>
      </c>
      <c r="DZ57" s="41" t="s">
        <v>16079</v>
      </c>
      <c r="EA57" s="25" t="s">
        <v>16080</v>
      </c>
      <c r="EB57" s="42">
        <v>3.2999999999999994</v>
      </c>
      <c r="EC57" s="43" t="s">
        <v>16081</v>
      </c>
      <c r="ED57" s="41">
        <v>9.1666666666666674E-2</v>
      </c>
      <c r="EE57" s="41">
        <v>0.75166666666666682</v>
      </c>
      <c r="EF57" s="41">
        <v>1.4116666666666668</v>
      </c>
      <c r="EG57" s="41">
        <v>2.0716666666666668</v>
      </c>
      <c r="EH57" s="25">
        <v>2.7316666666666669</v>
      </c>
      <c r="EI57" s="41">
        <v>3.2999999999999994</v>
      </c>
      <c r="EK57" s="41">
        <v>3.8096666666666663</v>
      </c>
      <c r="EL57" s="41">
        <v>4.3193333333333328</v>
      </c>
      <c r="EM57" s="25">
        <v>4.8289999999999988</v>
      </c>
      <c r="EN57" s="41">
        <v>5.3386666666666658</v>
      </c>
      <c r="EO57" s="41">
        <v>5.8483333333333327</v>
      </c>
      <c r="EP57" s="41">
        <v>6.3579999999999997</v>
      </c>
      <c r="EQ57" s="41">
        <v>6.8676666666666657</v>
      </c>
      <c r="ER57" s="25">
        <v>7.3773333333333335</v>
      </c>
      <c r="ES57" s="41">
        <v>7.8869999999999996</v>
      </c>
      <c r="ET57" s="41">
        <v>8.3966666666666665</v>
      </c>
      <c r="EU57" s="41">
        <v>8.9063333333333308</v>
      </c>
      <c r="EV57" s="41">
        <v>9.4159999999999986</v>
      </c>
      <c r="EW57" s="25">
        <v>9.9256666666666646</v>
      </c>
      <c r="EX57" s="41">
        <v>10.343666666666666</v>
      </c>
      <c r="EY57" s="41">
        <v>10.193333333333333</v>
      </c>
      <c r="EZ57" s="41">
        <v>10.042999999999999</v>
      </c>
      <c r="FA57" s="41">
        <v>9.8926666666666669</v>
      </c>
      <c r="FB57" s="25">
        <v>9.7423333333333328</v>
      </c>
      <c r="FC57" s="41">
        <v>9.6836666666666673</v>
      </c>
      <c r="FD57" s="41">
        <v>10.193333333333333</v>
      </c>
      <c r="FE57" s="41">
        <v>10.193333333333333</v>
      </c>
      <c r="FF57" s="41">
        <v>10.193333333333333</v>
      </c>
      <c r="FG57" s="25">
        <v>10.193333333333333</v>
      </c>
      <c r="FH57" s="41">
        <v>10.193333333333333</v>
      </c>
      <c r="FI57" s="41">
        <v>10.193333333333333</v>
      </c>
      <c r="FJ57" s="41">
        <v>10.193333333333333</v>
      </c>
      <c r="FK57" s="41">
        <v>10.193333333333333</v>
      </c>
      <c r="FL57" s="25">
        <v>10.193333333333333</v>
      </c>
      <c r="FM57" s="41">
        <v>10.193333333333333</v>
      </c>
      <c r="FN57" s="41">
        <v>10.193333333333333</v>
      </c>
      <c r="FO57" s="41">
        <v>10.193333333333333</v>
      </c>
      <c r="FP57" s="41">
        <v>10.193333333333333</v>
      </c>
      <c r="FQ57" s="25">
        <v>10.193333333333333</v>
      </c>
    </row>
    <row r="58" spans="1:173" ht="14.7" customHeight="1" outlineLevel="1" x14ac:dyDescent="0.3">
      <c r="A58" s="67" t="s">
        <v>16082</v>
      </c>
      <c r="B58" s="67" t="s">
        <v>16083</v>
      </c>
      <c r="C58" s="153" t="s">
        <v>16084</v>
      </c>
      <c r="D58" s="150"/>
      <c r="E58" s="24" t="s">
        <v>16085</v>
      </c>
      <c r="F58" s="25" t="s">
        <v>16086</v>
      </c>
      <c r="G58" s="41" t="s">
        <v>16087</v>
      </c>
      <c r="H58" s="41" t="s">
        <v>16088</v>
      </c>
      <c r="I58" s="41" t="s">
        <v>16089</v>
      </c>
      <c r="J58" s="41" t="s">
        <v>16090</v>
      </c>
      <c r="K58" s="41" t="s">
        <v>16091</v>
      </c>
      <c r="L58" s="25" t="s">
        <v>16092</v>
      </c>
      <c r="M58" s="41" t="s">
        <v>16093</v>
      </c>
      <c r="O58" s="41" t="s">
        <v>16094</v>
      </c>
      <c r="P58" s="41" t="s">
        <v>16095</v>
      </c>
      <c r="Q58" s="25" t="s">
        <v>16096</v>
      </c>
      <c r="R58" s="41" t="s">
        <v>16097</v>
      </c>
      <c r="S58" s="41" t="s">
        <v>16098</v>
      </c>
      <c r="T58" s="41" t="s">
        <v>16099</v>
      </c>
      <c r="U58" s="41" t="s">
        <v>16100</v>
      </c>
      <c r="V58" s="25" t="s">
        <v>16101</v>
      </c>
      <c r="W58" s="41" t="s">
        <v>16102</v>
      </c>
      <c r="X58" s="41" t="s">
        <v>16103</v>
      </c>
      <c r="Y58" s="41" t="s">
        <v>16104</v>
      </c>
      <c r="Z58" s="41" t="s">
        <v>16105</v>
      </c>
      <c r="AA58" s="25" t="s">
        <v>16106</v>
      </c>
      <c r="AB58" s="41" t="s">
        <v>16107</v>
      </c>
      <c r="AC58" s="41" t="s">
        <v>16108</v>
      </c>
      <c r="AD58" s="41" t="s">
        <v>16109</v>
      </c>
      <c r="AE58" s="41" t="s">
        <v>16110</v>
      </c>
      <c r="AF58" s="25" t="s">
        <v>16111</v>
      </c>
      <c r="AG58" s="41" t="s">
        <v>16112</v>
      </c>
      <c r="AH58" s="41" t="s">
        <v>16113</v>
      </c>
      <c r="AI58" s="41" t="s">
        <v>16114</v>
      </c>
      <c r="AJ58" s="41" t="s">
        <v>16115</v>
      </c>
      <c r="AK58" s="25" t="s">
        <v>16116</v>
      </c>
      <c r="AL58" s="41" t="s">
        <v>16117</v>
      </c>
      <c r="AM58" s="41" t="s">
        <v>16118</v>
      </c>
      <c r="AN58" s="41" t="s">
        <v>16119</v>
      </c>
      <c r="AO58" s="41" t="s">
        <v>16120</v>
      </c>
      <c r="AP58" s="25" t="s">
        <v>16121</v>
      </c>
      <c r="AQ58" s="41" t="s">
        <v>16122</v>
      </c>
      <c r="AR58" s="41" t="s">
        <v>16123</v>
      </c>
      <c r="AS58" s="41" t="s">
        <v>16124</v>
      </c>
      <c r="AT58" s="41" t="s">
        <v>16125</v>
      </c>
      <c r="AU58" s="25" t="s">
        <v>16126</v>
      </c>
      <c r="AV58" s="42" t="s">
        <v>16127</v>
      </c>
      <c r="AW58" s="43" t="s">
        <v>16128</v>
      </c>
      <c r="AX58" s="41" t="s">
        <v>16129</v>
      </c>
      <c r="AY58" s="41" t="s">
        <v>16130</v>
      </c>
      <c r="AZ58" s="41" t="s">
        <v>16131</v>
      </c>
      <c r="BA58" s="41" t="s">
        <v>16132</v>
      </c>
      <c r="BB58" s="25" t="s">
        <v>16133</v>
      </c>
      <c r="BC58" s="41" t="s">
        <v>16134</v>
      </c>
      <c r="BE58" s="41" t="s">
        <v>16135</v>
      </c>
      <c r="BF58" s="41" t="s">
        <v>16136</v>
      </c>
      <c r="BG58" s="25" t="s">
        <v>16137</v>
      </c>
      <c r="BH58" s="41" t="s">
        <v>16138</v>
      </c>
      <c r="BI58" s="41" t="s">
        <v>16139</v>
      </c>
      <c r="BJ58" s="41" t="s">
        <v>16140</v>
      </c>
      <c r="BK58" s="41" t="s">
        <v>16141</v>
      </c>
      <c r="BL58" s="25" t="s">
        <v>16142</v>
      </c>
      <c r="BM58" s="41" t="s">
        <v>16143</v>
      </c>
      <c r="BN58" s="41" t="s">
        <v>16144</v>
      </c>
      <c r="BO58" s="41" t="s">
        <v>16145</v>
      </c>
      <c r="BP58" s="41" t="s">
        <v>16146</v>
      </c>
      <c r="BQ58" s="25" t="s">
        <v>16147</v>
      </c>
      <c r="BR58" s="41" t="s">
        <v>16148</v>
      </c>
      <c r="BS58" s="41" t="s">
        <v>16149</v>
      </c>
      <c r="BT58" s="41" t="s">
        <v>16150</v>
      </c>
      <c r="BU58" s="41" t="s">
        <v>16151</v>
      </c>
      <c r="BV58" s="25" t="s">
        <v>16152</v>
      </c>
      <c r="BW58" s="41" t="s">
        <v>16153</v>
      </c>
      <c r="BX58" s="41" t="s">
        <v>16154</v>
      </c>
      <c r="BY58" s="41" t="s">
        <v>16155</v>
      </c>
      <c r="BZ58" s="41" t="s">
        <v>16156</v>
      </c>
      <c r="CA58" s="25" t="s">
        <v>16157</v>
      </c>
      <c r="CB58" s="41" t="s">
        <v>16158</v>
      </c>
      <c r="CC58" s="41" t="s">
        <v>16159</v>
      </c>
      <c r="CD58" s="41" t="s">
        <v>16160</v>
      </c>
      <c r="CE58" s="41" t="s">
        <v>16161</v>
      </c>
      <c r="CF58" s="25" t="s">
        <v>16162</v>
      </c>
      <c r="CG58" s="41" t="s">
        <v>16163</v>
      </c>
      <c r="CH58" s="41" t="s">
        <v>16164</v>
      </c>
      <c r="CI58" s="41" t="s">
        <v>16165</v>
      </c>
      <c r="CJ58" s="41" t="s">
        <v>16166</v>
      </c>
      <c r="CK58" s="25" t="s">
        <v>16167</v>
      </c>
      <c r="CL58" s="42" t="s">
        <v>16168</v>
      </c>
      <c r="CM58" s="43" t="s">
        <v>16169</v>
      </c>
      <c r="CN58" s="41" t="s">
        <v>16170</v>
      </c>
      <c r="CO58" s="41" t="s">
        <v>16171</v>
      </c>
      <c r="CP58" s="41" t="s">
        <v>16172</v>
      </c>
      <c r="CQ58" s="41" t="s">
        <v>16173</v>
      </c>
      <c r="CR58" s="25" t="s">
        <v>16174</v>
      </c>
      <c r="CS58" s="41" t="s">
        <v>16175</v>
      </c>
      <c r="CU58" s="41" t="s">
        <v>16176</v>
      </c>
      <c r="CV58" s="41" t="s">
        <v>16177</v>
      </c>
      <c r="CW58" s="25" t="s">
        <v>16178</v>
      </c>
      <c r="CX58" s="41" t="s">
        <v>16179</v>
      </c>
      <c r="CY58" s="41" t="s">
        <v>16180</v>
      </c>
      <c r="CZ58" s="41" t="s">
        <v>16181</v>
      </c>
      <c r="DA58" s="41" t="s">
        <v>16182</v>
      </c>
      <c r="DB58" s="25" t="s">
        <v>16183</v>
      </c>
      <c r="DC58" s="41" t="s">
        <v>16184</v>
      </c>
      <c r="DD58" s="41" t="s">
        <v>16185</v>
      </c>
      <c r="DE58" s="41" t="s">
        <v>16186</v>
      </c>
      <c r="DF58" s="41" t="s">
        <v>16187</v>
      </c>
      <c r="DG58" s="25" t="s">
        <v>16188</v>
      </c>
      <c r="DH58" s="41" t="s">
        <v>16189</v>
      </c>
      <c r="DI58" s="41" t="s">
        <v>16190</v>
      </c>
      <c r="DJ58" s="41" t="s">
        <v>16191</v>
      </c>
      <c r="DK58" s="41" t="s">
        <v>16192</v>
      </c>
      <c r="DL58" s="25" t="s">
        <v>16193</v>
      </c>
      <c r="DM58" s="41" t="s">
        <v>16194</v>
      </c>
      <c r="DN58" s="41" t="s">
        <v>16195</v>
      </c>
      <c r="DO58" s="41" t="s">
        <v>16196</v>
      </c>
      <c r="DP58" s="41" t="s">
        <v>16197</v>
      </c>
      <c r="DQ58" s="25" t="s">
        <v>16198</v>
      </c>
      <c r="DR58" s="41" t="s">
        <v>16199</v>
      </c>
      <c r="DS58" s="41" t="s">
        <v>16200</v>
      </c>
      <c r="DT58" s="41" t="s">
        <v>16201</v>
      </c>
      <c r="DU58" s="41" t="s">
        <v>16202</v>
      </c>
      <c r="DV58" s="25" t="s">
        <v>16203</v>
      </c>
      <c r="DW58" s="41" t="s">
        <v>16204</v>
      </c>
      <c r="DX58" s="41" t="s">
        <v>16205</v>
      </c>
      <c r="DY58" s="41" t="s">
        <v>16206</v>
      </c>
      <c r="DZ58" s="41" t="s">
        <v>16207</v>
      </c>
      <c r="EA58" s="25" t="s">
        <v>16208</v>
      </c>
      <c r="EB58" s="42" t="s">
        <v>16209</v>
      </c>
      <c r="EC58" s="43" t="s">
        <v>16210</v>
      </c>
      <c r="ED58" s="41" t="s">
        <v>16211</v>
      </c>
      <c r="EE58" s="41" t="s">
        <v>16212</v>
      </c>
      <c r="EF58" s="41" t="s">
        <v>16213</v>
      </c>
      <c r="EG58" s="41" t="s">
        <v>16214</v>
      </c>
      <c r="EH58" s="25" t="s">
        <v>16215</v>
      </c>
      <c r="EI58" s="41" t="s">
        <v>16216</v>
      </c>
      <c r="EK58" s="41" t="s">
        <v>16217</v>
      </c>
      <c r="EL58" s="41" t="s">
        <v>16218</v>
      </c>
      <c r="EM58" s="25" t="s">
        <v>16219</v>
      </c>
      <c r="EN58" s="41" t="s">
        <v>16220</v>
      </c>
      <c r="EO58" s="41" t="s">
        <v>16221</v>
      </c>
      <c r="EP58" s="41" t="s">
        <v>16222</v>
      </c>
      <c r="EQ58" s="41" t="s">
        <v>16223</v>
      </c>
      <c r="ER58" s="25" t="s">
        <v>16224</v>
      </c>
      <c r="ES58" s="41" t="s">
        <v>16225</v>
      </c>
      <c r="ET58" s="41" t="s">
        <v>16226</v>
      </c>
      <c r="EU58" s="41" t="s">
        <v>16227</v>
      </c>
      <c r="EV58" s="41" t="s">
        <v>16228</v>
      </c>
      <c r="EW58" s="25" t="s">
        <v>16229</v>
      </c>
      <c r="EX58" s="41" t="s">
        <v>16230</v>
      </c>
      <c r="EY58" s="41" t="s">
        <v>16231</v>
      </c>
      <c r="EZ58" s="41" t="s">
        <v>16232</v>
      </c>
      <c r="FA58" s="41" t="s">
        <v>16233</v>
      </c>
      <c r="FB58" s="25" t="s">
        <v>16234</v>
      </c>
      <c r="FC58" s="41" t="s">
        <v>16235</v>
      </c>
      <c r="FD58" s="41" t="s">
        <v>16236</v>
      </c>
      <c r="FE58" s="41" t="s">
        <v>16237</v>
      </c>
      <c r="FF58" s="41" t="s">
        <v>16238</v>
      </c>
      <c r="FG58" s="25" t="s">
        <v>16239</v>
      </c>
      <c r="FH58" s="41" t="s">
        <v>16240</v>
      </c>
      <c r="FI58" s="41" t="s">
        <v>16241</v>
      </c>
      <c r="FJ58" s="41" t="s">
        <v>16242</v>
      </c>
      <c r="FK58" s="41" t="s">
        <v>16243</v>
      </c>
      <c r="FL58" s="25" t="s">
        <v>16244</v>
      </c>
      <c r="FM58" s="41" t="s">
        <v>16245</v>
      </c>
      <c r="FN58" s="41" t="s">
        <v>16246</v>
      </c>
      <c r="FO58" s="41" t="s">
        <v>16247</v>
      </c>
      <c r="FP58" s="41" t="s">
        <v>16248</v>
      </c>
      <c r="FQ58" s="25" t="s">
        <v>16249</v>
      </c>
    </row>
    <row r="59" spans="1:173" ht="14.7" customHeight="1" outlineLevel="1" x14ac:dyDescent="0.3">
      <c r="A59" s="67" t="s">
        <v>16250</v>
      </c>
      <c r="B59" s="67" t="s">
        <v>16251</v>
      </c>
      <c r="C59" s="153" t="s">
        <v>16252</v>
      </c>
      <c r="D59" s="150"/>
      <c r="E59" s="24" t="s">
        <v>16253</v>
      </c>
      <c r="F59" s="25" t="s">
        <v>16254</v>
      </c>
      <c r="G59" s="41" t="s">
        <v>16255</v>
      </c>
      <c r="H59" s="41" t="s">
        <v>16256</v>
      </c>
      <c r="I59" s="41" t="s">
        <v>16257</v>
      </c>
      <c r="J59" s="41" t="s">
        <v>16258</v>
      </c>
      <c r="K59" s="41" t="s">
        <v>16259</v>
      </c>
      <c r="L59" s="25" t="s">
        <v>16260</v>
      </c>
      <c r="M59" s="41" t="s">
        <v>16261</v>
      </c>
      <c r="O59" s="41" t="s">
        <v>16262</v>
      </c>
      <c r="P59" s="41" t="s">
        <v>16263</v>
      </c>
      <c r="Q59" s="25" t="s">
        <v>16264</v>
      </c>
      <c r="R59" s="41" t="s">
        <v>16265</v>
      </c>
      <c r="S59" s="41" t="s">
        <v>16266</v>
      </c>
      <c r="T59" s="41" t="s">
        <v>16267</v>
      </c>
      <c r="U59" s="41" t="s">
        <v>16268</v>
      </c>
      <c r="V59" s="25" t="s">
        <v>16269</v>
      </c>
      <c r="W59" s="41" t="s">
        <v>16270</v>
      </c>
      <c r="X59" s="41" t="s">
        <v>16271</v>
      </c>
      <c r="Y59" s="41" t="s">
        <v>16272</v>
      </c>
      <c r="Z59" s="41" t="s">
        <v>16273</v>
      </c>
      <c r="AA59" s="25" t="s">
        <v>16274</v>
      </c>
      <c r="AB59" s="41" t="s">
        <v>16275</v>
      </c>
      <c r="AC59" s="41" t="s">
        <v>16276</v>
      </c>
      <c r="AD59" s="41" t="s">
        <v>16277</v>
      </c>
      <c r="AE59" s="41" t="s">
        <v>16278</v>
      </c>
      <c r="AF59" s="25" t="s">
        <v>16279</v>
      </c>
      <c r="AG59" s="41" t="s">
        <v>16280</v>
      </c>
      <c r="AH59" s="41" t="s">
        <v>16281</v>
      </c>
      <c r="AI59" s="41" t="s">
        <v>16282</v>
      </c>
      <c r="AJ59" s="41" t="s">
        <v>16283</v>
      </c>
      <c r="AK59" s="25" t="s">
        <v>16284</v>
      </c>
      <c r="AL59" s="41" t="s">
        <v>16285</v>
      </c>
      <c r="AM59" s="41" t="s">
        <v>16286</v>
      </c>
      <c r="AN59" s="41" t="s">
        <v>16287</v>
      </c>
      <c r="AO59" s="41" t="s">
        <v>16288</v>
      </c>
      <c r="AP59" s="25" t="s">
        <v>16289</v>
      </c>
      <c r="AQ59" s="41" t="s">
        <v>16290</v>
      </c>
      <c r="AR59" s="41" t="s">
        <v>16291</v>
      </c>
      <c r="AS59" s="41" t="s">
        <v>16292</v>
      </c>
      <c r="AT59" s="41" t="s">
        <v>16293</v>
      </c>
      <c r="AU59" s="25" t="s">
        <v>16294</v>
      </c>
      <c r="AV59" s="42" t="s">
        <v>16295</v>
      </c>
      <c r="AW59" s="43" t="s">
        <v>16296</v>
      </c>
      <c r="AX59" s="41" t="s">
        <v>16297</v>
      </c>
      <c r="AY59" s="41" t="s">
        <v>16298</v>
      </c>
      <c r="AZ59" s="41" t="s">
        <v>16299</v>
      </c>
      <c r="BA59" s="41" t="s">
        <v>16300</v>
      </c>
      <c r="BB59" s="25" t="s">
        <v>16301</v>
      </c>
      <c r="BC59" s="41" t="s">
        <v>16302</v>
      </c>
      <c r="BE59" s="41" t="s">
        <v>16303</v>
      </c>
      <c r="BF59" s="41" t="s">
        <v>16304</v>
      </c>
      <c r="BG59" s="25" t="s">
        <v>16305</v>
      </c>
      <c r="BH59" s="41" t="s">
        <v>16306</v>
      </c>
      <c r="BI59" s="41" t="s">
        <v>16307</v>
      </c>
      <c r="BJ59" s="41" t="s">
        <v>16308</v>
      </c>
      <c r="BK59" s="41" t="s">
        <v>16309</v>
      </c>
      <c r="BL59" s="25" t="s">
        <v>16310</v>
      </c>
      <c r="BM59" s="41" t="s">
        <v>16311</v>
      </c>
      <c r="BN59" s="41" t="s">
        <v>16312</v>
      </c>
      <c r="BO59" s="41" t="s">
        <v>16313</v>
      </c>
      <c r="BP59" s="41" t="s">
        <v>16314</v>
      </c>
      <c r="BQ59" s="25" t="s">
        <v>16315</v>
      </c>
      <c r="BR59" s="41" t="s">
        <v>16316</v>
      </c>
      <c r="BS59" s="41" t="s">
        <v>16317</v>
      </c>
      <c r="BT59" s="41" t="s">
        <v>16318</v>
      </c>
      <c r="BU59" s="41" t="s">
        <v>16319</v>
      </c>
      <c r="BV59" s="25" t="s">
        <v>16320</v>
      </c>
      <c r="BW59" s="41" t="s">
        <v>16321</v>
      </c>
      <c r="BX59" s="41" t="s">
        <v>16322</v>
      </c>
      <c r="BY59" s="41" t="s">
        <v>16323</v>
      </c>
      <c r="BZ59" s="41" t="s">
        <v>16324</v>
      </c>
      <c r="CA59" s="25" t="s">
        <v>16325</v>
      </c>
      <c r="CB59" s="41" t="s">
        <v>16326</v>
      </c>
      <c r="CC59" s="41" t="s">
        <v>16327</v>
      </c>
      <c r="CD59" s="41" t="s">
        <v>16328</v>
      </c>
      <c r="CE59" s="41" t="s">
        <v>16329</v>
      </c>
      <c r="CF59" s="25" t="s">
        <v>16330</v>
      </c>
      <c r="CG59" s="41" t="s">
        <v>16331</v>
      </c>
      <c r="CH59" s="41" t="s">
        <v>16332</v>
      </c>
      <c r="CI59" s="41" t="s">
        <v>16333</v>
      </c>
      <c r="CJ59" s="41" t="s">
        <v>16334</v>
      </c>
      <c r="CK59" s="25" t="s">
        <v>16335</v>
      </c>
      <c r="CL59" s="42" t="s">
        <v>16336</v>
      </c>
      <c r="CM59" s="43" t="s">
        <v>16337</v>
      </c>
      <c r="CN59" s="41" t="s">
        <v>16338</v>
      </c>
      <c r="CO59" s="41" t="s">
        <v>16339</v>
      </c>
      <c r="CP59" s="41" t="s">
        <v>16340</v>
      </c>
      <c r="CQ59" s="41" t="s">
        <v>16341</v>
      </c>
      <c r="CR59" s="25" t="s">
        <v>16342</v>
      </c>
      <c r="CS59" s="41" t="s">
        <v>16343</v>
      </c>
      <c r="CU59" s="41" t="s">
        <v>16344</v>
      </c>
      <c r="CV59" s="41" t="s">
        <v>16345</v>
      </c>
      <c r="CW59" s="25" t="s">
        <v>16346</v>
      </c>
      <c r="CX59" s="41" t="s">
        <v>16347</v>
      </c>
      <c r="CY59" s="41" t="s">
        <v>16348</v>
      </c>
      <c r="CZ59" s="41" t="s">
        <v>16349</v>
      </c>
      <c r="DA59" s="41" t="s">
        <v>16350</v>
      </c>
      <c r="DB59" s="25" t="s">
        <v>16351</v>
      </c>
      <c r="DC59" s="41" t="s">
        <v>16352</v>
      </c>
      <c r="DD59" s="41" t="s">
        <v>16353</v>
      </c>
      <c r="DE59" s="41" t="s">
        <v>16354</v>
      </c>
      <c r="DF59" s="41" t="s">
        <v>16355</v>
      </c>
      <c r="DG59" s="25" t="s">
        <v>16356</v>
      </c>
      <c r="DH59" s="41" t="s">
        <v>16357</v>
      </c>
      <c r="DI59" s="41" t="s">
        <v>16358</v>
      </c>
      <c r="DJ59" s="41" t="s">
        <v>16359</v>
      </c>
      <c r="DK59" s="41" t="s">
        <v>16360</v>
      </c>
      <c r="DL59" s="25" t="s">
        <v>16361</v>
      </c>
      <c r="DM59" s="41" t="s">
        <v>16362</v>
      </c>
      <c r="DN59" s="41" t="s">
        <v>16363</v>
      </c>
      <c r="DO59" s="41" t="s">
        <v>16364</v>
      </c>
      <c r="DP59" s="41" t="s">
        <v>16365</v>
      </c>
      <c r="DQ59" s="25" t="s">
        <v>16366</v>
      </c>
      <c r="DR59" s="41" t="s">
        <v>16367</v>
      </c>
      <c r="DS59" s="41" t="s">
        <v>16368</v>
      </c>
      <c r="DT59" s="41" t="s">
        <v>16369</v>
      </c>
      <c r="DU59" s="41" t="s">
        <v>16370</v>
      </c>
      <c r="DV59" s="25" t="s">
        <v>16371</v>
      </c>
      <c r="DW59" s="41" t="s">
        <v>16372</v>
      </c>
      <c r="DX59" s="41" t="s">
        <v>16373</v>
      </c>
      <c r="DY59" s="41" t="s">
        <v>16374</v>
      </c>
      <c r="DZ59" s="41" t="s">
        <v>16375</v>
      </c>
      <c r="EA59" s="25" t="s">
        <v>16376</v>
      </c>
      <c r="EB59" s="42" t="s">
        <v>16377</v>
      </c>
      <c r="EC59" s="43" t="s">
        <v>16378</v>
      </c>
      <c r="ED59" s="41" t="s">
        <v>16379</v>
      </c>
      <c r="EE59" s="41" t="s">
        <v>16380</v>
      </c>
      <c r="EF59" s="41" t="s">
        <v>16381</v>
      </c>
      <c r="EG59" s="41" t="s">
        <v>16382</v>
      </c>
      <c r="EH59" s="25" t="s">
        <v>16383</v>
      </c>
      <c r="EI59" s="41" t="s">
        <v>16384</v>
      </c>
      <c r="EK59" s="41" t="s">
        <v>16385</v>
      </c>
      <c r="EL59" s="41" t="s">
        <v>16386</v>
      </c>
      <c r="EM59" s="25" t="s">
        <v>16387</v>
      </c>
      <c r="EN59" s="41" t="s">
        <v>16388</v>
      </c>
      <c r="EO59" s="41" t="s">
        <v>16389</v>
      </c>
      <c r="EP59" s="41" t="s">
        <v>16390</v>
      </c>
      <c r="EQ59" s="41" t="s">
        <v>16391</v>
      </c>
      <c r="ER59" s="25" t="s">
        <v>16392</v>
      </c>
      <c r="ES59" s="41" t="s">
        <v>16393</v>
      </c>
      <c r="ET59" s="41" t="s">
        <v>16394</v>
      </c>
      <c r="EU59" s="41" t="s">
        <v>16395</v>
      </c>
      <c r="EV59" s="41" t="s">
        <v>16396</v>
      </c>
      <c r="EW59" s="25" t="s">
        <v>16397</v>
      </c>
      <c r="EX59" s="41" t="s">
        <v>16398</v>
      </c>
      <c r="EY59" s="41" t="s">
        <v>16399</v>
      </c>
      <c r="EZ59" s="41" t="s">
        <v>16400</v>
      </c>
      <c r="FA59" s="41" t="s">
        <v>16401</v>
      </c>
      <c r="FB59" s="25" t="s">
        <v>16402</v>
      </c>
      <c r="FC59" s="41" t="s">
        <v>16403</v>
      </c>
      <c r="FD59" s="41" t="s">
        <v>16404</v>
      </c>
      <c r="FE59" s="41" t="s">
        <v>16405</v>
      </c>
      <c r="FF59" s="41" t="s">
        <v>16406</v>
      </c>
      <c r="FG59" s="25" t="s">
        <v>16407</v>
      </c>
      <c r="FH59" s="41" t="s">
        <v>16408</v>
      </c>
      <c r="FI59" s="41" t="s">
        <v>16409</v>
      </c>
      <c r="FJ59" s="41" t="s">
        <v>16410</v>
      </c>
      <c r="FK59" s="41" t="s">
        <v>16411</v>
      </c>
      <c r="FL59" s="25" t="s">
        <v>16412</v>
      </c>
      <c r="FM59" s="41" t="s">
        <v>16413</v>
      </c>
      <c r="FN59" s="41" t="s">
        <v>16414</v>
      </c>
      <c r="FO59" s="41" t="s">
        <v>16415</v>
      </c>
      <c r="FP59" s="41" t="s">
        <v>16416</v>
      </c>
      <c r="FQ59" s="25" t="s">
        <v>16417</v>
      </c>
    </row>
    <row r="60" spans="1:173" outlineLevel="1" x14ac:dyDescent="0.3">
      <c r="A60" s="67" t="s">
        <v>16418</v>
      </c>
      <c r="B60" s="67" t="s">
        <v>16419</v>
      </c>
      <c r="C60" s="80" t="s">
        <v>16420</v>
      </c>
      <c r="D60" s="80" t="s">
        <v>16421</v>
      </c>
      <c r="E60" s="24" t="s">
        <v>16422</v>
      </c>
      <c r="F60" s="25">
        <v>26.399703434187767</v>
      </c>
      <c r="G60" s="41">
        <v>30.025392234523245</v>
      </c>
      <c r="H60" s="41">
        <v>71.482052861980392</v>
      </c>
      <c r="I60" s="41">
        <v>72.85080848943754</v>
      </c>
      <c r="J60" s="41">
        <v>72.727170075693238</v>
      </c>
      <c r="K60" s="41">
        <v>57.644939208733028</v>
      </c>
      <c r="L60" s="25">
        <v>58.597870341772818</v>
      </c>
      <c r="M60" s="41">
        <v>26.220667887980287</v>
      </c>
      <c r="O60" s="41">
        <v>49.860086023137804</v>
      </c>
      <c r="P60" s="41">
        <v>75.210363143701841</v>
      </c>
      <c r="Q60" s="25">
        <v>245.91273238441056</v>
      </c>
      <c r="R60" s="41">
        <v>298.74669729550766</v>
      </c>
      <c r="S60" s="41">
        <v>493.51823479998956</v>
      </c>
      <c r="T60" s="41">
        <v>502.01145009846408</v>
      </c>
      <c r="U60" s="41">
        <v>510.74722968534888</v>
      </c>
      <c r="V60" s="25">
        <v>84.686542498631852</v>
      </c>
      <c r="W60" s="41">
        <v>85.232889681574633</v>
      </c>
      <c r="X60" s="41">
        <v>85.779236864517443</v>
      </c>
      <c r="Y60" s="41">
        <v>86.464192212266042</v>
      </c>
      <c r="Z60" s="41">
        <v>86.767975106798716</v>
      </c>
      <c r="AA60" s="25">
        <v>87.071758001331418</v>
      </c>
      <c r="AB60" s="41">
        <v>86.422609762824308</v>
      </c>
      <c r="AC60" s="41">
        <v>85.773461524317199</v>
      </c>
      <c r="AD60" s="41">
        <v>85.158965327011529</v>
      </c>
      <c r="AE60" s="41">
        <v>84.925641582921799</v>
      </c>
      <c r="AF60" s="25">
        <v>84.692317838832068</v>
      </c>
      <c r="AG60" s="41">
        <v>85.232889681574619</v>
      </c>
      <c r="AH60" s="41">
        <v>85.77346152431717</v>
      </c>
      <c r="AI60" s="41">
        <v>85.77346152431717</v>
      </c>
      <c r="AJ60" s="41">
        <v>85.195927504293067</v>
      </c>
      <c r="AK60" s="25">
        <v>80.668060787304015</v>
      </c>
      <c r="AL60" s="41">
        <v>74.985126030266741</v>
      </c>
      <c r="AM60" s="41">
        <v>64.878280679844764</v>
      </c>
      <c r="AN60" s="41">
        <v>54.771435329422793</v>
      </c>
      <c r="AO60" s="41">
        <v>44.66458997900083</v>
      </c>
      <c r="AP60" s="25">
        <v>44.66458997900083</v>
      </c>
      <c r="AQ60" s="41">
        <v>44.66458997900083</v>
      </c>
      <c r="AR60" s="41">
        <v>44.66458997900083</v>
      </c>
      <c r="AS60" s="41">
        <v>44.66458997900083</v>
      </c>
      <c r="AT60" s="41">
        <v>44.66458997900083</v>
      </c>
      <c r="AU60" s="25">
        <v>44.66458997900083</v>
      </c>
      <c r="AV60" s="42" t="s">
        <v>16423</v>
      </c>
      <c r="AW60" s="43" t="s">
        <v>16424</v>
      </c>
      <c r="AX60" s="41" t="s">
        <v>16425</v>
      </c>
      <c r="AY60" s="41" t="s">
        <v>16426</v>
      </c>
      <c r="AZ60" s="41" t="s">
        <v>16427</v>
      </c>
      <c r="BA60" s="41" t="s">
        <v>16428</v>
      </c>
      <c r="BB60" s="25" t="s">
        <v>16429</v>
      </c>
      <c r="BC60" s="41" t="s">
        <v>16430</v>
      </c>
      <c r="BE60" s="41" t="s">
        <v>16431</v>
      </c>
      <c r="BF60" s="41" t="s">
        <v>16432</v>
      </c>
      <c r="BG60" s="25" t="s">
        <v>16433</v>
      </c>
      <c r="BH60" s="41" t="s">
        <v>16434</v>
      </c>
      <c r="BI60" s="41" t="s">
        <v>16435</v>
      </c>
      <c r="BJ60" s="41" t="s">
        <v>16436</v>
      </c>
      <c r="BK60" s="41" t="s">
        <v>16437</v>
      </c>
      <c r="BL60" s="25" t="s">
        <v>16438</v>
      </c>
      <c r="BM60" s="41" t="s">
        <v>16439</v>
      </c>
      <c r="BN60" s="41" t="s">
        <v>16440</v>
      </c>
      <c r="BO60" s="41" t="s">
        <v>16441</v>
      </c>
      <c r="BP60" s="41" t="s">
        <v>16442</v>
      </c>
      <c r="BQ60" s="25" t="s">
        <v>16443</v>
      </c>
      <c r="BR60" s="41" t="s">
        <v>16444</v>
      </c>
      <c r="BS60" s="41" t="s">
        <v>16445</v>
      </c>
      <c r="BT60" s="41" t="s">
        <v>16446</v>
      </c>
      <c r="BU60" s="41" t="s">
        <v>16447</v>
      </c>
      <c r="BV60" s="25" t="s">
        <v>16448</v>
      </c>
      <c r="BW60" s="41" t="s">
        <v>16449</v>
      </c>
      <c r="BX60" s="41" t="s">
        <v>16450</v>
      </c>
      <c r="BY60" s="41" t="s">
        <v>16451</v>
      </c>
      <c r="BZ60" s="41" t="s">
        <v>16452</v>
      </c>
      <c r="CA60" s="25" t="s">
        <v>16453</v>
      </c>
      <c r="CB60" s="41" t="s">
        <v>16454</v>
      </c>
      <c r="CC60" s="41" t="s">
        <v>16455</v>
      </c>
      <c r="CD60" s="41" t="s">
        <v>16456</v>
      </c>
      <c r="CE60" s="41" t="s">
        <v>16457</v>
      </c>
      <c r="CF60" s="25" t="s">
        <v>16458</v>
      </c>
      <c r="CG60" s="41" t="s">
        <v>16459</v>
      </c>
      <c r="CH60" s="41" t="s">
        <v>16460</v>
      </c>
      <c r="CI60" s="41" t="s">
        <v>16461</v>
      </c>
      <c r="CJ60" s="41" t="s">
        <v>16462</v>
      </c>
      <c r="CK60" s="25" t="s">
        <v>16463</v>
      </c>
      <c r="CL60" s="42">
        <v>1.2000395155209151</v>
      </c>
      <c r="CM60" s="43">
        <v>0.79708777125203123</v>
      </c>
      <c r="CN60" s="41">
        <v>0.88414297944868159</v>
      </c>
      <c r="CO60" s="41">
        <v>0.97119818764533206</v>
      </c>
      <c r="CP60" s="41">
        <v>1.056049466520548</v>
      </c>
      <c r="CQ60" s="41">
        <v>1.1166575228599882</v>
      </c>
      <c r="CR60" s="25">
        <v>1.1772655791994284</v>
      </c>
      <c r="CS60" s="41">
        <v>1.1886525473601717</v>
      </c>
      <c r="CU60" s="41">
        <v>1.2458077810960315</v>
      </c>
      <c r="CV60" s="41">
        <v>1.3128806967783451</v>
      </c>
      <c r="CW60" s="25">
        <v>1.6003465446040774</v>
      </c>
      <c r="CX60" s="41">
        <v>1.8701809578583364</v>
      </c>
      <c r="CY60" s="41">
        <v>2.421383681149027</v>
      </c>
      <c r="CZ60" s="41">
        <v>2.961566757832546</v>
      </c>
      <c r="DA60" s="41">
        <v>3.5171773397661039</v>
      </c>
      <c r="DB60" s="25">
        <v>3.4608302134481033</v>
      </c>
      <c r="DC60" s="41">
        <v>3.4955788324160486</v>
      </c>
      <c r="DD60" s="41">
        <v>3.5303274513839944</v>
      </c>
      <c r="DE60" s="41">
        <v>3.5738917876376766</v>
      </c>
      <c r="DF60" s="41">
        <v>3.5932129013555829</v>
      </c>
      <c r="DG60" s="25">
        <v>3.6125340150734893</v>
      </c>
      <c r="DH60" s="41">
        <v>3.5712470724519547</v>
      </c>
      <c r="DI60" s="41">
        <v>3.5299601298304206</v>
      </c>
      <c r="DJ60" s="41">
        <v>3.4908771165303207</v>
      </c>
      <c r="DK60" s="41">
        <v>3.4760373257659971</v>
      </c>
      <c r="DL60" s="25">
        <v>3.4611975350016735</v>
      </c>
      <c r="DM60" s="41">
        <v>3.4955788324160468</v>
      </c>
      <c r="DN60" s="41">
        <v>3.5299601298304193</v>
      </c>
      <c r="DO60" s="41">
        <v>3.5299601298304193</v>
      </c>
      <c r="DP60" s="41">
        <v>3.4932279744731822</v>
      </c>
      <c r="DQ60" s="25">
        <v>3.2052478764724484</v>
      </c>
      <c r="DR60" s="41">
        <v>2.8438034677572417</v>
      </c>
      <c r="DS60" s="41">
        <v>2.2009907490056038</v>
      </c>
      <c r="DT60" s="41">
        <v>1.5581780302539658</v>
      </c>
      <c r="DU60" s="41">
        <v>0.91536531150232814</v>
      </c>
      <c r="DV60" s="25">
        <v>0.91536531150232814</v>
      </c>
      <c r="DW60" s="41">
        <v>0.91536531150232814</v>
      </c>
      <c r="DX60" s="41">
        <v>0.91536531150232814</v>
      </c>
      <c r="DY60" s="41">
        <v>0.91536531150232814</v>
      </c>
      <c r="DZ60" s="41">
        <v>0.91536531150232814</v>
      </c>
      <c r="EA60" s="25">
        <v>0.91536531150232814</v>
      </c>
      <c r="EB60" s="42">
        <v>27.599742949708684</v>
      </c>
      <c r="EC60" s="43">
        <v>30.822480005775276</v>
      </c>
      <c r="ED60" s="41">
        <v>72.366195841429075</v>
      </c>
      <c r="EE60" s="41">
        <v>73.822006677082868</v>
      </c>
      <c r="EF60" s="41">
        <v>73.783219542213786</v>
      </c>
      <c r="EG60" s="41">
        <v>58.761596731593016</v>
      </c>
      <c r="EH60" s="25">
        <v>59.775135920972247</v>
      </c>
      <c r="EI60" s="41">
        <v>27.409320435340458</v>
      </c>
      <c r="EK60" s="41">
        <v>51.105893804233837</v>
      </c>
      <c r="EL60" s="41">
        <v>76.523243840480191</v>
      </c>
      <c r="EM60" s="25">
        <v>247.51307892901463</v>
      </c>
      <c r="EN60" s="41">
        <v>300.616878253366</v>
      </c>
      <c r="EO60" s="41">
        <v>495.93961848113861</v>
      </c>
      <c r="EP60" s="41">
        <v>504.97301685629662</v>
      </c>
      <c r="EQ60" s="41">
        <v>514.26440702511502</v>
      </c>
      <c r="ER60" s="25">
        <v>88.147372712079957</v>
      </c>
      <c r="ES60" s="41">
        <v>88.728468513990677</v>
      </c>
      <c r="ET60" s="41">
        <v>89.30956431590144</v>
      </c>
      <c r="EU60" s="41">
        <v>90.038083999903719</v>
      </c>
      <c r="EV60" s="41">
        <v>90.361188008154301</v>
      </c>
      <c r="EW60" s="25">
        <v>90.68429201640491</v>
      </c>
      <c r="EX60" s="41">
        <v>89.993856835276262</v>
      </c>
      <c r="EY60" s="41">
        <v>89.303421654147613</v>
      </c>
      <c r="EZ60" s="41">
        <v>88.649842443541843</v>
      </c>
      <c r="FA60" s="41">
        <v>88.401678908687799</v>
      </c>
      <c r="FB60" s="25">
        <v>88.153515373833741</v>
      </c>
      <c r="FC60" s="41">
        <v>88.728468513990663</v>
      </c>
      <c r="FD60" s="41">
        <v>89.303421654147584</v>
      </c>
      <c r="FE60" s="41">
        <v>89.303421654147584</v>
      </c>
      <c r="FF60" s="41">
        <v>88.689155478766253</v>
      </c>
      <c r="FG60" s="25">
        <v>83.87330866377647</v>
      </c>
      <c r="FH60" s="41">
        <v>77.828929498023982</v>
      </c>
      <c r="FI60" s="41">
        <v>67.079271428850362</v>
      </c>
      <c r="FJ60" s="41">
        <v>56.329613359676756</v>
      </c>
      <c r="FK60" s="41">
        <v>45.579955290503158</v>
      </c>
      <c r="FL60" s="25">
        <v>45.579955290503158</v>
      </c>
      <c r="FM60" s="41">
        <v>45.579955290503158</v>
      </c>
      <c r="FN60" s="41">
        <v>45.579955290503158</v>
      </c>
      <c r="FO60" s="41">
        <v>45.579955290503158</v>
      </c>
      <c r="FP60" s="41">
        <v>45.579955290503158</v>
      </c>
      <c r="FQ60" s="25">
        <v>45.579955290503158</v>
      </c>
    </row>
    <row r="61" spans="1:173" outlineLevel="1" x14ac:dyDescent="0.3">
      <c r="A61" s="67" t="s">
        <v>16464</v>
      </c>
      <c r="B61" s="67" t="s">
        <v>16465</v>
      </c>
      <c r="C61" s="79" t="s">
        <v>16466</v>
      </c>
      <c r="D61" s="79" t="s">
        <v>16467</v>
      </c>
      <c r="E61" s="24" t="s">
        <v>16468</v>
      </c>
      <c r="F61" s="25">
        <v>1.8423352020104389</v>
      </c>
      <c r="G61" s="41">
        <v>1.4415464913976415</v>
      </c>
      <c r="H61" s="41">
        <v>1.5417436690508408</v>
      </c>
      <c r="I61" s="41">
        <v>1.6419408467040402</v>
      </c>
      <c r="J61" s="41">
        <v>1.7421380243572395</v>
      </c>
      <c r="K61" s="41">
        <v>1.8423352020104389</v>
      </c>
      <c r="L61" s="25">
        <v>1.8423352020104389</v>
      </c>
      <c r="M61" s="41">
        <v>1.8423352020104389</v>
      </c>
      <c r="O61" s="41">
        <v>1.8824140730717189</v>
      </c>
      <c r="P61" s="41">
        <v>1.9224929441329983</v>
      </c>
      <c r="Q61" s="25">
        <v>1.6943019524453895</v>
      </c>
      <c r="R61" s="41">
        <v>1.4661109607577807</v>
      </c>
      <c r="S61" s="41">
        <v>1.2379199690701719</v>
      </c>
      <c r="T61" s="41">
        <v>1.0097289773825635</v>
      </c>
      <c r="U61" s="41">
        <v>0.7815379856949547</v>
      </c>
      <c r="V61" s="25">
        <v>0.82161685675623441</v>
      </c>
      <c r="W61" s="41">
        <v>0.86169572781751425</v>
      </c>
      <c r="X61" s="41">
        <v>0.90177459887879408</v>
      </c>
      <c r="Y61" s="41">
        <v>0.94185346994007391</v>
      </c>
      <c r="Z61" s="41">
        <v>0.98193234100135351</v>
      </c>
      <c r="AA61" s="25">
        <v>0.92181403440943421</v>
      </c>
      <c r="AB61" s="41">
        <v>0.8616957278175148</v>
      </c>
      <c r="AC61" s="41">
        <v>0.80157742122559528</v>
      </c>
      <c r="AD61" s="41">
        <v>0.74145911463367575</v>
      </c>
      <c r="AE61" s="41">
        <v>0.68134080804175612</v>
      </c>
      <c r="AF61" s="25">
        <v>0.72141967910303573</v>
      </c>
      <c r="AG61" s="41">
        <v>0.76149855016431545</v>
      </c>
      <c r="AH61" s="41">
        <v>0.80157742122559517</v>
      </c>
      <c r="AI61" s="41">
        <v>0.80157742122559528</v>
      </c>
      <c r="AJ61" s="41">
        <v>0.80157742122559528</v>
      </c>
      <c r="AK61" s="25">
        <v>0.80157742122559528</v>
      </c>
      <c r="AL61" s="41">
        <v>0.80157742122559528</v>
      </c>
      <c r="AM61" s="41">
        <v>0.80157742122559528</v>
      </c>
      <c r="AN61" s="41">
        <v>0.80157742122559528</v>
      </c>
      <c r="AO61" s="41">
        <v>0.80157742122559528</v>
      </c>
      <c r="AP61" s="25">
        <v>0.80157742122559528</v>
      </c>
      <c r="AQ61" s="41">
        <v>0.80157742122559528</v>
      </c>
      <c r="AR61" s="41">
        <v>0.80157742122559528</v>
      </c>
      <c r="AS61" s="41">
        <v>0.80157742122559528</v>
      </c>
      <c r="AT61" s="41">
        <v>0.80157742122559528</v>
      </c>
      <c r="AU61" s="25">
        <v>0.80157742122559528</v>
      </c>
      <c r="AV61" s="42" t="s">
        <v>16469</v>
      </c>
      <c r="AW61" s="43" t="s">
        <v>16470</v>
      </c>
      <c r="AX61" s="41" t="s">
        <v>16471</v>
      </c>
      <c r="AY61" s="41" t="s">
        <v>16472</v>
      </c>
      <c r="AZ61" s="41" t="s">
        <v>16473</v>
      </c>
      <c r="BA61" s="41" t="s">
        <v>16474</v>
      </c>
      <c r="BB61" s="25" t="s">
        <v>16475</v>
      </c>
      <c r="BC61" s="41" t="s">
        <v>16476</v>
      </c>
      <c r="BE61" s="41" t="s">
        <v>16477</v>
      </c>
      <c r="BF61" s="41" t="s">
        <v>16478</v>
      </c>
      <c r="BG61" s="25" t="s">
        <v>16479</v>
      </c>
      <c r="BH61" s="41" t="s">
        <v>16480</v>
      </c>
      <c r="BI61" s="41" t="s">
        <v>16481</v>
      </c>
      <c r="BJ61" s="41" t="s">
        <v>16482</v>
      </c>
      <c r="BK61" s="41" t="s">
        <v>16483</v>
      </c>
      <c r="BL61" s="25" t="s">
        <v>16484</v>
      </c>
      <c r="BM61" s="41" t="s">
        <v>16485</v>
      </c>
      <c r="BN61" s="41" t="s">
        <v>16486</v>
      </c>
      <c r="BO61" s="41" t="s">
        <v>16487</v>
      </c>
      <c r="BP61" s="41" t="s">
        <v>16488</v>
      </c>
      <c r="BQ61" s="25" t="s">
        <v>16489</v>
      </c>
      <c r="BR61" s="41" t="s">
        <v>16490</v>
      </c>
      <c r="BS61" s="41" t="s">
        <v>16491</v>
      </c>
      <c r="BT61" s="41" t="s">
        <v>16492</v>
      </c>
      <c r="BU61" s="41" t="s">
        <v>16493</v>
      </c>
      <c r="BV61" s="25" t="s">
        <v>16494</v>
      </c>
      <c r="BW61" s="41" t="s">
        <v>16495</v>
      </c>
      <c r="BX61" s="41" t="s">
        <v>16496</v>
      </c>
      <c r="BY61" s="41" t="s">
        <v>16497</v>
      </c>
      <c r="BZ61" s="41" t="s">
        <v>16498</v>
      </c>
      <c r="CA61" s="25" t="s">
        <v>16499</v>
      </c>
      <c r="CB61" s="41" t="s">
        <v>16500</v>
      </c>
      <c r="CC61" s="41" t="s">
        <v>16501</v>
      </c>
      <c r="CD61" s="41" t="s">
        <v>16502</v>
      </c>
      <c r="CE61" s="41" t="s">
        <v>16503</v>
      </c>
      <c r="CF61" s="25" t="s">
        <v>16504</v>
      </c>
      <c r="CG61" s="41" t="s">
        <v>16505</v>
      </c>
      <c r="CH61" s="41" t="s">
        <v>16506</v>
      </c>
      <c r="CI61" s="41" t="s">
        <v>16507</v>
      </c>
      <c r="CJ61" s="41" t="s">
        <v>16508</v>
      </c>
      <c r="CK61" s="25" t="s">
        <v>16509</v>
      </c>
      <c r="CL61" s="42">
        <v>0.25631488497970228</v>
      </c>
      <c r="CM61" s="43">
        <v>0.20055515561569684</v>
      </c>
      <c r="CN61" s="41">
        <v>0.21449508795669819</v>
      </c>
      <c r="CO61" s="41">
        <v>0.22843502029769955</v>
      </c>
      <c r="CP61" s="41">
        <v>0.24237495263870093</v>
      </c>
      <c r="CQ61" s="41">
        <v>0.25631488497970228</v>
      </c>
      <c r="CR61" s="25">
        <v>0.25631488497970228</v>
      </c>
      <c r="CS61" s="41">
        <v>0.25631488497970228</v>
      </c>
      <c r="CU61" s="41">
        <v>0.26189085791610284</v>
      </c>
      <c r="CV61" s="41">
        <v>0.26746683085250333</v>
      </c>
      <c r="CW61" s="25">
        <v>0.23571975913396481</v>
      </c>
      <c r="CX61" s="41">
        <v>0.20397268741542623</v>
      </c>
      <c r="CY61" s="41">
        <v>0.17222561569688763</v>
      </c>
      <c r="CZ61" s="41">
        <v>0.14047854397834911</v>
      </c>
      <c r="DA61" s="41">
        <v>0.10873147225981054</v>
      </c>
      <c r="DB61" s="25">
        <v>0.1143074451962111</v>
      </c>
      <c r="DC61" s="41">
        <v>0.11988341813261165</v>
      </c>
      <c r="DD61" s="41">
        <v>0.12545939106901222</v>
      </c>
      <c r="DE61" s="41">
        <v>0.13103536400541277</v>
      </c>
      <c r="DF61" s="41">
        <v>0.13661133694181332</v>
      </c>
      <c r="DG61" s="25">
        <v>0.12824737753721252</v>
      </c>
      <c r="DH61" s="41">
        <v>0.11988341813261175</v>
      </c>
      <c r="DI61" s="41">
        <v>0.11151945872801093</v>
      </c>
      <c r="DJ61" s="41">
        <v>0.10315549932341012</v>
      </c>
      <c r="DK61" s="41">
        <v>9.4791539918809301E-2</v>
      </c>
      <c r="DL61" s="25">
        <v>0.10036751285520983</v>
      </c>
      <c r="DM61" s="41">
        <v>0.10594348579161038</v>
      </c>
      <c r="DN61" s="41">
        <v>0.11151945872801092</v>
      </c>
      <c r="DO61" s="41">
        <v>0.11151945872801093</v>
      </c>
      <c r="DP61" s="41">
        <v>0.11151945872801093</v>
      </c>
      <c r="DQ61" s="25">
        <v>0.11151945872801093</v>
      </c>
      <c r="DR61" s="41">
        <v>0.11151945872801093</v>
      </c>
      <c r="DS61" s="41">
        <v>0.11151945872801093</v>
      </c>
      <c r="DT61" s="41">
        <v>0.11151945872801093</v>
      </c>
      <c r="DU61" s="41">
        <v>0.11151945872801093</v>
      </c>
      <c r="DV61" s="25">
        <v>0.11151945872801093</v>
      </c>
      <c r="DW61" s="41">
        <v>0.11151945872801093</v>
      </c>
      <c r="DX61" s="41">
        <v>0.11151945872801093</v>
      </c>
      <c r="DY61" s="41">
        <v>0.11151945872801093</v>
      </c>
      <c r="DZ61" s="41">
        <v>0.11151945872801093</v>
      </c>
      <c r="EA61" s="25">
        <v>0.11151945872801093</v>
      </c>
      <c r="EB61" s="42">
        <v>2.098650086990141</v>
      </c>
      <c r="EC61" s="43">
        <v>1.6421016470133383</v>
      </c>
      <c r="ED61" s="41">
        <v>1.7562387570075391</v>
      </c>
      <c r="EE61" s="41">
        <v>1.8703758670017396</v>
      </c>
      <c r="EF61" s="41">
        <v>1.9845129769959404</v>
      </c>
      <c r="EG61" s="41">
        <v>2.098650086990141</v>
      </c>
      <c r="EH61" s="25">
        <v>2.098650086990141</v>
      </c>
      <c r="EI61" s="41">
        <v>2.098650086990141</v>
      </c>
      <c r="EK61" s="41">
        <v>2.1443049309878219</v>
      </c>
      <c r="EL61" s="41">
        <v>2.1899597749855015</v>
      </c>
      <c r="EM61" s="25">
        <v>1.9300217115793543</v>
      </c>
      <c r="EN61" s="41">
        <v>1.6700836481732069</v>
      </c>
      <c r="EO61" s="41">
        <v>1.4101455847670594</v>
      </c>
      <c r="EP61" s="41">
        <v>1.1502075213609126</v>
      </c>
      <c r="EQ61" s="41">
        <v>0.8902694579547652</v>
      </c>
      <c r="ER61" s="25">
        <v>0.93592430195244547</v>
      </c>
      <c r="ES61" s="41">
        <v>0.98157914595012585</v>
      </c>
      <c r="ET61" s="41">
        <v>1.0272339899478062</v>
      </c>
      <c r="EU61" s="41">
        <v>1.0728888339454867</v>
      </c>
      <c r="EV61" s="41">
        <v>1.1185436779431668</v>
      </c>
      <c r="EW61" s="25">
        <v>1.0500614119466467</v>
      </c>
      <c r="EX61" s="41">
        <v>0.98157914595012652</v>
      </c>
      <c r="EY61" s="41">
        <v>0.91309687995360622</v>
      </c>
      <c r="EZ61" s="41">
        <v>0.84461461395708581</v>
      </c>
      <c r="FA61" s="41">
        <v>0.77613234796056541</v>
      </c>
      <c r="FB61" s="25">
        <v>0.82178719195824557</v>
      </c>
      <c r="FC61" s="41">
        <v>0.86744203595592584</v>
      </c>
      <c r="FD61" s="41">
        <v>0.91309687995360611</v>
      </c>
      <c r="FE61" s="41">
        <v>0.91309687995360622</v>
      </c>
      <c r="FF61" s="41">
        <v>0.91309687995360622</v>
      </c>
      <c r="FG61" s="25">
        <v>0.91309687995360622</v>
      </c>
      <c r="FH61" s="41">
        <v>0.91309687995360622</v>
      </c>
      <c r="FI61" s="41">
        <v>0.91309687995360622</v>
      </c>
      <c r="FJ61" s="41">
        <v>0.91309687995360622</v>
      </c>
      <c r="FK61" s="41">
        <v>0.91309687995360622</v>
      </c>
      <c r="FL61" s="25">
        <v>0.91309687995360622</v>
      </c>
      <c r="FM61" s="41">
        <v>0.91309687995360622</v>
      </c>
      <c r="FN61" s="41">
        <v>0.91309687995360622</v>
      </c>
      <c r="FO61" s="41">
        <v>0.91309687995360622</v>
      </c>
      <c r="FP61" s="41">
        <v>0.91309687995360622</v>
      </c>
      <c r="FQ61" s="25">
        <v>0.91309687995360622</v>
      </c>
    </row>
    <row r="62" spans="1:173" ht="12.6" customHeight="1" outlineLevel="1" x14ac:dyDescent="0.3">
      <c r="A62" s="67" t="s">
        <v>16510</v>
      </c>
      <c r="B62" s="67" t="s">
        <v>16511</v>
      </c>
      <c r="C62" s="81" t="s">
        <v>16512</v>
      </c>
      <c r="D62" s="81" t="s">
        <v>16513</v>
      </c>
      <c r="E62" s="24" t="s">
        <v>16514</v>
      </c>
      <c r="F62" s="25">
        <v>1.0034709068450411</v>
      </c>
      <c r="G62" s="41">
        <v>1.0034709068450411</v>
      </c>
      <c r="H62" s="41">
        <v>1.0034709068450411</v>
      </c>
      <c r="I62" s="41">
        <v>1.0034709068450411</v>
      </c>
      <c r="J62" s="41">
        <v>1.0034709068450411</v>
      </c>
      <c r="K62" s="41">
        <v>1.0034709068450411</v>
      </c>
      <c r="L62" s="25">
        <v>1.0034709068450411</v>
      </c>
      <c r="M62" s="41">
        <v>1.0034709068450411</v>
      </c>
      <c r="O62" s="41">
        <v>1.0034709068450407</v>
      </c>
      <c r="P62" s="41">
        <v>1.0034709068450407</v>
      </c>
      <c r="Q62" s="25">
        <v>0.84212852574446551</v>
      </c>
      <c r="R62" s="41">
        <v>0.64143434437545743</v>
      </c>
      <c r="S62" s="41">
        <v>0.44074016300644919</v>
      </c>
      <c r="T62" s="41">
        <v>0.24004598163744104</v>
      </c>
      <c r="U62" s="41">
        <v>3.9351800268432845E-2</v>
      </c>
      <c r="V62" s="25" t="s">
        <v>16515</v>
      </c>
      <c r="W62" s="41" t="s">
        <v>16516</v>
      </c>
      <c r="X62" s="41" t="s">
        <v>16517</v>
      </c>
      <c r="Y62" s="41" t="s">
        <v>16518</v>
      </c>
      <c r="Z62" s="41" t="s">
        <v>16519</v>
      </c>
      <c r="AA62" s="25" t="s">
        <v>16520</v>
      </c>
      <c r="AB62" s="41" t="s">
        <v>16521</v>
      </c>
      <c r="AC62" s="41" t="s">
        <v>16522</v>
      </c>
      <c r="AD62" s="41" t="s">
        <v>16523</v>
      </c>
      <c r="AE62" s="41" t="s">
        <v>16524</v>
      </c>
      <c r="AF62" s="25" t="s">
        <v>16525</v>
      </c>
      <c r="AG62" s="41" t="s">
        <v>16526</v>
      </c>
      <c r="AH62" s="41" t="s">
        <v>16527</v>
      </c>
      <c r="AI62" s="41" t="s">
        <v>16528</v>
      </c>
      <c r="AJ62" s="41" t="s">
        <v>16529</v>
      </c>
      <c r="AK62" s="25" t="s">
        <v>16530</v>
      </c>
      <c r="AL62" s="41" t="s">
        <v>16531</v>
      </c>
      <c r="AM62" s="41" t="s">
        <v>16532</v>
      </c>
      <c r="AN62" s="41" t="s">
        <v>16533</v>
      </c>
      <c r="AO62" s="41" t="s">
        <v>16534</v>
      </c>
      <c r="AP62" s="25" t="s">
        <v>16535</v>
      </c>
      <c r="AQ62" s="41" t="s">
        <v>16536</v>
      </c>
      <c r="AR62" s="41" t="s">
        <v>16537</v>
      </c>
      <c r="AS62" s="41" t="s">
        <v>16538</v>
      </c>
      <c r="AT62" s="41" t="s">
        <v>16539</v>
      </c>
      <c r="AU62" s="25" t="s">
        <v>16540</v>
      </c>
      <c r="AV62" s="42" t="s">
        <v>16541</v>
      </c>
      <c r="AW62" s="43" t="s">
        <v>16542</v>
      </c>
      <c r="AX62" s="41" t="s">
        <v>16543</v>
      </c>
      <c r="AY62" s="41" t="s">
        <v>16544</v>
      </c>
      <c r="AZ62" s="41" t="s">
        <v>16545</v>
      </c>
      <c r="BA62" s="41" t="s">
        <v>16546</v>
      </c>
      <c r="BB62" s="25" t="s">
        <v>16547</v>
      </c>
      <c r="BC62" s="41" t="s">
        <v>16548</v>
      </c>
      <c r="BE62" s="41" t="s">
        <v>16549</v>
      </c>
      <c r="BF62" s="41" t="s">
        <v>16550</v>
      </c>
      <c r="BG62" s="25" t="s">
        <v>16551</v>
      </c>
      <c r="BH62" s="41" t="s">
        <v>16552</v>
      </c>
      <c r="BI62" s="41" t="s">
        <v>16553</v>
      </c>
      <c r="BJ62" s="41" t="s">
        <v>16554</v>
      </c>
      <c r="BK62" s="41" t="s">
        <v>16555</v>
      </c>
      <c r="BL62" s="25" t="s">
        <v>16556</v>
      </c>
      <c r="BM62" s="41" t="s">
        <v>16557</v>
      </c>
      <c r="BN62" s="41" t="s">
        <v>16558</v>
      </c>
      <c r="BO62" s="41" t="s">
        <v>16559</v>
      </c>
      <c r="BP62" s="41" t="s">
        <v>16560</v>
      </c>
      <c r="BQ62" s="25" t="s">
        <v>16561</v>
      </c>
      <c r="BR62" s="41" t="s">
        <v>16562</v>
      </c>
      <c r="BS62" s="41" t="s">
        <v>16563</v>
      </c>
      <c r="BT62" s="41" t="s">
        <v>16564</v>
      </c>
      <c r="BU62" s="41" t="s">
        <v>16565</v>
      </c>
      <c r="BV62" s="25" t="s">
        <v>16566</v>
      </c>
      <c r="BW62" s="41" t="s">
        <v>16567</v>
      </c>
      <c r="BX62" s="41" t="s">
        <v>16568</v>
      </c>
      <c r="BY62" s="41" t="s">
        <v>16569</v>
      </c>
      <c r="BZ62" s="41" t="s">
        <v>16570</v>
      </c>
      <c r="CA62" s="25" t="s">
        <v>16571</v>
      </c>
      <c r="CB62" s="41" t="s">
        <v>16572</v>
      </c>
      <c r="CC62" s="41" t="s">
        <v>16573</v>
      </c>
      <c r="CD62" s="41" t="s">
        <v>16574</v>
      </c>
      <c r="CE62" s="41" t="s">
        <v>16575</v>
      </c>
      <c r="CF62" s="25" t="s">
        <v>16576</v>
      </c>
      <c r="CG62" s="41" t="s">
        <v>16577</v>
      </c>
      <c r="CH62" s="41" t="s">
        <v>16578</v>
      </c>
      <c r="CI62" s="41" t="s">
        <v>16579</v>
      </c>
      <c r="CJ62" s="41" t="s">
        <v>16580</v>
      </c>
      <c r="CK62" s="25" t="s">
        <v>16581</v>
      </c>
      <c r="CL62" s="42">
        <v>9.3071926609877578E-2</v>
      </c>
      <c r="CM62" s="43">
        <v>9.3071926609877578E-2</v>
      </c>
      <c r="CN62" s="41">
        <v>9.3071926609877578E-2</v>
      </c>
      <c r="CO62" s="41">
        <v>9.3071926609877578E-2</v>
      </c>
      <c r="CP62" s="41">
        <v>9.3071926609877578E-2</v>
      </c>
      <c r="CQ62" s="41">
        <v>9.3071926609877578E-2</v>
      </c>
      <c r="CR62" s="25">
        <v>9.3071926609877578E-2</v>
      </c>
      <c r="CS62" s="41">
        <v>9.3071926609877578E-2</v>
      </c>
      <c r="CU62" s="41">
        <v>9.3071926609877537E-2</v>
      </c>
      <c r="CV62" s="41">
        <v>9.3071926609877537E-2</v>
      </c>
      <c r="CW62" s="25">
        <v>7.8107420762799182E-2</v>
      </c>
      <c r="CX62" s="41">
        <v>5.9493035440823669E-2</v>
      </c>
      <c r="CY62" s="41">
        <v>4.087865011884817E-2</v>
      </c>
      <c r="CZ62" s="41">
        <v>2.2264264796872657E-2</v>
      </c>
      <c r="DA62" s="41">
        <v>3.6498794748971468E-3</v>
      </c>
      <c r="DB62" s="25" t="s">
        <v>16582</v>
      </c>
      <c r="DC62" s="41" t="s">
        <v>16583</v>
      </c>
      <c r="DD62" s="41" t="s">
        <v>16584</v>
      </c>
      <c r="DE62" s="41" t="s">
        <v>16585</v>
      </c>
      <c r="DF62" s="41" t="s">
        <v>16586</v>
      </c>
      <c r="DG62" s="25" t="s">
        <v>16587</v>
      </c>
      <c r="DH62" s="41" t="s">
        <v>16588</v>
      </c>
      <c r="DI62" s="41" t="s">
        <v>16589</v>
      </c>
      <c r="DJ62" s="41" t="s">
        <v>16590</v>
      </c>
      <c r="DK62" s="41" t="s">
        <v>16591</v>
      </c>
      <c r="DL62" s="25" t="s">
        <v>16592</v>
      </c>
      <c r="DM62" s="41" t="s">
        <v>16593</v>
      </c>
      <c r="DN62" s="41" t="s">
        <v>16594</v>
      </c>
      <c r="DO62" s="41" t="s">
        <v>16595</v>
      </c>
      <c r="DP62" s="41" t="s">
        <v>16596</v>
      </c>
      <c r="DQ62" s="25" t="s">
        <v>16597</v>
      </c>
      <c r="DR62" s="41" t="s">
        <v>16598</v>
      </c>
      <c r="DS62" s="41" t="s">
        <v>16599</v>
      </c>
      <c r="DT62" s="41" t="s">
        <v>16600</v>
      </c>
      <c r="DU62" s="41" t="s">
        <v>16601</v>
      </c>
      <c r="DV62" s="25" t="s">
        <v>16602</v>
      </c>
      <c r="DW62" s="41" t="s">
        <v>16603</v>
      </c>
      <c r="DX62" s="41" t="s">
        <v>16604</v>
      </c>
      <c r="DY62" s="41" t="s">
        <v>16605</v>
      </c>
      <c r="DZ62" s="41" t="s">
        <v>16606</v>
      </c>
      <c r="EA62" s="25" t="s">
        <v>16607</v>
      </c>
      <c r="EB62" s="42">
        <v>1.0965428334549188</v>
      </c>
      <c r="EC62" s="43">
        <v>1.0965428334549188</v>
      </c>
      <c r="ED62" s="41">
        <v>1.0965428334549188</v>
      </c>
      <c r="EE62" s="41">
        <v>1.0965428334549188</v>
      </c>
      <c r="EF62" s="41">
        <v>1.0965428334549188</v>
      </c>
      <c r="EG62" s="41">
        <v>1.0965428334549188</v>
      </c>
      <c r="EH62" s="25">
        <v>1.0965428334549188</v>
      </c>
      <c r="EI62" s="41">
        <v>1.0965428334549188</v>
      </c>
      <c r="EK62" s="41">
        <v>1.0965428334549183</v>
      </c>
      <c r="EL62" s="41">
        <v>1.0965428334549183</v>
      </c>
      <c r="EM62" s="25">
        <v>0.9202359465072647</v>
      </c>
      <c r="EN62" s="41">
        <v>0.70092737981628106</v>
      </c>
      <c r="EO62" s="41">
        <v>0.48161881312529736</v>
      </c>
      <c r="EP62" s="41">
        <v>0.26231024643431367</v>
      </c>
      <c r="EQ62" s="41">
        <v>4.3001679743329989E-2</v>
      </c>
      <c r="ER62" s="25" t="s">
        <v>16608</v>
      </c>
      <c r="ES62" s="41" t="s">
        <v>16609</v>
      </c>
      <c r="ET62" s="41" t="s">
        <v>16610</v>
      </c>
      <c r="EU62" s="41" t="s">
        <v>16611</v>
      </c>
      <c r="EV62" s="41" t="s">
        <v>16612</v>
      </c>
      <c r="EW62" s="25" t="s">
        <v>16613</v>
      </c>
      <c r="EX62" s="41" t="s">
        <v>16614</v>
      </c>
      <c r="EY62" s="41" t="s">
        <v>16615</v>
      </c>
      <c r="EZ62" s="41" t="s">
        <v>16616</v>
      </c>
      <c r="FA62" s="41" t="s">
        <v>16617</v>
      </c>
      <c r="FB62" s="25" t="s">
        <v>16618</v>
      </c>
      <c r="FC62" s="41" t="s">
        <v>16619</v>
      </c>
      <c r="FD62" s="41" t="s">
        <v>16620</v>
      </c>
      <c r="FE62" s="41" t="s">
        <v>16621</v>
      </c>
      <c r="FF62" s="41" t="s">
        <v>16622</v>
      </c>
      <c r="FG62" s="25" t="s">
        <v>16623</v>
      </c>
      <c r="FH62" s="41" t="s">
        <v>16624</v>
      </c>
      <c r="FI62" s="41" t="s">
        <v>16625</v>
      </c>
      <c r="FJ62" s="41" t="s">
        <v>16626</v>
      </c>
      <c r="FK62" s="41" t="s">
        <v>16627</v>
      </c>
      <c r="FL62" s="25" t="s">
        <v>16628</v>
      </c>
      <c r="FM62" s="41" t="s">
        <v>16629</v>
      </c>
      <c r="FN62" s="41" t="s">
        <v>16630</v>
      </c>
      <c r="FO62" s="41" t="s">
        <v>16631</v>
      </c>
      <c r="FP62" s="41" t="s">
        <v>16632</v>
      </c>
      <c r="FQ62" s="25" t="s">
        <v>16633</v>
      </c>
    </row>
    <row r="63" spans="1:173" outlineLevel="1" x14ac:dyDescent="0.3">
      <c r="A63" s="67" t="s">
        <v>16634</v>
      </c>
      <c r="B63" s="67" t="s">
        <v>16635</v>
      </c>
      <c r="C63" s="82" t="s">
        <v>16636</v>
      </c>
      <c r="D63" s="82" t="s">
        <v>16637</v>
      </c>
      <c r="E63" s="24" t="s">
        <v>16638</v>
      </c>
      <c r="F63" s="25" t="s">
        <v>16639</v>
      </c>
      <c r="G63" s="41" t="s">
        <v>16640</v>
      </c>
      <c r="H63" s="41" t="s">
        <v>16641</v>
      </c>
      <c r="I63" s="41" t="s">
        <v>16642</v>
      </c>
      <c r="J63" s="41" t="s">
        <v>16643</v>
      </c>
      <c r="K63" s="41" t="s">
        <v>16644</v>
      </c>
      <c r="L63" s="25" t="s">
        <v>16645</v>
      </c>
      <c r="M63" s="41" t="s">
        <v>16646</v>
      </c>
      <c r="O63" s="41" t="s">
        <v>16647</v>
      </c>
      <c r="P63" s="41" t="s">
        <v>16648</v>
      </c>
      <c r="Q63" s="25" t="s">
        <v>16649</v>
      </c>
      <c r="R63" s="41" t="s">
        <v>16650</v>
      </c>
      <c r="S63" s="41" t="s">
        <v>16651</v>
      </c>
      <c r="T63" s="41" t="s">
        <v>16652</v>
      </c>
      <c r="U63" s="41" t="s">
        <v>16653</v>
      </c>
      <c r="V63" s="25" t="s">
        <v>16654</v>
      </c>
      <c r="W63" s="41" t="s">
        <v>16655</v>
      </c>
      <c r="X63" s="41" t="s">
        <v>16656</v>
      </c>
      <c r="Y63" s="41" t="s">
        <v>16657</v>
      </c>
      <c r="Z63" s="41" t="s">
        <v>16658</v>
      </c>
      <c r="AA63" s="25" t="s">
        <v>16659</v>
      </c>
      <c r="AB63" s="41" t="s">
        <v>16660</v>
      </c>
      <c r="AC63" s="41" t="s">
        <v>16661</v>
      </c>
      <c r="AD63" s="41" t="s">
        <v>16662</v>
      </c>
      <c r="AE63" s="41" t="s">
        <v>16663</v>
      </c>
      <c r="AF63" s="25" t="s">
        <v>16664</v>
      </c>
      <c r="AG63" s="41" t="s">
        <v>16665</v>
      </c>
      <c r="AH63" s="41" t="s">
        <v>16666</v>
      </c>
      <c r="AI63" s="41" t="s">
        <v>16667</v>
      </c>
      <c r="AJ63" s="41" t="s">
        <v>16668</v>
      </c>
      <c r="AK63" s="25" t="s">
        <v>16669</v>
      </c>
      <c r="AL63" s="41" t="s">
        <v>16670</v>
      </c>
      <c r="AM63" s="41" t="s">
        <v>16671</v>
      </c>
      <c r="AN63" s="41" t="s">
        <v>16672</v>
      </c>
      <c r="AO63" s="41" t="s">
        <v>16673</v>
      </c>
      <c r="AP63" s="25" t="s">
        <v>16674</v>
      </c>
      <c r="AQ63" s="41" t="s">
        <v>16675</v>
      </c>
      <c r="AR63" s="41" t="s">
        <v>16676</v>
      </c>
      <c r="AS63" s="41" t="s">
        <v>16677</v>
      </c>
      <c r="AT63" s="41" t="s">
        <v>16678</v>
      </c>
      <c r="AU63" s="25" t="s">
        <v>16679</v>
      </c>
      <c r="AV63" s="42" t="s">
        <v>16680</v>
      </c>
      <c r="AW63" s="43" t="s">
        <v>16681</v>
      </c>
      <c r="AX63" s="41" t="s">
        <v>16682</v>
      </c>
      <c r="AY63" s="41" t="s">
        <v>16683</v>
      </c>
      <c r="AZ63" s="41" t="s">
        <v>16684</v>
      </c>
      <c r="BA63" s="41" t="s">
        <v>16685</v>
      </c>
      <c r="BB63" s="25" t="s">
        <v>16686</v>
      </c>
      <c r="BC63" s="41" t="s">
        <v>16687</v>
      </c>
      <c r="BE63" s="41" t="s">
        <v>16688</v>
      </c>
      <c r="BF63" s="41" t="s">
        <v>16689</v>
      </c>
      <c r="BG63" s="25" t="s">
        <v>16690</v>
      </c>
      <c r="BH63" s="41" t="s">
        <v>16691</v>
      </c>
      <c r="BI63" s="41" t="s">
        <v>16692</v>
      </c>
      <c r="BJ63" s="41" t="s">
        <v>16693</v>
      </c>
      <c r="BK63" s="41" t="s">
        <v>16694</v>
      </c>
      <c r="BL63" s="25" t="s">
        <v>16695</v>
      </c>
      <c r="BM63" s="41" t="s">
        <v>16696</v>
      </c>
      <c r="BN63" s="41" t="s">
        <v>16697</v>
      </c>
      <c r="BO63" s="41" t="s">
        <v>16698</v>
      </c>
      <c r="BP63" s="41" t="s">
        <v>16699</v>
      </c>
      <c r="BQ63" s="25" t="s">
        <v>16700</v>
      </c>
      <c r="BR63" s="41" t="s">
        <v>16701</v>
      </c>
      <c r="BS63" s="41" t="s">
        <v>16702</v>
      </c>
      <c r="BT63" s="41" t="s">
        <v>16703</v>
      </c>
      <c r="BU63" s="41" t="s">
        <v>16704</v>
      </c>
      <c r="BV63" s="25" t="s">
        <v>16705</v>
      </c>
      <c r="BW63" s="41" t="s">
        <v>16706</v>
      </c>
      <c r="BX63" s="41" t="s">
        <v>16707</v>
      </c>
      <c r="BY63" s="41" t="s">
        <v>16708</v>
      </c>
      <c r="BZ63" s="41" t="s">
        <v>16709</v>
      </c>
      <c r="CA63" s="25" t="s">
        <v>16710</v>
      </c>
      <c r="CB63" s="41" t="s">
        <v>16711</v>
      </c>
      <c r="CC63" s="41" t="s">
        <v>16712</v>
      </c>
      <c r="CD63" s="41" t="s">
        <v>16713</v>
      </c>
      <c r="CE63" s="41" t="s">
        <v>16714</v>
      </c>
      <c r="CF63" s="25" t="s">
        <v>16715</v>
      </c>
      <c r="CG63" s="41" t="s">
        <v>16716</v>
      </c>
      <c r="CH63" s="41" t="s">
        <v>16717</v>
      </c>
      <c r="CI63" s="41" t="s">
        <v>16718</v>
      </c>
      <c r="CJ63" s="41" t="s">
        <v>16719</v>
      </c>
      <c r="CK63" s="25" t="s">
        <v>16720</v>
      </c>
      <c r="CL63" s="42" t="s">
        <v>16721</v>
      </c>
      <c r="CM63" s="43" t="s">
        <v>16722</v>
      </c>
      <c r="CN63" s="41" t="s">
        <v>16723</v>
      </c>
      <c r="CO63" s="41" t="s">
        <v>16724</v>
      </c>
      <c r="CP63" s="41" t="s">
        <v>16725</v>
      </c>
      <c r="CQ63" s="41" t="s">
        <v>16726</v>
      </c>
      <c r="CR63" s="25" t="s">
        <v>16727</v>
      </c>
      <c r="CS63" s="41" t="s">
        <v>16728</v>
      </c>
      <c r="CU63" s="41" t="s">
        <v>16729</v>
      </c>
      <c r="CV63" s="41" t="s">
        <v>16730</v>
      </c>
      <c r="CW63" s="25" t="s">
        <v>16731</v>
      </c>
      <c r="CX63" s="41" t="s">
        <v>16732</v>
      </c>
      <c r="CY63" s="41" t="s">
        <v>16733</v>
      </c>
      <c r="CZ63" s="41" t="s">
        <v>16734</v>
      </c>
      <c r="DA63" s="41" t="s">
        <v>16735</v>
      </c>
      <c r="DB63" s="25" t="s">
        <v>16736</v>
      </c>
      <c r="DC63" s="41" t="s">
        <v>16737</v>
      </c>
      <c r="DD63" s="41" t="s">
        <v>16738</v>
      </c>
      <c r="DE63" s="41" t="s">
        <v>16739</v>
      </c>
      <c r="DF63" s="41" t="s">
        <v>16740</v>
      </c>
      <c r="DG63" s="25" t="s">
        <v>16741</v>
      </c>
      <c r="DH63" s="41" t="s">
        <v>16742</v>
      </c>
      <c r="DI63" s="41" t="s">
        <v>16743</v>
      </c>
      <c r="DJ63" s="41" t="s">
        <v>16744</v>
      </c>
      <c r="DK63" s="41" t="s">
        <v>16745</v>
      </c>
      <c r="DL63" s="25" t="s">
        <v>16746</v>
      </c>
      <c r="DM63" s="41" t="s">
        <v>16747</v>
      </c>
      <c r="DN63" s="41" t="s">
        <v>16748</v>
      </c>
      <c r="DO63" s="41" t="s">
        <v>16749</v>
      </c>
      <c r="DP63" s="41" t="s">
        <v>16750</v>
      </c>
      <c r="DQ63" s="25" t="s">
        <v>16751</v>
      </c>
      <c r="DR63" s="41" t="s">
        <v>16752</v>
      </c>
      <c r="DS63" s="41" t="s">
        <v>16753</v>
      </c>
      <c r="DT63" s="41" t="s">
        <v>16754</v>
      </c>
      <c r="DU63" s="41" t="s">
        <v>16755</v>
      </c>
      <c r="DV63" s="25" t="s">
        <v>16756</v>
      </c>
      <c r="DW63" s="41" t="s">
        <v>16757</v>
      </c>
      <c r="DX63" s="41" t="s">
        <v>16758</v>
      </c>
      <c r="DY63" s="41" t="s">
        <v>16759</v>
      </c>
      <c r="DZ63" s="41" t="s">
        <v>16760</v>
      </c>
      <c r="EA63" s="25" t="s">
        <v>16761</v>
      </c>
      <c r="EB63" s="42" t="s">
        <v>16762</v>
      </c>
      <c r="EC63" s="43" t="s">
        <v>16763</v>
      </c>
      <c r="ED63" s="41" t="s">
        <v>16764</v>
      </c>
      <c r="EE63" s="41" t="s">
        <v>16765</v>
      </c>
      <c r="EF63" s="41" t="s">
        <v>16766</v>
      </c>
      <c r="EG63" s="41" t="s">
        <v>16767</v>
      </c>
      <c r="EH63" s="25" t="s">
        <v>16768</v>
      </c>
      <c r="EI63" s="41" t="s">
        <v>16769</v>
      </c>
      <c r="EK63" s="41" t="s">
        <v>16770</v>
      </c>
      <c r="EL63" s="41" t="s">
        <v>16771</v>
      </c>
      <c r="EM63" s="25" t="s">
        <v>16772</v>
      </c>
      <c r="EN63" s="41" t="s">
        <v>16773</v>
      </c>
      <c r="EO63" s="41" t="s">
        <v>16774</v>
      </c>
      <c r="EP63" s="41" t="s">
        <v>16775</v>
      </c>
      <c r="EQ63" s="41" t="s">
        <v>16776</v>
      </c>
      <c r="ER63" s="25" t="s">
        <v>16777</v>
      </c>
      <c r="ES63" s="41" t="s">
        <v>16778</v>
      </c>
      <c r="ET63" s="41" t="s">
        <v>16779</v>
      </c>
      <c r="EU63" s="41" t="s">
        <v>16780</v>
      </c>
      <c r="EV63" s="41" t="s">
        <v>16781</v>
      </c>
      <c r="EW63" s="25" t="s">
        <v>16782</v>
      </c>
      <c r="EX63" s="41" t="s">
        <v>16783</v>
      </c>
      <c r="EY63" s="41" t="s">
        <v>16784</v>
      </c>
      <c r="EZ63" s="41" t="s">
        <v>16785</v>
      </c>
      <c r="FA63" s="41" t="s">
        <v>16786</v>
      </c>
      <c r="FB63" s="25" t="s">
        <v>16787</v>
      </c>
      <c r="FC63" s="41" t="s">
        <v>16788</v>
      </c>
      <c r="FD63" s="41" t="s">
        <v>16789</v>
      </c>
      <c r="FE63" s="41" t="s">
        <v>16790</v>
      </c>
      <c r="FF63" s="41" t="s">
        <v>16791</v>
      </c>
      <c r="FG63" s="25" t="s">
        <v>16792</v>
      </c>
      <c r="FH63" s="41" t="s">
        <v>16793</v>
      </c>
      <c r="FI63" s="41" t="s">
        <v>16794</v>
      </c>
      <c r="FJ63" s="41" t="s">
        <v>16795</v>
      </c>
      <c r="FK63" s="41" t="s">
        <v>16796</v>
      </c>
      <c r="FL63" s="25" t="s">
        <v>16797</v>
      </c>
      <c r="FM63" s="41" t="s">
        <v>16798</v>
      </c>
      <c r="FN63" s="41" t="s">
        <v>16799</v>
      </c>
      <c r="FO63" s="41" t="s">
        <v>16800</v>
      </c>
      <c r="FP63" s="41" t="s">
        <v>16801</v>
      </c>
      <c r="FQ63" s="25" t="s">
        <v>16802</v>
      </c>
    </row>
    <row r="64" spans="1:173" outlineLevel="1" x14ac:dyDescent="0.3">
      <c r="A64" s="67" t="s">
        <v>16803</v>
      </c>
      <c r="B64" s="67" t="s">
        <v>16804</v>
      </c>
      <c r="C64" s="153" t="s">
        <v>16805</v>
      </c>
      <c r="D64" s="150"/>
      <c r="E64" s="24" t="s">
        <v>16806</v>
      </c>
      <c r="F64" s="25" t="s">
        <v>16807</v>
      </c>
      <c r="G64" s="41" t="s">
        <v>16808</v>
      </c>
      <c r="H64" s="41" t="s">
        <v>16809</v>
      </c>
      <c r="I64" s="41" t="s">
        <v>16810</v>
      </c>
      <c r="J64" s="41" t="s">
        <v>16811</v>
      </c>
      <c r="K64" s="41" t="s">
        <v>16812</v>
      </c>
      <c r="L64" s="25" t="s">
        <v>16813</v>
      </c>
      <c r="M64" s="41" t="s">
        <v>16814</v>
      </c>
      <c r="O64" s="41" t="s">
        <v>16815</v>
      </c>
      <c r="P64" s="41" t="s">
        <v>16816</v>
      </c>
      <c r="Q64" s="25" t="s">
        <v>16817</v>
      </c>
      <c r="R64" s="41" t="s">
        <v>16818</v>
      </c>
      <c r="S64" s="41" t="s">
        <v>16819</v>
      </c>
      <c r="T64" s="41" t="s">
        <v>16820</v>
      </c>
      <c r="U64" s="41" t="s">
        <v>16821</v>
      </c>
      <c r="V64" s="25" t="s">
        <v>16822</v>
      </c>
      <c r="W64" s="41" t="s">
        <v>16823</v>
      </c>
      <c r="X64" s="41" t="s">
        <v>16824</v>
      </c>
      <c r="Y64" s="41" t="s">
        <v>16825</v>
      </c>
      <c r="Z64" s="41" t="s">
        <v>16826</v>
      </c>
      <c r="AA64" s="25" t="s">
        <v>16827</v>
      </c>
      <c r="AB64" s="41" t="s">
        <v>16828</v>
      </c>
      <c r="AC64" s="41" t="s">
        <v>16829</v>
      </c>
      <c r="AD64" s="41" t="s">
        <v>16830</v>
      </c>
      <c r="AE64" s="41" t="s">
        <v>16831</v>
      </c>
      <c r="AF64" s="25" t="s">
        <v>16832</v>
      </c>
      <c r="AG64" s="41" t="s">
        <v>16833</v>
      </c>
      <c r="AH64" s="41" t="s">
        <v>16834</v>
      </c>
      <c r="AI64" s="41" t="s">
        <v>16835</v>
      </c>
      <c r="AJ64" s="41" t="s">
        <v>16836</v>
      </c>
      <c r="AK64" s="25" t="s">
        <v>16837</v>
      </c>
      <c r="AL64" s="41" t="s">
        <v>16838</v>
      </c>
      <c r="AM64" s="41" t="s">
        <v>16839</v>
      </c>
      <c r="AN64" s="41" t="s">
        <v>16840</v>
      </c>
      <c r="AO64" s="41" t="s">
        <v>16841</v>
      </c>
      <c r="AP64" s="25" t="s">
        <v>16842</v>
      </c>
      <c r="AQ64" s="41" t="s">
        <v>16843</v>
      </c>
      <c r="AR64" s="41" t="s">
        <v>16844</v>
      </c>
      <c r="AS64" s="41" t="s">
        <v>16845</v>
      </c>
      <c r="AT64" s="41" t="s">
        <v>16846</v>
      </c>
      <c r="AU64" s="25" t="s">
        <v>16847</v>
      </c>
      <c r="AV64" s="42" t="s">
        <v>16848</v>
      </c>
      <c r="AW64" s="43" t="s">
        <v>16849</v>
      </c>
      <c r="AX64" s="41" t="s">
        <v>16850</v>
      </c>
      <c r="AY64" s="41" t="s">
        <v>16851</v>
      </c>
      <c r="AZ64" s="41" t="s">
        <v>16852</v>
      </c>
      <c r="BA64" s="41" t="s">
        <v>16853</v>
      </c>
      <c r="BB64" s="25" t="s">
        <v>16854</v>
      </c>
      <c r="BC64" s="41" t="s">
        <v>16855</v>
      </c>
      <c r="BE64" s="41" t="s">
        <v>16856</v>
      </c>
      <c r="BF64" s="41" t="s">
        <v>16857</v>
      </c>
      <c r="BG64" s="25" t="s">
        <v>16858</v>
      </c>
      <c r="BH64" s="41" t="s">
        <v>16859</v>
      </c>
      <c r="BI64" s="41" t="s">
        <v>16860</v>
      </c>
      <c r="BJ64" s="41" t="s">
        <v>16861</v>
      </c>
      <c r="BK64" s="41" t="s">
        <v>16862</v>
      </c>
      <c r="BL64" s="25" t="s">
        <v>16863</v>
      </c>
      <c r="BM64" s="41" t="s">
        <v>16864</v>
      </c>
      <c r="BN64" s="41" t="s">
        <v>16865</v>
      </c>
      <c r="BO64" s="41" t="s">
        <v>16866</v>
      </c>
      <c r="BP64" s="41" t="s">
        <v>16867</v>
      </c>
      <c r="BQ64" s="25" t="s">
        <v>16868</v>
      </c>
      <c r="BR64" s="41" t="s">
        <v>16869</v>
      </c>
      <c r="BS64" s="41" t="s">
        <v>16870</v>
      </c>
      <c r="BT64" s="41" t="s">
        <v>16871</v>
      </c>
      <c r="BU64" s="41" t="s">
        <v>16872</v>
      </c>
      <c r="BV64" s="25" t="s">
        <v>16873</v>
      </c>
      <c r="BW64" s="41" t="s">
        <v>16874</v>
      </c>
      <c r="BX64" s="41" t="s">
        <v>16875</v>
      </c>
      <c r="BY64" s="41" t="s">
        <v>16876</v>
      </c>
      <c r="BZ64" s="41" t="s">
        <v>16877</v>
      </c>
      <c r="CA64" s="25" t="s">
        <v>16878</v>
      </c>
      <c r="CB64" s="41" t="s">
        <v>16879</v>
      </c>
      <c r="CC64" s="41" t="s">
        <v>16880</v>
      </c>
      <c r="CD64" s="41" t="s">
        <v>16881</v>
      </c>
      <c r="CE64" s="41" t="s">
        <v>16882</v>
      </c>
      <c r="CF64" s="25" t="s">
        <v>16883</v>
      </c>
      <c r="CG64" s="41" t="s">
        <v>16884</v>
      </c>
      <c r="CH64" s="41" t="s">
        <v>16885</v>
      </c>
      <c r="CI64" s="41" t="s">
        <v>16886</v>
      </c>
      <c r="CJ64" s="41" t="s">
        <v>16887</v>
      </c>
      <c r="CK64" s="25" t="s">
        <v>16888</v>
      </c>
      <c r="CL64" s="42" t="s">
        <v>16889</v>
      </c>
      <c r="CM64" s="43" t="s">
        <v>16890</v>
      </c>
      <c r="CN64" s="41" t="s">
        <v>16891</v>
      </c>
      <c r="CO64" s="41" t="s">
        <v>16892</v>
      </c>
      <c r="CP64" s="41" t="s">
        <v>16893</v>
      </c>
      <c r="CQ64" s="41" t="s">
        <v>16894</v>
      </c>
      <c r="CR64" s="25" t="s">
        <v>16895</v>
      </c>
      <c r="CS64" s="41" t="s">
        <v>16896</v>
      </c>
      <c r="CU64" s="41" t="s">
        <v>16897</v>
      </c>
      <c r="CV64" s="41" t="s">
        <v>16898</v>
      </c>
      <c r="CW64" s="25" t="s">
        <v>16899</v>
      </c>
      <c r="CX64" s="41" t="s">
        <v>16900</v>
      </c>
      <c r="CY64" s="41" t="s">
        <v>16901</v>
      </c>
      <c r="CZ64" s="41" t="s">
        <v>16902</v>
      </c>
      <c r="DA64" s="41" t="s">
        <v>16903</v>
      </c>
      <c r="DB64" s="25" t="s">
        <v>16904</v>
      </c>
      <c r="DC64" s="41" t="s">
        <v>16905</v>
      </c>
      <c r="DD64" s="41" t="s">
        <v>16906</v>
      </c>
      <c r="DE64" s="41" t="s">
        <v>16907</v>
      </c>
      <c r="DF64" s="41" t="s">
        <v>16908</v>
      </c>
      <c r="DG64" s="25" t="s">
        <v>16909</v>
      </c>
      <c r="DH64" s="41" t="s">
        <v>16910</v>
      </c>
      <c r="DI64" s="41" t="s">
        <v>16911</v>
      </c>
      <c r="DJ64" s="41" t="s">
        <v>16912</v>
      </c>
      <c r="DK64" s="41" t="s">
        <v>16913</v>
      </c>
      <c r="DL64" s="25" t="s">
        <v>16914</v>
      </c>
      <c r="DM64" s="41" t="s">
        <v>16915</v>
      </c>
      <c r="DN64" s="41" t="s">
        <v>16916</v>
      </c>
      <c r="DO64" s="41" t="s">
        <v>16917</v>
      </c>
      <c r="DP64" s="41" t="s">
        <v>16918</v>
      </c>
      <c r="DQ64" s="25" t="s">
        <v>16919</v>
      </c>
      <c r="DR64" s="41" t="s">
        <v>16920</v>
      </c>
      <c r="DS64" s="41" t="s">
        <v>16921</v>
      </c>
      <c r="DT64" s="41" t="s">
        <v>16922</v>
      </c>
      <c r="DU64" s="41" t="s">
        <v>16923</v>
      </c>
      <c r="DV64" s="25" t="s">
        <v>16924</v>
      </c>
      <c r="DW64" s="41" t="s">
        <v>16925</v>
      </c>
      <c r="DX64" s="41" t="s">
        <v>16926</v>
      </c>
      <c r="DY64" s="41" t="s">
        <v>16927</v>
      </c>
      <c r="DZ64" s="41" t="s">
        <v>16928</v>
      </c>
      <c r="EA64" s="25" t="s">
        <v>16929</v>
      </c>
      <c r="EB64" s="42" t="s">
        <v>16930</v>
      </c>
      <c r="EC64" s="43" t="s">
        <v>16931</v>
      </c>
      <c r="ED64" s="41" t="s">
        <v>16932</v>
      </c>
      <c r="EE64" s="41" t="s">
        <v>16933</v>
      </c>
      <c r="EF64" s="41" t="s">
        <v>16934</v>
      </c>
      <c r="EG64" s="41" t="s">
        <v>16935</v>
      </c>
      <c r="EH64" s="25" t="s">
        <v>16936</v>
      </c>
      <c r="EI64" s="41" t="s">
        <v>16937</v>
      </c>
      <c r="EK64" s="41" t="s">
        <v>16938</v>
      </c>
      <c r="EL64" s="41" t="s">
        <v>16939</v>
      </c>
      <c r="EM64" s="25" t="s">
        <v>16940</v>
      </c>
      <c r="EN64" s="41" t="s">
        <v>16941</v>
      </c>
      <c r="EO64" s="41" t="s">
        <v>16942</v>
      </c>
      <c r="EP64" s="41" t="s">
        <v>16943</v>
      </c>
      <c r="EQ64" s="41" t="s">
        <v>16944</v>
      </c>
      <c r="ER64" s="25" t="s">
        <v>16945</v>
      </c>
      <c r="ES64" s="41" t="s">
        <v>16946</v>
      </c>
      <c r="ET64" s="41" t="s">
        <v>16947</v>
      </c>
      <c r="EU64" s="41" t="s">
        <v>16948</v>
      </c>
      <c r="EV64" s="41" t="s">
        <v>16949</v>
      </c>
      <c r="EW64" s="25" t="s">
        <v>16950</v>
      </c>
      <c r="EX64" s="41" t="s">
        <v>16951</v>
      </c>
      <c r="EY64" s="41" t="s">
        <v>16952</v>
      </c>
      <c r="EZ64" s="41" t="s">
        <v>16953</v>
      </c>
      <c r="FA64" s="41" t="s">
        <v>16954</v>
      </c>
      <c r="FB64" s="25" t="s">
        <v>16955</v>
      </c>
      <c r="FC64" s="41" t="s">
        <v>16956</v>
      </c>
      <c r="FD64" s="41" t="s">
        <v>16957</v>
      </c>
      <c r="FE64" s="41" t="s">
        <v>16958</v>
      </c>
      <c r="FF64" s="41" t="s">
        <v>16959</v>
      </c>
      <c r="FG64" s="25" t="s">
        <v>16960</v>
      </c>
      <c r="FH64" s="41" t="s">
        <v>16961</v>
      </c>
      <c r="FI64" s="41" t="s">
        <v>16962</v>
      </c>
      <c r="FJ64" s="41" t="s">
        <v>16963</v>
      </c>
      <c r="FK64" s="41" t="s">
        <v>16964</v>
      </c>
      <c r="FL64" s="25" t="s">
        <v>16965</v>
      </c>
      <c r="FM64" s="41" t="s">
        <v>16966</v>
      </c>
      <c r="FN64" s="41" t="s">
        <v>16967</v>
      </c>
      <c r="FO64" s="41" t="s">
        <v>16968</v>
      </c>
      <c r="FP64" s="41" t="s">
        <v>16969</v>
      </c>
      <c r="FQ64" s="25" t="s">
        <v>16970</v>
      </c>
    </row>
    <row r="65" spans="1:173" ht="24" outlineLevel="1" x14ac:dyDescent="0.3">
      <c r="A65" s="67" t="s">
        <v>16971</v>
      </c>
      <c r="B65" s="67" t="s">
        <v>16972</v>
      </c>
      <c r="C65" s="85" t="s">
        <v>16973</v>
      </c>
      <c r="D65" s="85" t="s">
        <v>16974</v>
      </c>
      <c r="E65" s="24" t="s">
        <v>16975</v>
      </c>
      <c r="F65" s="25">
        <v>-641.24326157208714</v>
      </c>
      <c r="G65" s="41">
        <v>-892.6204437187306</v>
      </c>
      <c r="H65" s="41">
        <v>-983.08519711107078</v>
      </c>
      <c r="I65" s="41">
        <v>-1036.2913138071908</v>
      </c>
      <c r="J65" s="41">
        <v>-1070.2695702469407</v>
      </c>
      <c r="K65" s="41">
        <v>-943.13423902968816</v>
      </c>
      <c r="L65" s="25">
        <v>-909.74778727143689</v>
      </c>
      <c r="M65" s="41">
        <v>-917.87009971641305</v>
      </c>
      <c r="O65" s="41">
        <v>-475.25314047531242</v>
      </c>
      <c r="P65" s="41">
        <v>-613.27028732303518</v>
      </c>
      <c r="Q65" s="25">
        <v>-581.23680333125617</v>
      </c>
      <c r="R65" s="41">
        <v>-565.47210979156114</v>
      </c>
      <c r="S65" s="41">
        <v>-533.50169243169125</v>
      </c>
      <c r="T65" s="41">
        <v>-525.7324893679629</v>
      </c>
      <c r="U65" s="41">
        <v>-520.52630718730381</v>
      </c>
      <c r="V65" s="25">
        <v>-561.2607162315885</v>
      </c>
      <c r="W65" s="41">
        <v>-548.90429727062815</v>
      </c>
      <c r="X65" s="41">
        <v>-537.15603954313906</v>
      </c>
      <c r="Y65" s="41">
        <v>-525.8976711051431</v>
      </c>
      <c r="Z65" s="41">
        <v>-515.04436516609258</v>
      </c>
      <c r="AA65" s="25">
        <v>-504.53496828783</v>
      </c>
      <c r="AB65" s="41">
        <v>-494.32509018942932</v>
      </c>
      <c r="AC65" s="41">
        <v>-484.38221702304816</v>
      </c>
      <c r="AD65" s="41">
        <v>-474.68225546962509</v>
      </c>
      <c r="AE65" s="41">
        <v>-465.20708858664648</v>
      </c>
      <c r="AF65" s="25">
        <v>-455.94284708207516</v>
      </c>
      <c r="AG65" s="41">
        <v>-446.87868648013563</v>
      </c>
      <c r="AH65" s="41">
        <v>-438.00592201578576</v>
      </c>
      <c r="AI65" s="41">
        <v>-429.31741649031085</v>
      </c>
      <c r="AJ65" s="41">
        <v>-420.80714700618665</v>
      </c>
      <c r="AK65" s="25">
        <v>-412.4698981970692</v>
      </c>
      <c r="AL65" s="41">
        <v>-404.30104491174285</v>
      </c>
      <c r="AM65" s="41">
        <v>-396.2963981596007</v>
      </c>
      <c r="AN65" s="41">
        <v>-388.45209579686309</v>
      </c>
      <c r="AO65" s="41">
        <v>-380.7645248569242</v>
      </c>
      <c r="AP65" s="25">
        <v>-373.23026626422478</v>
      </c>
      <c r="AQ65" s="41">
        <v>-365.84605538307522</v>
      </c>
      <c r="AR65" s="41">
        <v>-358.60875377086751</v>
      </c>
      <c r="AS65" s="41">
        <v>-351.51532886102751</v>
      </c>
      <c r="AT65" s="41">
        <v>-344.56283926032677</v>
      </c>
      <c r="AU65" s="25">
        <v>-337.74842402287413</v>
      </c>
      <c r="AV65" s="97" t="s">
        <v>16976</v>
      </c>
      <c r="AW65" s="97" t="s">
        <v>16977</v>
      </c>
      <c r="AX65" s="97" t="s">
        <v>16978</v>
      </c>
      <c r="AY65" s="97" t="s">
        <v>16979</v>
      </c>
      <c r="AZ65" s="97" t="s">
        <v>16980</v>
      </c>
      <c r="BA65" s="97" t="s">
        <v>16981</v>
      </c>
      <c r="BB65" s="97" t="s">
        <v>16982</v>
      </c>
      <c r="BC65" s="97" t="s">
        <v>16983</v>
      </c>
      <c r="BE65" s="97" t="s">
        <v>16984</v>
      </c>
      <c r="BF65" s="97" t="s">
        <v>16985</v>
      </c>
      <c r="BG65" s="97" t="s">
        <v>16986</v>
      </c>
      <c r="BH65" s="97" t="s">
        <v>16987</v>
      </c>
      <c r="BI65" s="97" t="s">
        <v>16988</v>
      </c>
      <c r="BJ65" s="97" t="s">
        <v>16989</v>
      </c>
      <c r="BK65" s="97" t="s">
        <v>16990</v>
      </c>
      <c r="BL65" s="97" t="s">
        <v>16991</v>
      </c>
      <c r="BM65" s="97" t="s">
        <v>16992</v>
      </c>
      <c r="BN65" s="97" t="s">
        <v>16993</v>
      </c>
      <c r="BO65" s="97" t="s">
        <v>16994</v>
      </c>
      <c r="BP65" s="97" t="s">
        <v>16995</v>
      </c>
      <c r="BQ65" s="97" t="s">
        <v>16996</v>
      </c>
      <c r="BR65" s="97" t="s">
        <v>16997</v>
      </c>
      <c r="BS65" s="97" t="s">
        <v>16998</v>
      </c>
      <c r="BT65" s="97" t="s">
        <v>16999</v>
      </c>
      <c r="BU65" s="97" t="s">
        <v>17000</v>
      </c>
      <c r="BV65" s="97" t="s">
        <v>17001</v>
      </c>
      <c r="BW65" s="97" t="s">
        <v>17002</v>
      </c>
      <c r="BX65" s="97" t="s">
        <v>17003</v>
      </c>
      <c r="BY65" s="97" t="s">
        <v>17004</v>
      </c>
      <c r="BZ65" s="97" t="s">
        <v>17005</v>
      </c>
      <c r="CA65" s="97" t="s">
        <v>17006</v>
      </c>
      <c r="CB65" s="97" t="s">
        <v>17007</v>
      </c>
      <c r="CC65" s="97" t="s">
        <v>17008</v>
      </c>
      <c r="CD65" s="97" t="s">
        <v>17009</v>
      </c>
      <c r="CE65" s="97" t="s">
        <v>17010</v>
      </c>
      <c r="CF65" s="97" t="s">
        <v>17011</v>
      </c>
      <c r="CG65" s="97" t="s">
        <v>17012</v>
      </c>
      <c r="CH65" s="97" t="s">
        <v>17013</v>
      </c>
      <c r="CI65" s="97" t="s">
        <v>17014</v>
      </c>
      <c r="CJ65" s="97" t="s">
        <v>17015</v>
      </c>
      <c r="CK65" s="97" t="s">
        <v>17016</v>
      </c>
      <c r="CL65" s="97" t="s">
        <v>17017</v>
      </c>
      <c r="CM65" s="97" t="s">
        <v>17018</v>
      </c>
      <c r="CN65" s="97" t="s">
        <v>17019</v>
      </c>
      <c r="CO65" s="97" t="s">
        <v>17020</v>
      </c>
      <c r="CP65" s="97" t="s">
        <v>17021</v>
      </c>
      <c r="CQ65" s="97" t="s">
        <v>17022</v>
      </c>
      <c r="CR65" s="97" t="s">
        <v>17023</v>
      </c>
      <c r="CS65" s="97" t="s">
        <v>17024</v>
      </c>
      <c r="CU65" s="97" t="s">
        <v>17025</v>
      </c>
      <c r="CV65" s="97" t="s">
        <v>17026</v>
      </c>
      <c r="CW65" s="97" t="s">
        <v>17027</v>
      </c>
      <c r="CX65" s="97" t="s">
        <v>17028</v>
      </c>
      <c r="CY65" s="97" t="s">
        <v>17029</v>
      </c>
      <c r="CZ65" s="97" t="s">
        <v>17030</v>
      </c>
      <c r="DA65" s="97" t="s">
        <v>17031</v>
      </c>
      <c r="DB65" s="97" t="s">
        <v>17032</v>
      </c>
      <c r="DC65" s="97" t="s">
        <v>17033</v>
      </c>
      <c r="DD65" s="97" t="s">
        <v>17034</v>
      </c>
      <c r="DE65" s="97" t="s">
        <v>17035</v>
      </c>
      <c r="DF65" s="97" t="s">
        <v>17036</v>
      </c>
      <c r="DG65" s="97" t="s">
        <v>17037</v>
      </c>
      <c r="DH65" s="97" t="s">
        <v>17038</v>
      </c>
      <c r="DI65" s="97" t="s">
        <v>17039</v>
      </c>
      <c r="DJ65" s="97" t="s">
        <v>17040</v>
      </c>
      <c r="DK65" s="97" t="s">
        <v>17041</v>
      </c>
      <c r="DL65" s="97" t="s">
        <v>17042</v>
      </c>
      <c r="DM65" s="97" t="s">
        <v>17043</v>
      </c>
      <c r="DN65" s="97" t="s">
        <v>17044</v>
      </c>
      <c r="DO65" s="97" t="s">
        <v>17045</v>
      </c>
      <c r="DP65" s="97" t="s">
        <v>17046</v>
      </c>
      <c r="DQ65" s="97" t="s">
        <v>17047</v>
      </c>
      <c r="DR65" s="97" t="s">
        <v>17048</v>
      </c>
      <c r="DS65" s="97" t="s">
        <v>17049</v>
      </c>
      <c r="DT65" s="97" t="s">
        <v>17050</v>
      </c>
      <c r="DU65" s="97" t="s">
        <v>17051</v>
      </c>
      <c r="DV65" s="97" t="s">
        <v>17052</v>
      </c>
      <c r="DW65" s="97" t="s">
        <v>17053</v>
      </c>
      <c r="DX65" s="97" t="s">
        <v>17054</v>
      </c>
      <c r="DY65" s="97" t="s">
        <v>17055</v>
      </c>
      <c r="DZ65" s="97" t="s">
        <v>17056</v>
      </c>
      <c r="EA65" s="97" t="s">
        <v>17057</v>
      </c>
      <c r="EB65" s="42">
        <v>-641.24326157208714</v>
      </c>
      <c r="EC65" s="43">
        <v>-892.6204437187306</v>
      </c>
      <c r="ED65" s="41">
        <v>-983.08519711107078</v>
      </c>
      <c r="EE65" s="41">
        <v>-1036.2913138071908</v>
      </c>
      <c r="EF65" s="41">
        <v>-1070.2695702469407</v>
      </c>
      <c r="EG65" s="41">
        <v>-943.13423902968816</v>
      </c>
      <c r="EH65" s="25">
        <v>-909.74778727143689</v>
      </c>
      <c r="EI65" s="41">
        <v>-917.87009971641305</v>
      </c>
      <c r="EK65" s="41">
        <v>-475.25314047531242</v>
      </c>
      <c r="EL65" s="41">
        <v>-613.27028732303518</v>
      </c>
      <c r="EM65" s="25">
        <v>-581.23680333125617</v>
      </c>
      <c r="EN65" s="41">
        <v>-565.47210979156114</v>
      </c>
      <c r="EO65" s="41">
        <v>-533.50169243169125</v>
      </c>
      <c r="EP65" s="41">
        <v>-525.7324893679629</v>
      </c>
      <c r="EQ65" s="41">
        <v>-520.52630718730381</v>
      </c>
      <c r="ER65" s="25">
        <v>-561.2607162315885</v>
      </c>
      <c r="ES65" s="41">
        <v>-548.90429727062815</v>
      </c>
      <c r="ET65" s="41">
        <v>-537.15603954313906</v>
      </c>
      <c r="EU65" s="41">
        <v>-525.8976711051431</v>
      </c>
      <c r="EV65" s="41">
        <v>-515.04436516609258</v>
      </c>
      <c r="EW65" s="25">
        <v>-504.53496828783</v>
      </c>
      <c r="EX65" s="41">
        <v>-494.32509018942932</v>
      </c>
      <c r="EY65" s="41">
        <v>-484.38221702304816</v>
      </c>
      <c r="EZ65" s="41">
        <v>-474.68225546962509</v>
      </c>
      <c r="FA65" s="41">
        <v>-465.20708858664648</v>
      </c>
      <c r="FB65" s="25">
        <v>-455.94284708207516</v>
      </c>
      <c r="FC65" s="41">
        <v>-446.87868648013563</v>
      </c>
      <c r="FD65" s="41">
        <v>-438.00592201578576</v>
      </c>
      <c r="FE65" s="41">
        <v>-429.31741649031085</v>
      </c>
      <c r="FF65" s="41">
        <v>-420.80714700618665</v>
      </c>
      <c r="FG65" s="25">
        <v>-412.4698981970692</v>
      </c>
      <c r="FH65" s="41">
        <v>-404.30104491174285</v>
      </c>
      <c r="FI65" s="41">
        <v>-396.2963981596007</v>
      </c>
      <c r="FJ65" s="41">
        <v>-388.45209579686309</v>
      </c>
      <c r="FK65" s="41">
        <v>-380.7645248569242</v>
      </c>
      <c r="FL65" s="25">
        <v>-373.23026626422478</v>
      </c>
      <c r="FM65" s="41">
        <v>-365.84605538307522</v>
      </c>
      <c r="FN65" s="41">
        <v>-358.60875377086751</v>
      </c>
      <c r="FO65" s="41">
        <v>-351.51532886102751</v>
      </c>
      <c r="FP65" s="41">
        <v>-344.56283926032677</v>
      </c>
      <c r="FQ65" s="25">
        <v>-337.74842402287413</v>
      </c>
    </row>
    <row r="66" spans="1:173" ht="24" outlineLevel="1" x14ac:dyDescent="0.3">
      <c r="A66" s="67" t="s">
        <v>17058</v>
      </c>
      <c r="B66" s="67" t="s">
        <v>17059</v>
      </c>
      <c r="C66" s="85" t="s">
        <v>17060</v>
      </c>
      <c r="D66" s="85" t="s">
        <v>17061</v>
      </c>
      <c r="E66" s="24" t="s">
        <v>17062</v>
      </c>
      <c r="F66" s="25" t="s">
        <v>17063</v>
      </c>
      <c r="G66" s="41" t="s">
        <v>17064</v>
      </c>
      <c r="H66" s="41" t="s">
        <v>17065</v>
      </c>
      <c r="I66" s="41" t="s">
        <v>17066</v>
      </c>
      <c r="J66" s="41" t="s">
        <v>17067</v>
      </c>
      <c r="K66" s="41" t="s">
        <v>17068</v>
      </c>
      <c r="L66" s="25" t="s">
        <v>17069</v>
      </c>
      <c r="M66" s="41" t="s">
        <v>17070</v>
      </c>
      <c r="O66" s="41" t="s">
        <v>17071</v>
      </c>
      <c r="P66" s="41" t="s">
        <v>17072</v>
      </c>
      <c r="Q66" s="25" t="s">
        <v>17073</v>
      </c>
      <c r="R66" s="41" t="s">
        <v>17074</v>
      </c>
      <c r="S66" s="41" t="s">
        <v>17075</v>
      </c>
      <c r="T66" s="41" t="s">
        <v>17076</v>
      </c>
      <c r="U66" s="41" t="s">
        <v>17077</v>
      </c>
      <c r="V66" s="25" t="s">
        <v>17078</v>
      </c>
      <c r="W66" s="41" t="s">
        <v>17079</v>
      </c>
      <c r="X66" s="41" t="s">
        <v>17080</v>
      </c>
      <c r="Y66" s="41" t="s">
        <v>17081</v>
      </c>
      <c r="Z66" s="41" t="s">
        <v>17082</v>
      </c>
      <c r="AA66" s="25" t="s">
        <v>17083</v>
      </c>
      <c r="AB66" s="41" t="s">
        <v>17084</v>
      </c>
      <c r="AC66" s="41" t="s">
        <v>17085</v>
      </c>
      <c r="AD66" s="41" t="s">
        <v>17086</v>
      </c>
      <c r="AE66" s="41" t="s">
        <v>17087</v>
      </c>
      <c r="AF66" s="25" t="s">
        <v>17088</v>
      </c>
      <c r="AG66" s="41" t="s">
        <v>17089</v>
      </c>
      <c r="AH66" s="41" t="s">
        <v>17090</v>
      </c>
      <c r="AI66" s="41" t="s">
        <v>17091</v>
      </c>
      <c r="AJ66" s="41" t="s">
        <v>17092</v>
      </c>
      <c r="AK66" s="25" t="s">
        <v>17093</v>
      </c>
      <c r="AL66" s="41" t="s">
        <v>17094</v>
      </c>
      <c r="AM66" s="41" t="s">
        <v>17095</v>
      </c>
      <c r="AN66" s="41" t="s">
        <v>17096</v>
      </c>
      <c r="AO66" s="41" t="s">
        <v>17097</v>
      </c>
      <c r="AP66" s="25" t="s">
        <v>17098</v>
      </c>
      <c r="AQ66" s="41" t="s">
        <v>17099</v>
      </c>
      <c r="AR66" s="41" t="s">
        <v>17100</v>
      </c>
      <c r="AS66" s="41" t="s">
        <v>17101</v>
      </c>
      <c r="AT66" s="41" t="s">
        <v>17102</v>
      </c>
      <c r="AU66" s="25" t="s">
        <v>17103</v>
      </c>
      <c r="AV66" s="97" t="s">
        <v>17104</v>
      </c>
      <c r="AW66" s="97" t="s">
        <v>17105</v>
      </c>
      <c r="AX66" s="97" t="s">
        <v>17106</v>
      </c>
      <c r="AY66" s="97" t="s">
        <v>17107</v>
      </c>
      <c r="AZ66" s="97" t="s">
        <v>17108</v>
      </c>
      <c r="BA66" s="97" t="s">
        <v>17109</v>
      </c>
      <c r="BB66" s="97" t="s">
        <v>17110</v>
      </c>
      <c r="BC66" s="97" t="s">
        <v>17111</v>
      </c>
      <c r="BE66" s="97" t="s">
        <v>17112</v>
      </c>
      <c r="BF66" s="97" t="s">
        <v>17113</v>
      </c>
      <c r="BG66" s="97" t="s">
        <v>17114</v>
      </c>
      <c r="BH66" s="97" t="s">
        <v>17115</v>
      </c>
      <c r="BI66" s="97" t="s">
        <v>17116</v>
      </c>
      <c r="BJ66" s="97" t="s">
        <v>17117</v>
      </c>
      <c r="BK66" s="97" t="s">
        <v>17118</v>
      </c>
      <c r="BL66" s="97" t="s">
        <v>17119</v>
      </c>
      <c r="BM66" s="97" t="s">
        <v>17120</v>
      </c>
      <c r="BN66" s="97" t="s">
        <v>17121</v>
      </c>
      <c r="BO66" s="97" t="s">
        <v>17122</v>
      </c>
      <c r="BP66" s="97" t="s">
        <v>17123</v>
      </c>
      <c r="BQ66" s="97" t="s">
        <v>17124</v>
      </c>
      <c r="BR66" s="97" t="s">
        <v>17125</v>
      </c>
      <c r="BS66" s="97" t="s">
        <v>17126</v>
      </c>
      <c r="BT66" s="97" t="s">
        <v>17127</v>
      </c>
      <c r="BU66" s="97" t="s">
        <v>17128</v>
      </c>
      <c r="BV66" s="97" t="s">
        <v>17129</v>
      </c>
      <c r="BW66" s="97" t="s">
        <v>17130</v>
      </c>
      <c r="BX66" s="97" t="s">
        <v>17131</v>
      </c>
      <c r="BY66" s="97" t="s">
        <v>17132</v>
      </c>
      <c r="BZ66" s="97" t="s">
        <v>17133</v>
      </c>
      <c r="CA66" s="97" t="s">
        <v>17134</v>
      </c>
      <c r="CB66" s="97" t="s">
        <v>17135</v>
      </c>
      <c r="CC66" s="97" t="s">
        <v>17136</v>
      </c>
      <c r="CD66" s="97" t="s">
        <v>17137</v>
      </c>
      <c r="CE66" s="97" t="s">
        <v>17138</v>
      </c>
      <c r="CF66" s="97" t="s">
        <v>17139</v>
      </c>
      <c r="CG66" s="97" t="s">
        <v>17140</v>
      </c>
      <c r="CH66" s="97" t="s">
        <v>17141</v>
      </c>
      <c r="CI66" s="97" t="s">
        <v>17142</v>
      </c>
      <c r="CJ66" s="97" t="s">
        <v>17143</v>
      </c>
      <c r="CK66" s="97" t="s">
        <v>17144</v>
      </c>
      <c r="CL66" s="97" t="s">
        <v>17145</v>
      </c>
      <c r="CM66" s="97" t="s">
        <v>17146</v>
      </c>
      <c r="CN66" s="97" t="s">
        <v>17147</v>
      </c>
      <c r="CO66" s="97" t="s">
        <v>17148</v>
      </c>
      <c r="CP66" s="97" t="s">
        <v>17149</v>
      </c>
      <c r="CQ66" s="97" t="s">
        <v>17150</v>
      </c>
      <c r="CR66" s="97" t="s">
        <v>17151</v>
      </c>
      <c r="CS66" s="97" t="s">
        <v>17152</v>
      </c>
      <c r="CU66" s="97" t="s">
        <v>17153</v>
      </c>
      <c r="CV66" s="97" t="s">
        <v>17154</v>
      </c>
      <c r="CW66" s="97" t="s">
        <v>17155</v>
      </c>
      <c r="CX66" s="97" t="s">
        <v>17156</v>
      </c>
      <c r="CY66" s="97" t="s">
        <v>17157</v>
      </c>
      <c r="CZ66" s="97" t="s">
        <v>17158</v>
      </c>
      <c r="DA66" s="97" t="s">
        <v>17159</v>
      </c>
      <c r="DB66" s="97" t="s">
        <v>17160</v>
      </c>
      <c r="DC66" s="97" t="s">
        <v>17161</v>
      </c>
      <c r="DD66" s="97" t="s">
        <v>17162</v>
      </c>
      <c r="DE66" s="97" t="s">
        <v>17163</v>
      </c>
      <c r="DF66" s="97" t="s">
        <v>17164</v>
      </c>
      <c r="DG66" s="97" t="s">
        <v>17165</v>
      </c>
      <c r="DH66" s="97" t="s">
        <v>17166</v>
      </c>
      <c r="DI66" s="97" t="s">
        <v>17167</v>
      </c>
      <c r="DJ66" s="97" t="s">
        <v>17168</v>
      </c>
      <c r="DK66" s="97" t="s">
        <v>17169</v>
      </c>
      <c r="DL66" s="97" t="s">
        <v>17170</v>
      </c>
      <c r="DM66" s="97" t="s">
        <v>17171</v>
      </c>
      <c r="DN66" s="97" t="s">
        <v>17172</v>
      </c>
      <c r="DO66" s="97" t="s">
        <v>17173</v>
      </c>
      <c r="DP66" s="97" t="s">
        <v>17174</v>
      </c>
      <c r="DQ66" s="97" t="s">
        <v>17175</v>
      </c>
      <c r="DR66" s="97" t="s">
        <v>17176</v>
      </c>
      <c r="DS66" s="97" t="s">
        <v>17177</v>
      </c>
      <c r="DT66" s="97" t="s">
        <v>17178</v>
      </c>
      <c r="DU66" s="97" t="s">
        <v>17179</v>
      </c>
      <c r="DV66" s="97" t="s">
        <v>17180</v>
      </c>
      <c r="DW66" s="97" t="s">
        <v>17181</v>
      </c>
      <c r="DX66" s="97" t="s">
        <v>17182</v>
      </c>
      <c r="DY66" s="97" t="s">
        <v>17183</v>
      </c>
      <c r="DZ66" s="97" t="s">
        <v>17184</v>
      </c>
      <c r="EA66" s="97" t="s">
        <v>17185</v>
      </c>
      <c r="EB66" s="42" t="s">
        <v>17186</v>
      </c>
      <c r="EC66" s="43" t="s">
        <v>17187</v>
      </c>
      <c r="ED66" s="41" t="s">
        <v>17188</v>
      </c>
      <c r="EE66" s="41" t="s">
        <v>17189</v>
      </c>
      <c r="EF66" s="41" t="s">
        <v>17190</v>
      </c>
      <c r="EG66" s="41" t="s">
        <v>17191</v>
      </c>
      <c r="EH66" s="25" t="s">
        <v>17192</v>
      </c>
      <c r="EI66" s="41" t="s">
        <v>17193</v>
      </c>
      <c r="EK66" s="41" t="s">
        <v>17194</v>
      </c>
      <c r="EL66" s="41" t="s">
        <v>17195</v>
      </c>
      <c r="EM66" s="25" t="s">
        <v>17196</v>
      </c>
      <c r="EN66" s="41" t="s">
        <v>17197</v>
      </c>
      <c r="EO66" s="41" t="s">
        <v>17198</v>
      </c>
      <c r="EP66" s="41" t="s">
        <v>17199</v>
      </c>
      <c r="EQ66" s="41" t="s">
        <v>17200</v>
      </c>
      <c r="ER66" s="25" t="s">
        <v>17201</v>
      </c>
      <c r="ES66" s="41" t="s">
        <v>17202</v>
      </c>
      <c r="ET66" s="41" t="s">
        <v>17203</v>
      </c>
      <c r="EU66" s="41" t="s">
        <v>17204</v>
      </c>
      <c r="EV66" s="41" t="s">
        <v>17205</v>
      </c>
      <c r="EW66" s="25" t="s">
        <v>17206</v>
      </c>
      <c r="EX66" s="41" t="s">
        <v>17207</v>
      </c>
      <c r="EY66" s="41" t="s">
        <v>17208</v>
      </c>
      <c r="EZ66" s="41" t="s">
        <v>17209</v>
      </c>
      <c r="FA66" s="41" t="s">
        <v>17210</v>
      </c>
      <c r="FB66" s="25" t="s">
        <v>17211</v>
      </c>
      <c r="FC66" s="41" t="s">
        <v>17212</v>
      </c>
      <c r="FD66" s="41" t="s">
        <v>17213</v>
      </c>
      <c r="FE66" s="41" t="s">
        <v>17214</v>
      </c>
      <c r="FF66" s="41" t="s">
        <v>17215</v>
      </c>
      <c r="FG66" s="25" t="s">
        <v>17216</v>
      </c>
      <c r="FH66" s="41" t="s">
        <v>17217</v>
      </c>
      <c r="FI66" s="41" t="s">
        <v>17218</v>
      </c>
      <c r="FJ66" s="41" t="s">
        <v>17219</v>
      </c>
      <c r="FK66" s="41" t="s">
        <v>17220</v>
      </c>
      <c r="FL66" s="25" t="s">
        <v>17221</v>
      </c>
      <c r="FM66" s="41" t="s">
        <v>17222</v>
      </c>
      <c r="FN66" s="41" t="s">
        <v>17223</v>
      </c>
      <c r="FO66" s="41" t="s">
        <v>17224</v>
      </c>
      <c r="FP66" s="41" t="s">
        <v>17225</v>
      </c>
      <c r="FQ66" s="25" t="s">
        <v>17226</v>
      </c>
    </row>
    <row r="67" spans="1:173" ht="24" outlineLevel="1" x14ac:dyDescent="0.3">
      <c r="A67" s="67" t="s">
        <v>17227</v>
      </c>
      <c r="B67" s="67" t="s">
        <v>17228</v>
      </c>
      <c r="C67" s="154" t="s">
        <v>17229</v>
      </c>
      <c r="D67" s="150"/>
      <c r="E67" s="24" t="s">
        <v>17230</v>
      </c>
      <c r="F67" s="25">
        <v>-0.33460807393681014</v>
      </c>
      <c r="G67" s="41">
        <v>-26.354294485802914</v>
      </c>
      <c r="H67" s="41">
        <v>-27.839233992214691</v>
      </c>
      <c r="I67" s="41">
        <v>-21.866791275571011</v>
      </c>
      <c r="J67" s="41">
        <v>-24.778184510790631</v>
      </c>
      <c r="K67" s="41">
        <v>-28.391305539214212</v>
      </c>
      <c r="L67" s="25">
        <v>-24.829160799343374</v>
      </c>
      <c r="M67" s="41">
        <v>-14.462566525311395</v>
      </c>
      <c r="O67" s="41">
        <v>-13.592810217856083</v>
      </c>
      <c r="P67" s="41">
        <v>-23.023370154740537</v>
      </c>
      <c r="Q67" s="25">
        <v>-43.230568528658857</v>
      </c>
      <c r="R67" s="41">
        <v>-47.174184435478359</v>
      </c>
      <c r="S67" s="41">
        <v>-67.39601314568111</v>
      </c>
      <c r="T67" s="41">
        <v>-63.535315214091241</v>
      </c>
      <c r="U67" s="41">
        <v>-57.261602990872291</v>
      </c>
      <c r="V67" s="25">
        <v>-5.2181306689774649</v>
      </c>
      <c r="W67" s="41">
        <v>-6.4497479569267622</v>
      </c>
      <c r="X67" s="41">
        <v>-7.2656937724770305</v>
      </c>
      <c r="Y67" s="41">
        <v>-7.7888151550928901</v>
      </c>
      <c r="Z67" s="41">
        <v>-8.1059559038260804</v>
      </c>
      <c r="AA67" s="25">
        <v>-8.2785021338583391</v>
      </c>
      <c r="AB67" s="41">
        <v>-8.3498391017325311</v>
      </c>
      <c r="AC67" s="41">
        <v>-8.3506239679217256</v>
      </c>
      <c r="AD67" s="41">
        <v>-8.3025141940716782</v>
      </c>
      <c r="AE67" s="41">
        <v>-8.2208039092348031</v>
      </c>
      <c r="AF67" s="25">
        <v>-8.1162880937545445</v>
      </c>
      <c r="AG67" s="41">
        <v>-7.9965807479553295</v>
      </c>
      <c r="AH67" s="41">
        <v>-7.8670469699581638</v>
      </c>
      <c r="AI67" s="41">
        <v>-7.7314620261947864</v>
      </c>
      <c r="AJ67" s="41">
        <v>-7.5924773767741378</v>
      </c>
      <c r="AK67" s="25">
        <v>-7.4519501974798539</v>
      </c>
      <c r="AL67" s="41">
        <v>-7.3111763794717026</v>
      </c>
      <c r="AM67" s="41">
        <v>-7.1710552775732088</v>
      </c>
      <c r="AN67" s="41">
        <v>-7.0322061976762207</v>
      </c>
      <c r="AO67" s="41">
        <v>-6.8950507586979848</v>
      </c>
      <c r="AP67" s="25">
        <v>-6.7598711243512968</v>
      </c>
      <c r="AQ67" s="41">
        <v>-6.6268511724393111</v>
      </c>
      <c r="AR67" s="41">
        <v>-6.4961055992999484</v>
      </c>
      <c r="AS67" s="41">
        <v>-6.3677004932506511</v>
      </c>
      <c r="AT67" s="41">
        <v>-6.2416678758422339</v>
      </c>
      <c r="AU67" s="25">
        <v>-6.1180159778399128</v>
      </c>
      <c r="AV67" s="97" t="s">
        <v>17231</v>
      </c>
      <c r="AW67" s="97" t="s">
        <v>17232</v>
      </c>
      <c r="AX67" s="97" t="s">
        <v>17233</v>
      </c>
      <c r="AY67" s="97" t="s">
        <v>17234</v>
      </c>
      <c r="AZ67" s="97" t="s">
        <v>17235</v>
      </c>
      <c r="BA67" s="97" t="s">
        <v>17236</v>
      </c>
      <c r="BB67" s="97" t="s">
        <v>17237</v>
      </c>
      <c r="BC67" s="97" t="s">
        <v>17238</v>
      </c>
      <c r="BE67" s="97" t="s">
        <v>17239</v>
      </c>
      <c r="BF67" s="97" t="s">
        <v>17240</v>
      </c>
      <c r="BG67" s="97" t="s">
        <v>17241</v>
      </c>
      <c r="BH67" s="97" t="s">
        <v>17242</v>
      </c>
      <c r="BI67" s="97" t="s">
        <v>17243</v>
      </c>
      <c r="BJ67" s="97" t="s">
        <v>17244</v>
      </c>
      <c r="BK67" s="97" t="s">
        <v>17245</v>
      </c>
      <c r="BL67" s="97" t="s">
        <v>17246</v>
      </c>
      <c r="BM67" s="97" t="s">
        <v>17247</v>
      </c>
      <c r="BN67" s="97" t="s">
        <v>17248</v>
      </c>
      <c r="BO67" s="97" t="s">
        <v>17249</v>
      </c>
      <c r="BP67" s="97" t="s">
        <v>17250</v>
      </c>
      <c r="BQ67" s="97" t="s">
        <v>17251</v>
      </c>
      <c r="BR67" s="97" t="s">
        <v>17252</v>
      </c>
      <c r="BS67" s="97" t="s">
        <v>17253</v>
      </c>
      <c r="BT67" s="97" t="s">
        <v>17254</v>
      </c>
      <c r="BU67" s="97" t="s">
        <v>17255</v>
      </c>
      <c r="BV67" s="97" t="s">
        <v>17256</v>
      </c>
      <c r="BW67" s="97" t="s">
        <v>17257</v>
      </c>
      <c r="BX67" s="97" t="s">
        <v>17258</v>
      </c>
      <c r="BY67" s="97" t="s">
        <v>17259</v>
      </c>
      <c r="BZ67" s="97" t="s">
        <v>17260</v>
      </c>
      <c r="CA67" s="97" t="s">
        <v>17261</v>
      </c>
      <c r="CB67" s="97" t="s">
        <v>17262</v>
      </c>
      <c r="CC67" s="97" t="s">
        <v>17263</v>
      </c>
      <c r="CD67" s="97" t="s">
        <v>17264</v>
      </c>
      <c r="CE67" s="97" t="s">
        <v>17265</v>
      </c>
      <c r="CF67" s="97" t="s">
        <v>17266</v>
      </c>
      <c r="CG67" s="97" t="s">
        <v>17267</v>
      </c>
      <c r="CH67" s="97" t="s">
        <v>17268</v>
      </c>
      <c r="CI67" s="97" t="s">
        <v>17269</v>
      </c>
      <c r="CJ67" s="97" t="s">
        <v>17270</v>
      </c>
      <c r="CK67" s="97" t="s">
        <v>17271</v>
      </c>
      <c r="CL67" s="97" t="s">
        <v>17272</v>
      </c>
      <c r="CM67" s="97" t="s">
        <v>17273</v>
      </c>
      <c r="CN67" s="97" t="s">
        <v>17274</v>
      </c>
      <c r="CO67" s="97" t="s">
        <v>17275</v>
      </c>
      <c r="CP67" s="97" t="s">
        <v>17276</v>
      </c>
      <c r="CQ67" s="97" t="s">
        <v>17277</v>
      </c>
      <c r="CR67" s="97" t="s">
        <v>17278</v>
      </c>
      <c r="CS67" s="97" t="s">
        <v>17279</v>
      </c>
      <c r="CU67" s="97" t="s">
        <v>17280</v>
      </c>
      <c r="CV67" s="97" t="s">
        <v>17281</v>
      </c>
      <c r="CW67" s="97" t="s">
        <v>17282</v>
      </c>
      <c r="CX67" s="97" t="s">
        <v>17283</v>
      </c>
      <c r="CY67" s="97" t="s">
        <v>17284</v>
      </c>
      <c r="CZ67" s="97" t="s">
        <v>17285</v>
      </c>
      <c r="DA67" s="97" t="s">
        <v>17286</v>
      </c>
      <c r="DB67" s="97" t="s">
        <v>17287</v>
      </c>
      <c r="DC67" s="97" t="s">
        <v>17288</v>
      </c>
      <c r="DD67" s="97" t="s">
        <v>17289</v>
      </c>
      <c r="DE67" s="97" t="s">
        <v>17290</v>
      </c>
      <c r="DF67" s="97" t="s">
        <v>17291</v>
      </c>
      <c r="DG67" s="97" t="s">
        <v>17292</v>
      </c>
      <c r="DH67" s="97" t="s">
        <v>17293</v>
      </c>
      <c r="DI67" s="97" t="s">
        <v>17294</v>
      </c>
      <c r="DJ67" s="97" t="s">
        <v>17295</v>
      </c>
      <c r="DK67" s="97" t="s">
        <v>17296</v>
      </c>
      <c r="DL67" s="97" t="s">
        <v>17297</v>
      </c>
      <c r="DM67" s="97" t="s">
        <v>17298</v>
      </c>
      <c r="DN67" s="97" t="s">
        <v>17299</v>
      </c>
      <c r="DO67" s="97" t="s">
        <v>17300</v>
      </c>
      <c r="DP67" s="97" t="s">
        <v>17301</v>
      </c>
      <c r="DQ67" s="97" t="s">
        <v>17302</v>
      </c>
      <c r="DR67" s="97" t="s">
        <v>17303</v>
      </c>
      <c r="DS67" s="97" t="s">
        <v>17304</v>
      </c>
      <c r="DT67" s="97" t="s">
        <v>17305</v>
      </c>
      <c r="DU67" s="97" t="s">
        <v>17306</v>
      </c>
      <c r="DV67" s="97" t="s">
        <v>17307</v>
      </c>
      <c r="DW67" s="97" t="s">
        <v>17308</v>
      </c>
      <c r="DX67" s="97" t="s">
        <v>17309</v>
      </c>
      <c r="DY67" s="97" t="s">
        <v>17310</v>
      </c>
      <c r="DZ67" s="97" t="s">
        <v>17311</v>
      </c>
      <c r="EA67" s="97" t="s">
        <v>17312</v>
      </c>
      <c r="EB67" s="42">
        <v>-0.33460807393681014</v>
      </c>
      <c r="EC67" s="43">
        <v>-26.354294485802914</v>
      </c>
      <c r="ED67" s="41">
        <v>-27.839233992214691</v>
      </c>
      <c r="EE67" s="41">
        <v>-21.866791275571011</v>
      </c>
      <c r="EF67" s="41">
        <v>-24.778184510790631</v>
      </c>
      <c r="EG67" s="41">
        <v>-28.391305539214212</v>
      </c>
      <c r="EH67" s="25">
        <v>-24.829160799343374</v>
      </c>
      <c r="EI67" s="41">
        <v>-14.462566525311395</v>
      </c>
      <c r="EK67" s="41">
        <v>-13.592810217856083</v>
      </c>
      <c r="EL67" s="41">
        <v>-23.023370154740537</v>
      </c>
      <c r="EM67" s="25">
        <v>-43.230568528658857</v>
      </c>
      <c r="EN67" s="41">
        <v>-47.174184435478359</v>
      </c>
      <c r="EO67" s="41">
        <v>-67.39601314568111</v>
      </c>
      <c r="EP67" s="41">
        <v>-63.535315214091241</v>
      </c>
      <c r="EQ67" s="41">
        <v>-57.261602990872291</v>
      </c>
      <c r="ER67" s="25">
        <v>-5.2181306689774649</v>
      </c>
      <c r="ES67" s="41">
        <v>-6.4497479569267622</v>
      </c>
      <c r="ET67" s="41">
        <v>-7.2656937724770305</v>
      </c>
      <c r="EU67" s="41">
        <v>-7.7888151550928901</v>
      </c>
      <c r="EV67" s="41">
        <v>-8.1059559038260804</v>
      </c>
      <c r="EW67" s="25">
        <v>-8.2785021338583391</v>
      </c>
      <c r="EX67" s="41">
        <v>-8.3498391017325311</v>
      </c>
      <c r="EY67" s="41">
        <v>-8.3506239679217256</v>
      </c>
      <c r="EZ67" s="41">
        <v>-8.3025141940716782</v>
      </c>
      <c r="FA67" s="41">
        <v>-8.2208039092348031</v>
      </c>
      <c r="FB67" s="25">
        <v>-8.1162880937545445</v>
      </c>
      <c r="FC67" s="41">
        <v>-7.9965807479553295</v>
      </c>
      <c r="FD67" s="41">
        <v>-7.8670469699581638</v>
      </c>
      <c r="FE67" s="41">
        <v>-7.7314620261947864</v>
      </c>
      <c r="FF67" s="41">
        <v>-7.5924773767741378</v>
      </c>
      <c r="FG67" s="25">
        <v>-7.4519501974798539</v>
      </c>
      <c r="FH67" s="41">
        <v>-7.3111763794717026</v>
      </c>
      <c r="FI67" s="41">
        <v>-7.1710552775732088</v>
      </c>
      <c r="FJ67" s="41">
        <v>-7.0322061976762207</v>
      </c>
      <c r="FK67" s="41">
        <v>-6.8950507586979848</v>
      </c>
      <c r="FL67" s="25">
        <v>-6.7598711243512968</v>
      </c>
      <c r="FM67" s="41">
        <v>-6.6268511724393111</v>
      </c>
      <c r="FN67" s="41">
        <v>-6.4961055992999484</v>
      </c>
      <c r="FO67" s="41">
        <v>-6.3677004932506511</v>
      </c>
      <c r="FP67" s="41">
        <v>-6.2416678758422339</v>
      </c>
      <c r="FQ67" s="25">
        <v>-6.1180159778399128</v>
      </c>
    </row>
    <row r="68" spans="1:173" ht="24" outlineLevel="1" x14ac:dyDescent="0.3">
      <c r="A68" s="67" t="s">
        <v>17313</v>
      </c>
      <c r="B68" s="67" t="s">
        <v>17314</v>
      </c>
      <c r="C68" s="154" t="s">
        <v>17315</v>
      </c>
      <c r="D68" s="150"/>
      <c r="E68" s="24" t="s">
        <v>17316</v>
      </c>
      <c r="F68" s="25" t="s">
        <v>17317</v>
      </c>
      <c r="G68" s="41" t="s">
        <v>17318</v>
      </c>
      <c r="H68" s="41" t="s">
        <v>17319</v>
      </c>
      <c r="I68" s="41" t="s">
        <v>17320</v>
      </c>
      <c r="J68" s="41" t="s">
        <v>17321</v>
      </c>
      <c r="K68" s="41" t="s">
        <v>17322</v>
      </c>
      <c r="L68" s="25" t="s">
        <v>17323</v>
      </c>
      <c r="M68" s="41" t="s">
        <v>17324</v>
      </c>
      <c r="O68" s="41" t="s">
        <v>17325</v>
      </c>
      <c r="P68" s="41" t="s">
        <v>17326</v>
      </c>
      <c r="Q68" s="25" t="s">
        <v>17327</v>
      </c>
      <c r="R68" s="41" t="s">
        <v>17328</v>
      </c>
      <c r="S68" s="41" t="s">
        <v>17329</v>
      </c>
      <c r="T68" s="41" t="s">
        <v>17330</v>
      </c>
      <c r="U68" s="41" t="s">
        <v>17331</v>
      </c>
      <c r="V68" s="25" t="s">
        <v>17332</v>
      </c>
      <c r="W68" s="41" t="s">
        <v>17333</v>
      </c>
      <c r="X68" s="41" t="s">
        <v>17334</v>
      </c>
      <c r="Y68" s="41" t="s">
        <v>17335</v>
      </c>
      <c r="Z68" s="41" t="s">
        <v>17336</v>
      </c>
      <c r="AA68" s="25" t="s">
        <v>17337</v>
      </c>
      <c r="AB68" s="41" t="s">
        <v>17338</v>
      </c>
      <c r="AC68" s="41" t="s">
        <v>17339</v>
      </c>
      <c r="AD68" s="41" t="s">
        <v>17340</v>
      </c>
      <c r="AE68" s="41" t="s">
        <v>17341</v>
      </c>
      <c r="AF68" s="25" t="s">
        <v>17342</v>
      </c>
      <c r="AG68" s="41" t="s">
        <v>17343</v>
      </c>
      <c r="AH68" s="41" t="s">
        <v>17344</v>
      </c>
      <c r="AI68" s="41" t="s">
        <v>17345</v>
      </c>
      <c r="AJ68" s="41" t="s">
        <v>17346</v>
      </c>
      <c r="AK68" s="25" t="s">
        <v>17347</v>
      </c>
      <c r="AL68" s="41" t="s">
        <v>17348</v>
      </c>
      <c r="AM68" s="41" t="s">
        <v>17349</v>
      </c>
      <c r="AN68" s="41" t="s">
        <v>17350</v>
      </c>
      <c r="AO68" s="41" t="s">
        <v>17351</v>
      </c>
      <c r="AP68" s="25" t="s">
        <v>17352</v>
      </c>
      <c r="AQ68" s="41" t="s">
        <v>17353</v>
      </c>
      <c r="AR68" s="41" t="s">
        <v>17354</v>
      </c>
      <c r="AS68" s="41" t="s">
        <v>17355</v>
      </c>
      <c r="AT68" s="41" t="s">
        <v>17356</v>
      </c>
      <c r="AU68" s="25" t="s">
        <v>17357</v>
      </c>
      <c r="AV68" s="97" t="s">
        <v>17358</v>
      </c>
      <c r="AW68" s="97" t="s">
        <v>17359</v>
      </c>
      <c r="AX68" s="97" t="s">
        <v>17360</v>
      </c>
      <c r="AY68" s="97" t="s">
        <v>17361</v>
      </c>
      <c r="AZ68" s="97" t="s">
        <v>17362</v>
      </c>
      <c r="BA68" s="97" t="s">
        <v>17363</v>
      </c>
      <c r="BB68" s="97" t="s">
        <v>17364</v>
      </c>
      <c r="BC68" s="97" t="s">
        <v>17365</v>
      </c>
      <c r="BE68" s="97" t="s">
        <v>17366</v>
      </c>
      <c r="BF68" s="97" t="s">
        <v>17367</v>
      </c>
      <c r="BG68" s="97" t="s">
        <v>17368</v>
      </c>
      <c r="BH68" s="97" t="s">
        <v>17369</v>
      </c>
      <c r="BI68" s="97" t="s">
        <v>17370</v>
      </c>
      <c r="BJ68" s="97" t="s">
        <v>17371</v>
      </c>
      <c r="BK68" s="97" t="s">
        <v>17372</v>
      </c>
      <c r="BL68" s="97" t="s">
        <v>17373</v>
      </c>
      <c r="BM68" s="97" t="s">
        <v>17374</v>
      </c>
      <c r="BN68" s="97" t="s">
        <v>17375</v>
      </c>
      <c r="BO68" s="97" t="s">
        <v>17376</v>
      </c>
      <c r="BP68" s="97" t="s">
        <v>17377</v>
      </c>
      <c r="BQ68" s="97" t="s">
        <v>17378</v>
      </c>
      <c r="BR68" s="97" t="s">
        <v>17379</v>
      </c>
      <c r="BS68" s="97" t="s">
        <v>17380</v>
      </c>
      <c r="BT68" s="97" t="s">
        <v>17381</v>
      </c>
      <c r="BU68" s="97" t="s">
        <v>17382</v>
      </c>
      <c r="BV68" s="97" t="s">
        <v>17383</v>
      </c>
      <c r="BW68" s="97" t="s">
        <v>17384</v>
      </c>
      <c r="BX68" s="97" t="s">
        <v>17385</v>
      </c>
      <c r="BY68" s="97" t="s">
        <v>17386</v>
      </c>
      <c r="BZ68" s="97" t="s">
        <v>17387</v>
      </c>
      <c r="CA68" s="97" t="s">
        <v>17388</v>
      </c>
      <c r="CB68" s="97" t="s">
        <v>17389</v>
      </c>
      <c r="CC68" s="97" t="s">
        <v>17390</v>
      </c>
      <c r="CD68" s="97" t="s">
        <v>17391</v>
      </c>
      <c r="CE68" s="97" t="s">
        <v>17392</v>
      </c>
      <c r="CF68" s="97" t="s">
        <v>17393</v>
      </c>
      <c r="CG68" s="97" t="s">
        <v>17394</v>
      </c>
      <c r="CH68" s="97" t="s">
        <v>17395</v>
      </c>
      <c r="CI68" s="97" t="s">
        <v>17396</v>
      </c>
      <c r="CJ68" s="97" t="s">
        <v>17397</v>
      </c>
      <c r="CK68" s="97" t="s">
        <v>17398</v>
      </c>
      <c r="CL68" s="97" t="s">
        <v>17399</v>
      </c>
      <c r="CM68" s="97" t="s">
        <v>17400</v>
      </c>
      <c r="CN68" s="97" t="s">
        <v>17401</v>
      </c>
      <c r="CO68" s="97" t="s">
        <v>17402</v>
      </c>
      <c r="CP68" s="97" t="s">
        <v>17403</v>
      </c>
      <c r="CQ68" s="97" t="s">
        <v>17404</v>
      </c>
      <c r="CR68" s="97" t="s">
        <v>17405</v>
      </c>
      <c r="CS68" s="97" t="s">
        <v>17406</v>
      </c>
      <c r="CU68" s="97" t="s">
        <v>17407</v>
      </c>
      <c r="CV68" s="97" t="s">
        <v>17408</v>
      </c>
      <c r="CW68" s="97" t="s">
        <v>17409</v>
      </c>
      <c r="CX68" s="97" t="s">
        <v>17410</v>
      </c>
      <c r="CY68" s="97" t="s">
        <v>17411</v>
      </c>
      <c r="CZ68" s="97" t="s">
        <v>17412</v>
      </c>
      <c r="DA68" s="97" t="s">
        <v>17413</v>
      </c>
      <c r="DB68" s="97" t="s">
        <v>17414</v>
      </c>
      <c r="DC68" s="97" t="s">
        <v>17415</v>
      </c>
      <c r="DD68" s="97" t="s">
        <v>17416</v>
      </c>
      <c r="DE68" s="97" t="s">
        <v>17417</v>
      </c>
      <c r="DF68" s="97" t="s">
        <v>17418</v>
      </c>
      <c r="DG68" s="97" t="s">
        <v>17419</v>
      </c>
      <c r="DH68" s="97" t="s">
        <v>17420</v>
      </c>
      <c r="DI68" s="97" t="s">
        <v>17421</v>
      </c>
      <c r="DJ68" s="97" t="s">
        <v>17422</v>
      </c>
      <c r="DK68" s="97" t="s">
        <v>17423</v>
      </c>
      <c r="DL68" s="97" t="s">
        <v>17424</v>
      </c>
      <c r="DM68" s="97" t="s">
        <v>17425</v>
      </c>
      <c r="DN68" s="97" t="s">
        <v>17426</v>
      </c>
      <c r="DO68" s="97" t="s">
        <v>17427</v>
      </c>
      <c r="DP68" s="97" t="s">
        <v>17428</v>
      </c>
      <c r="DQ68" s="97" t="s">
        <v>17429</v>
      </c>
      <c r="DR68" s="97" t="s">
        <v>17430</v>
      </c>
      <c r="DS68" s="97" t="s">
        <v>17431</v>
      </c>
      <c r="DT68" s="97" t="s">
        <v>17432</v>
      </c>
      <c r="DU68" s="97" t="s">
        <v>17433</v>
      </c>
      <c r="DV68" s="97" t="s">
        <v>17434</v>
      </c>
      <c r="DW68" s="97" t="s">
        <v>17435</v>
      </c>
      <c r="DX68" s="97" t="s">
        <v>17436</v>
      </c>
      <c r="DY68" s="97" t="s">
        <v>17437</v>
      </c>
      <c r="DZ68" s="97" t="s">
        <v>17438</v>
      </c>
      <c r="EA68" s="97" t="s">
        <v>17439</v>
      </c>
      <c r="EB68" s="42" t="s">
        <v>17440</v>
      </c>
      <c r="EC68" s="43" t="s">
        <v>17441</v>
      </c>
      <c r="ED68" s="41" t="s">
        <v>17442</v>
      </c>
      <c r="EE68" s="41" t="s">
        <v>17443</v>
      </c>
      <c r="EF68" s="41" t="s">
        <v>17444</v>
      </c>
      <c r="EG68" s="41" t="s">
        <v>17445</v>
      </c>
      <c r="EH68" s="25" t="s">
        <v>17446</v>
      </c>
      <c r="EI68" s="41" t="s">
        <v>17447</v>
      </c>
      <c r="EK68" s="41" t="s">
        <v>17448</v>
      </c>
      <c r="EL68" s="41" t="s">
        <v>17449</v>
      </c>
      <c r="EM68" s="25" t="s">
        <v>17450</v>
      </c>
      <c r="EN68" s="41" t="s">
        <v>17451</v>
      </c>
      <c r="EO68" s="41" t="s">
        <v>17452</v>
      </c>
      <c r="EP68" s="41" t="s">
        <v>17453</v>
      </c>
      <c r="EQ68" s="41" t="s">
        <v>17454</v>
      </c>
      <c r="ER68" s="25" t="s">
        <v>17455</v>
      </c>
      <c r="ES68" s="41" t="s">
        <v>17456</v>
      </c>
      <c r="ET68" s="41" t="s">
        <v>17457</v>
      </c>
      <c r="EU68" s="41" t="s">
        <v>17458</v>
      </c>
      <c r="EV68" s="41" t="s">
        <v>17459</v>
      </c>
      <c r="EW68" s="25" t="s">
        <v>17460</v>
      </c>
      <c r="EX68" s="41" t="s">
        <v>17461</v>
      </c>
      <c r="EY68" s="41" t="s">
        <v>17462</v>
      </c>
      <c r="EZ68" s="41" t="s">
        <v>17463</v>
      </c>
      <c r="FA68" s="41" t="s">
        <v>17464</v>
      </c>
      <c r="FB68" s="25" t="s">
        <v>17465</v>
      </c>
      <c r="FC68" s="41" t="s">
        <v>17466</v>
      </c>
      <c r="FD68" s="41" t="s">
        <v>17467</v>
      </c>
      <c r="FE68" s="41" t="s">
        <v>17468</v>
      </c>
      <c r="FF68" s="41" t="s">
        <v>17469</v>
      </c>
      <c r="FG68" s="25" t="s">
        <v>17470</v>
      </c>
      <c r="FH68" s="41" t="s">
        <v>17471</v>
      </c>
      <c r="FI68" s="41" t="s">
        <v>17472</v>
      </c>
      <c r="FJ68" s="41" t="s">
        <v>17473</v>
      </c>
      <c r="FK68" s="41" t="s">
        <v>17474</v>
      </c>
      <c r="FL68" s="25" t="s">
        <v>17475</v>
      </c>
      <c r="FM68" s="41" t="s">
        <v>17476</v>
      </c>
      <c r="FN68" s="41" t="s">
        <v>17477</v>
      </c>
      <c r="FO68" s="41" t="s">
        <v>17478</v>
      </c>
      <c r="FP68" s="41" t="s">
        <v>17479</v>
      </c>
      <c r="FQ68" s="25" t="s">
        <v>17480</v>
      </c>
    </row>
    <row r="69" spans="1:173" outlineLevel="1" x14ac:dyDescent="0.3">
      <c r="A69" s="67" t="s">
        <v>17481</v>
      </c>
      <c r="B69" s="67" t="s">
        <v>17482</v>
      </c>
      <c r="C69" s="153" t="s">
        <v>17483</v>
      </c>
      <c r="D69" s="150"/>
      <c r="E69" s="24" t="s">
        <v>17484</v>
      </c>
      <c r="F69" s="25" t="s">
        <v>17485</v>
      </c>
      <c r="G69" s="41" t="s">
        <v>17486</v>
      </c>
      <c r="H69" s="41" t="s">
        <v>17487</v>
      </c>
      <c r="I69" s="41" t="s">
        <v>17488</v>
      </c>
      <c r="J69" s="41" t="s">
        <v>17489</v>
      </c>
      <c r="K69" s="41" t="s">
        <v>17490</v>
      </c>
      <c r="L69" s="25" t="s">
        <v>17491</v>
      </c>
      <c r="M69" s="41" t="s">
        <v>17492</v>
      </c>
      <c r="O69" s="41" t="s">
        <v>17493</v>
      </c>
      <c r="P69" s="41" t="s">
        <v>17494</v>
      </c>
      <c r="Q69" s="25" t="s">
        <v>17495</v>
      </c>
      <c r="R69" s="41" t="s">
        <v>17496</v>
      </c>
      <c r="S69" s="41" t="s">
        <v>17497</v>
      </c>
      <c r="T69" s="41" t="s">
        <v>17498</v>
      </c>
      <c r="U69" s="41" t="s">
        <v>17499</v>
      </c>
      <c r="V69" s="25" t="s">
        <v>17500</v>
      </c>
      <c r="W69" s="41" t="s">
        <v>17501</v>
      </c>
      <c r="X69" s="41" t="s">
        <v>17502</v>
      </c>
      <c r="Y69" s="41" t="s">
        <v>17503</v>
      </c>
      <c r="Z69" s="41" t="s">
        <v>17504</v>
      </c>
      <c r="AA69" s="25" t="s">
        <v>17505</v>
      </c>
      <c r="AB69" s="41" t="s">
        <v>17506</v>
      </c>
      <c r="AC69" s="41" t="s">
        <v>17507</v>
      </c>
      <c r="AD69" s="41" t="s">
        <v>17508</v>
      </c>
      <c r="AE69" s="41" t="s">
        <v>17509</v>
      </c>
      <c r="AF69" s="25" t="s">
        <v>17510</v>
      </c>
      <c r="AG69" s="41" t="s">
        <v>17511</v>
      </c>
      <c r="AH69" s="41" t="s">
        <v>17512</v>
      </c>
      <c r="AI69" s="41" t="s">
        <v>17513</v>
      </c>
      <c r="AJ69" s="41" t="s">
        <v>17514</v>
      </c>
      <c r="AK69" s="25" t="s">
        <v>17515</v>
      </c>
      <c r="AL69" s="41" t="s">
        <v>17516</v>
      </c>
      <c r="AM69" s="41" t="s">
        <v>17517</v>
      </c>
      <c r="AN69" s="41" t="s">
        <v>17518</v>
      </c>
      <c r="AO69" s="41" t="s">
        <v>17519</v>
      </c>
      <c r="AP69" s="25" t="s">
        <v>17520</v>
      </c>
      <c r="AQ69" s="41" t="s">
        <v>17521</v>
      </c>
      <c r="AR69" s="41" t="s">
        <v>17522</v>
      </c>
      <c r="AS69" s="41" t="s">
        <v>17523</v>
      </c>
      <c r="AT69" s="41" t="s">
        <v>17524</v>
      </c>
      <c r="AU69" s="25" t="s">
        <v>17525</v>
      </c>
      <c r="AV69" s="42" t="s">
        <v>17526</v>
      </c>
      <c r="AW69" s="43" t="s">
        <v>17527</v>
      </c>
      <c r="AX69" s="41" t="s">
        <v>17528</v>
      </c>
      <c r="AY69" s="41" t="s">
        <v>17529</v>
      </c>
      <c r="AZ69" s="41" t="s">
        <v>17530</v>
      </c>
      <c r="BA69" s="41" t="s">
        <v>17531</v>
      </c>
      <c r="BB69" s="25" t="s">
        <v>17532</v>
      </c>
      <c r="BC69" s="41" t="s">
        <v>17533</v>
      </c>
      <c r="BE69" s="41" t="s">
        <v>17534</v>
      </c>
      <c r="BF69" s="41" t="s">
        <v>17535</v>
      </c>
      <c r="BG69" s="25" t="s">
        <v>17536</v>
      </c>
      <c r="BH69" s="41" t="s">
        <v>17537</v>
      </c>
      <c r="BI69" s="41" t="s">
        <v>17538</v>
      </c>
      <c r="BJ69" s="41" t="s">
        <v>17539</v>
      </c>
      <c r="BK69" s="41" t="s">
        <v>17540</v>
      </c>
      <c r="BL69" s="25" t="s">
        <v>17541</v>
      </c>
      <c r="BM69" s="41" t="s">
        <v>17542</v>
      </c>
      <c r="BN69" s="41" t="s">
        <v>17543</v>
      </c>
      <c r="BO69" s="41" t="s">
        <v>17544</v>
      </c>
      <c r="BP69" s="41" t="s">
        <v>17545</v>
      </c>
      <c r="BQ69" s="25" t="s">
        <v>17546</v>
      </c>
      <c r="BR69" s="41" t="s">
        <v>17547</v>
      </c>
      <c r="BS69" s="41" t="s">
        <v>17548</v>
      </c>
      <c r="BT69" s="41" t="s">
        <v>17549</v>
      </c>
      <c r="BU69" s="41" t="s">
        <v>17550</v>
      </c>
      <c r="BV69" s="25" t="s">
        <v>17551</v>
      </c>
      <c r="BW69" s="41" t="s">
        <v>17552</v>
      </c>
      <c r="BX69" s="41" t="s">
        <v>17553</v>
      </c>
      <c r="BY69" s="41" t="s">
        <v>17554</v>
      </c>
      <c r="BZ69" s="41" t="s">
        <v>17555</v>
      </c>
      <c r="CA69" s="25" t="s">
        <v>17556</v>
      </c>
      <c r="CB69" s="41" t="s">
        <v>17557</v>
      </c>
      <c r="CC69" s="41" t="s">
        <v>17558</v>
      </c>
      <c r="CD69" s="41" t="s">
        <v>17559</v>
      </c>
      <c r="CE69" s="41" t="s">
        <v>17560</v>
      </c>
      <c r="CF69" s="25" t="s">
        <v>17561</v>
      </c>
      <c r="CG69" s="41" t="s">
        <v>17562</v>
      </c>
      <c r="CH69" s="41" t="s">
        <v>17563</v>
      </c>
      <c r="CI69" s="41" t="s">
        <v>17564</v>
      </c>
      <c r="CJ69" s="41" t="s">
        <v>17565</v>
      </c>
      <c r="CK69" s="25" t="s">
        <v>17566</v>
      </c>
      <c r="CL69" s="42" t="s">
        <v>17567</v>
      </c>
      <c r="CM69" s="43" t="s">
        <v>17568</v>
      </c>
      <c r="CN69" s="41" t="s">
        <v>17569</v>
      </c>
      <c r="CO69" s="41" t="s">
        <v>17570</v>
      </c>
      <c r="CP69" s="41" t="s">
        <v>17571</v>
      </c>
      <c r="CQ69" s="41" t="s">
        <v>17572</v>
      </c>
      <c r="CR69" s="25" t="s">
        <v>17573</v>
      </c>
      <c r="CS69" s="41" t="s">
        <v>17574</v>
      </c>
      <c r="CU69" s="41" t="s">
        <v>17575</v>
      </c>
      <c r="CV69" s="41" t="s">
        <v>17576</v>
      </c>
      <c r="CW69" s="25" t="s">
        <v>17577</v>
      </c>
      <c r="CX69" s="41" t="s">
        <v>17578</v>
      </c>
      <c r="CY69" s="41" t="s">
        <v>17579</v>
      </c>
      <c r="CZ69" s="41" t="s">
        <v>17580</v>
      </c>
      <c r="DA69" s="41" t="s">
        <v>17581</v>
      </c>
      <c r="DB69" s="25" t="s">
        <v>17582</v>
      </c>
      <c r="DC69" s="41" t="s">
        <v>17583</v>
      </c>
      <c r="DD69" s="41" t="s">
        <v>17584</v>
      </c>
      <c r="DE69" s="41" t="s">
        <v>17585</v>
      </c>
      <c r="DF69" s="41" t="s">
        <v>17586</v>
      </c>
      <c r="DG69" s="25" t="s">
        <v>17587</v>
      </c>
      <c r="DH69" s="41" t="s">
        <v>17588</v>
      </c>
      <c r="DI69" s="41" t="s">
        <v>17589</v>
      </c>
      <c r="DJ69" s="41" t="s">
        <v>17590</v>
      </c>
      <c r="DK69" s="41" t="s">
        <v>17591</v>
      </c>
      <c r="DL69" s="25" t="s">
        <v>17592</v>
      </c>
      <c r="DM69" s="41" t="s">
        <v>17593</v>
      </c>
      <c r="DN69" s="41" t="s">
        <v>17594</v>
      </c>
      <c r="DO69" s="41" t="s">
        <v>17595</v>
      </c>
      <c r="DP69" s="41" t="s">
        <v>17596</v>
      </c>
      <c r="DQ69" s="25" t="s">
        <v>17597</v>
      </c>
      <c r="DR69" s="41" t="s">
        <v>17598</v>
      </c>
      <c r="DS69" s="41" t="s">
        <v>17599</v>
      </c>
      <c r="DT69" s="41" t="s">
        <v>17600</v>
      </c>
      <c r="DU69" s="41" t="s">
        <v>17601</v>
      </c>
      <c r="DV69" s="25" t="s">
        <v>17602</v>
      </c>
      <c r="DW69" s="41" t="s">
        <v>17603</v>
      </c>
      <c r="DX69" s="41" t="s">
        <v>17604</v>
      </c>
      <c r="DY69" s="41" t="s">
        <v>17605</v>
      </c>
      <c r="DZ69" s="41" t="s">
        <v>17606</v>
      </c>
      <c r="EA69" s="25" t="s">
        <v>17607</v>
      </c>
      <c r="EB69" s="42" t="s">
        <v>17608</v>
      </c>
      <c r="EC69" s="43" t="s">
        <v>17609</v>
      </c>
      <c r="ED69" s="41" t="s">
        <v>17610</v>
      </c>
      <c r="EE69" s="41" t="s">
        <v>17611</v>
      </c>
      <c r="EF69" s="41" t="s">
        <v>17612</v>
      </c>
      <c r="EG69" s="41" t="s">
        <v>17613</v>
      </c>
      <c r="EH69" s="25" t="s">
        <v>17614</v>
      </c>
      <c r="EI69" s="41" t="s">
        <v>17615</v>
      </c>
      <c r="EK69" s="41" t="s">
        <v>17616</v>
      </c>
      <c r="EL69" s="41" t="s">
        <v>17617</v>
      </c>
      <c r="EM69" s="25" t="s">
        <v>17618</v>
      </c>
      <c r="EN69" s="41" t="s">
        <v>17619</v>
      </c>
      <c r="EO69" s="41" t="s">
        <v>17620</v>
      </c>
      <c r="EP69" s="41" t="s">
        <v>17621</v>
      </c>
      <c r="EQ69" s="41" t="s">
        <v>17622</v>
      </c>
      <c r="ER69" s="25" t="s">
        <v>17623</v>
      </c>
      <c r="ES69" s="41" t="s">
        <v>17624</v>
      </c>
      <c r="ET69" s="41" t="s">
        <v>17625</v>
      </c>
      <c r="EU69" s="41" t="s">
        <v>17626</v>
      </c>
      <c r="EV69" s="41" t="s">
        <v>17627</v>
      </c>
      <c r="EW69" s="25" t="s">
        <v>17628</v>
      </c>
      <c r="EX69" s="41" t="s">
        <v>17629</v>
      </c>
      <c r="EY69" s="41" t="s">
        <v>17630</v>
      </c>
      <c r="EZ69" s="41" t="s">
        <v>17631</v>
      </c>
      <c r="FA69" s="41" t="s">
        <v>17632</v>
      </c>
      <c r="FB69" s="25" t="s">
        <v>17633</v>
      </c>
      <c r="FC69" s="41" t="s">
        <v>17634</v>
      </c>
      <c r="FD69" s="41" t="s">
        <v>17635</v>
      </c>
      <c r="FE69" s="41" t="s">
        <v>17636</v>
      </c>
      <c r="FF69" s="41" t="s">
        <v>17637</v>
      </c>
      <c r="FG69" s="25" t="s">
        <v>17638</v>
      </c>
      <c r="FH69" s="41" t="s">
        <v>17639</v>
      </c>
      <c r="FI69" s="41" t="s">
        <v>17640</v>
      </c>
      <c r="FJ69" s="41" t="s">
        <v>17641</v>
      </c>
      <c r="FK69" s="41" t="s">
        <v>17642</v>
      </c>
      <c r="FL69" s="25" t="s">
        <v>17643</v>
      </c>
      <c r="FM69" s="41" t="s">
        <v>17644</v>
      </c>
      <c r="FN69" s="41" t="s">
        <v>17645</v>
      </c>
      <c r="FO69" s="41" t="s">
        <v>17646</v>
      </c>
      <c r="FP69" s="41" t="s">
        <v>17647</v>
      </c>
      <c r="FQ69" s="25" t="s">
        <v>17648</v>
      </c>
    </row>
    <row r="71" spans="1:173" outlineLevel="1" x14ac:dyDescent="0.3">
      <c r="A71" s="67" t="s">
        <v>17649</v>
      </c>
      <c r="B71" s="67" t="s">
        <v>17650</v>
      </c>
      <c r="C71" s="77" t="s">
        <v>17651</v>
      </c>
      <c r="D71" s="77" t="s">
        <v>17652</v>
      </c>
      <c r="E71" s="37" t="s">
        <v>17653</v>
      </c>
    </row>
    <row r="72" spans="1:173" outlineLevel="1" x14ac:dyDescent="0.3">
      <c r="A72" s="67" t="s">
        <v>17654</v>
      </c>
      <c r="B72" s="67" t="s">
        <v>17655</v>
      </c>
      <c r="C72" s="78" t="s">
        <v>17656</v>
      </c>
      <c r="D72" s="78" t="s">
        <v>17657</v>
      </c>
      <c r="E72" s="37" t="s">
        <v>17658</v>
      </c>
    </row>
    <row r="73" spans="1:173" outlineLevel="1" x14ac:dyDescent="0.3">
      <c r="A73" s="67" t="s">
        <v>17659</v>
      </c>
      <c r="B73" s="67" t="s">
        <v>17660</v>
      </c>
      <c r="C73" s="78" t="s">
        <v>17661</v>
      </c>
      <c r="D73" s="78" t="s">
        <v>17662</v>
      </c>
      <c r="E73" s="37" t="s">
        <v>17663</v>
      </c>
    </row>
    <row r="74" spans="1:173" outlineLevel="1" x14ac:dyDescent="0.3">
      <c r="A74" s="67" t="s">
        <v>17664</v>
      </c>
      <c r="B74" s="67" t="s">
        <v>17665</v>
      </c>
      <c r="C74" s="78" t="s">
        <v>17666</v>
      </c>
      <c r="D74" s="78" t="s">
        <v>17667</v>
      </c>
      <c r="E74" s="37" t="s">
        <v>17668</v>
      </c>
    </row>
    <row r="75" spans="1:173" outlineLevel="1" x14ac:dyDescent="0.3">
      <c r="A75" s="67" t="s">
        <v>17669</v>
      </c>
      <c r="B75" s="67" t="s">
        <v>17670</v>
      </c>
      <c r="C75" s="78" t="s">
        <v>17671</v>
      </c>
      <c r="D75" s="78" t="s">
        <v>17672</v>
      </c>
      <c r="E75" s="37" t="s">
        <v>17673</v>
      </c>
    </row>
    <row r="76" spans="1:173" outlineLevel="1" x14ac:dyDescent="0.3">
      <c r="A76" s="67" t="s">
        <v>17674</v>
      </c>
      <c r="B76" s="67" t="s">
        <v>17675</v>
      </c>
      <c r="C76" s="78" t="s">
        <v>17676</v>
      </c>
      <c r="D76" s="78" t="s">
        <v>17677</v>
      </c>
      <c r="E76" s="37" t="s">
        <v>17678</v>
      </c>
    </row>
    <row r="77" spans="1:173" outlineLevel="1" x14ac:dyDescent="0.3">
      <c r="A77" s="67" t="s">
        <v>17679</v>
      </c>
      <c r="B77" s="67" t="s">
        <v>17680</v>
      </c>
      <c r="C77" s="79" t="s">
        <v>17681</v>
      </c>
      <c r="D77" s="79" t="s">
        <v>17682</v>
      </c>
      <c r="E77" s="37" t="s">
        <v>17683</v>
      </c>
    </row>
    <row r="78" spans="1:173" outlineLevel="1" x14ac:dyDescent="0.3">
      <c r="A78" s="67" t="s">
        <v>17684</v>
      </c>
      <c r="B78" s="67" t="s">
        <v>17685</v>
      </c>
      <c r="C78" s="80" t="s">
        <v>17686</v>
      </c>
      <c r="D78" s="80" t="s">
        <v>17687</v>
      </c>
      <c r="E78" s="37" t="s">
        <v>17688</v>
      </c>
    </row>
    <row r="79" spans="1:173" outlineLevel="1" x14ac:dyDescent="0.3">
      <c r="A79" s="67" t="s">
        <v>17689</v>
      </c>
      <c r="B79" s="67" t="s">
        <v>17690</v>
      </c>
      <c r="C79" s="79" t="s">
        <v>17691</v>
      </c>
      <c r="D79" s="79" t="s">
        <v>17692</v>
      </c>
      <c r="E79" s="37" t="s">
        <v>17693</v>
      </c>
    </row>
    <row r="80" spans="1:173" outlineLevel="1" x14ac:dyDescent="0.3">
      <c r="A80" s="67" t="s">
        <v>17694</v>
      </c>
      <c r="B80" s="67" t="s">
        <v>17695</v>
      </c>
      <c r="C80" s="79" t="s">
        <v>17696</v>
      </c>
      <c r="D80" s="79" t="s">
        <v>17697</v>
      </c>
      <c r="E80" s="37" t="s">
        <v>17698</v>
      </c>
    </row>
    <row r="81" spans="1:5" outlineLevel="1" x14ac:dyDescent="0.3">
      <c r="A81" s="67" t="s">
        <v>17699</v>
      </c>
      <c r="B81" s="67" t="s">
        <v>17700</v>
      </c>
      <c r="C81" s="79" t="s">
        <v>17701</v>
      </c>
      <c r="D81" s="79" t="s">
        <v>17702</v>
      </c>
      <c r="E81" s="37" t="s">
        <v>17703</v>
      </c>
    </row>
    <row r="82" spans="1:5" outlineLevel="1" x14ac:dyDescent="0.3">
      <c r="A82" s="67" t="s">
        <v>17704</v>
      </c>
      <c r="B82" s="67" t="s">
        <v>17705</v>
      </c>
      <c r="C82" s="79" t="s">
        <v>17706</v>
      </c>
      <c r="D82" s="79" t="s">
        <v>17707</v>
      </c>
      <c r="E82" s="37" t="s">
        <v>17708</v>
      </c>
    </row>
    <row r="83" spans="1:5" outlineLevel="1" x14ac:dyDescent="0.3">
      <c r="A83" s="67" t="s">
        <v>17709</v>
      </c>
      <c r="B83" s="67" t="s">
        <v>17710</v>
      </c>
      <c r="C83" s="81" t="s">
        <v>17711</v>
      </c>
      <c r="D83" s="81" t="s">
        <v>17712</v>
      </c>
      <c r="E83" s="37" t="s">
        <v>17713</v>
      </c>
    </row>
    <row r="84" spans="1:5" outlineLevel="1" x14ac:dyDescent="0.3">
      <c r="A84" s="67" t="s">
        <v>17714</v>
      </c>
      <c r="B84" s="67" t="s">
        <v>17715</v>
      </c>
      <c r="C84" s="80" t="s">
        <v>17716</v>
      </c>
      <c r="D84" s="80" t="s">
        <v>17717</v>
      </c>
      <c r="E84" s="37" t="s">
        <v>17718</v>
      </c>
    </row>
    <row r="85" spans="1:5" outlineLevel="1" x14ac:dyDescent="0.3">
      <c r="A85" s="67" t="s">
        <v>17719</v>
      </c>
      <c r="B85" s="67" t="s">
        <v>17720</v>
      </c>
      <c r="C85" s="81" t="s">
        <v>17721</v>
      </c>
      <c r="D85" s="81" t="s">
        <v>17722</v>
      </c>
      <c r="E85" s="37" t="s">
        <v>17723</v>
      </c>
    </row>
    <row r="86" spans="1:5" outlineLevel="1" x14ac:dyDescent="0.3">
      <c r="A86" s="67" t="s">
        <v>17724</v>
      </c>
      <c r="B86" s="67" t="s">
        <v>17725</v>
      </c>
      <c r="C86" s="81" t="s">
        <v>17726</v>
      </c>
      <c r="D86" s="81" t="s">
        <v>17727</v>
      </c>
      <c r="E86" s="37" t="s">
        <v>17728</v>
      </c>
    </row>
    <row r="87" spans="1:5" outlineLevel="1" x14ac:dyDescent="0.3">
      <c r="A87" s="67" t="s">
        <v>17729</v>
      </c>
      <c r="B87" s="67" t="s">
        <v>17730</v>
      </c>
      <c r="C87" s="81" t="s">
        <v>17731</v>
      </c>
      <c r="D87" s="81" t="s">
        <v>17732</v>
      </c>
      <c r="E87" s="37" t="s">
        <v>17733</v>
      </c>
    </row>
    <row r="88" spans="1:5" outlineLevel="1" x14ac:dyDescent="0.3">
      <c r="A88" s="67" t="s">
        <v>17734</v>
      </c>
      <c r="B88" s="67" t="s">
        <v>17735</v>
      </c>
      <c r="C88" s="81" t="s">
        <v>17736</v>
      </c>
      <c r="D88" s="81" t="s">
        <v>17737</v>
      </c>
      <c r="E88" s="37" t="s">
        <v>17738</v>
      </c>
    </row>
    <row r="89" spans="1:5" outlineLevel="1" x14ac:dyDescent="0.3">
      <c r="A89" s="67" t="s">
        <v>17739</v>
      </c>
      <c r="B89" s="67" t="s">
        <v>17740</v>
      </c>
      <c r="C89" s="82" t="s">
        <v>17741</v>
      </c>
      <c r="D89" s="82" t="s">
        <v>17742</v>
      </c>
      <c r="E89" s="37" t="s">
        <v>17743</v>
      </c>
    </row>
    <row r="90" spans="1:5" outlineLevel="1" x14ac:dyDescent="0.3">
      <c r="A90" s="67" t="s">
        <v>17744</v>
      </c>
      <c r="B90" s="67" t="s">
        <v>17745</v>
      </c>
      <c r="C90" s="80" t="s">
        <v>17746</v>
      </c>
      <c r="D90" s="80" t="s">
        <v>17747</v>
      </c>
      <c r="E90" s="37" t="s">
        <v>17748</v>
      </c>
    </row>
    <row r="91" spans="1:5" outlineLevel="1" x14ac:dyDescent="0.3">
      <c r="A91" s="67" t="s">
        <v>17749</v>
      </c>
      <c r="B91" s="67" t="s">
        <v>17750</v>
      </c>
      <c r="C91" s="79" t="s">
        <v>17751</v>
      </c>
      <c r="D91" s="79" t="s">
        <v>17752</v>
      </c>
      <c r="E91" s="37" t="s">
        <v>17753</v>
      </c>
    </row>
    <row r="92" spans="1:5" outlineLevel="1" x14ac:dyDescent="0.3">
      <c r="A92" s="67" t="s">
        <v>17754</v>
      </c>
      <c r="B92" s="67" t="s">
        <v>17755</v>
      </c>
      <c r="C92" s="81" t="s">
        <v>17756</v>
      </c>
      <c r="D92" s="81" t="s">
        <v>17757</v>
      </c>
      <c r="E92" s="37" t="s">
        <v>17758</v>
      </c>
    </row>
    <row r="93" spans="1:5" ht="13.35" customHeight="1" outlineLevel="1" x14ac:dyDescent="0.3">
      <c r="A93" s="83" t="s">
        <v>17759</v>
      </c>
      <c r="B93" s="83" t="s">
        <v>17760</v>
      </c>
      <c r="C93" s="84" t="s">
        <v>17761</v>
      </c>
      <c r="D93" s="84" t="s">
        <v>17762</v>
      </c>
      <c r="E93" s="37" t="s">
        <v>17763</v>
      </c>
    </row>
    <row r="94" spans="1:5" outlineLevel="1" x14ac:dyDescent="0.3">
      <c r="A94" s="67" t="s">
        <v>17764</v>
      </c>
      <c r="B94" s="67" t="s">
        <v>17765</v>
      </c>
      <c r="C94" s="82" t="s">
        <v>17766</v>
      </c>
      <c r="D94" s="82" t="s">
        <v>17767</v>
      </c>
      <c r="E94" s="37" t="s">
        <v>17768</v>
      </c>
    </row>
    <row r="95" spans="1:5" outlineLevel="1" x14ac:dyDescent="0.3">
      <c r="A95" s="67" t="s">
        <v>17769</v>
      </c>
      <c r="B95" s="67" t="s">
        <v>17770</v>
      </c>
      <c r="C95" s="80" t="s">
        <v>17771</v>
      </c>
      <c r="D95" s="80" t="s">
        <v>17772</v>
      </c>
      <c r="E95" s="37" t="s">
        <v>17773</v>
      </c>
    </row>
    <row r="96" spans="1:5" outlineLevel="1" x14ac:dyDescent="0.3">
      <c r="A96" s="67" t="s">
        <v>17774</v>
      </c>
      <c r="B96" s="67" t="s">
        <v>17775</v>
      </c>
      <c r="C96" s="79" t="s">
        <v>17776</v>
      </c>
      <c r="D96" s="79" t="s">
        <v>17777</v>
      </c>
      <c r="E96" s="37" t="s">
        <v>17778</v>
      </c>
    </row>
    <row r="97" spans="1:5" outlineLevel="1" x14ac:dyDescent="0.3">
      <c r="A97" s="67" t="s">
        <v>17779</v>
      </c>
      <c r="B97" s="67" t="s">
        <v>17780</v>
      </c>
      <c r="C97" s="81" t="s">
        <v>17781</v>
      </c>
      <c r="D97" s="81" t="s">
        <v>17782</v>
      </c>
      <c r="E97" s="37" t="s">
        <v>17783</v>
      </c>
    </row>
    <row r="98" spans="1:5" ht="14.1" customHeight="1" outlineLevel="1" x14ac:dyDescent="0.3">
      <c r="A98" s="67" t="s">
        <v>17784</v>
      </c>
      <c r="B98" s="67" t="s">
        <v>17785</v>
      </c>
      <c r="C98" s="82" t="s">
        <v>17786</v>
      </c>
      <c r="D98" s="82" t="s">
        <v>17787</v>
      </c>
      <c r="E98" s="37" t="s">
        <v>17788</v>
      </c>
    </row>
    <row r="99" spans="1:5" ht="14.1" customHeight="1" outlineLevel="1" x14ac:dyDescent="0.3">
      <c r="A99" s="67" t="s">
        <v>17789</v>
      </c>
      <c r="B99" s="67" t="s">
        <v>17790</v>
      </c>
      <c r="C99" s="82" t="s">
        <v>17791</v>
      </c>
      <c r="D99" s="82" t="s">
        <v>17792</v>
      </c>
      <c r="E99" s="37" t="s">
        <v>17793</v>
      </c>
    </row>
    <row r="100" spans="1:5" outlineLevel="1" x14ac:dyDescent="0.3">
      <c r="A100" s="67" t="s">
        <v>17794</v>
      </c>
      <c r="B100" s="67" t="s">
        <v>17795</v>
      </c>
      <c r="C100" s="80" t="s">
        <v>17796</v>
      </c>
      <c r="D100" s="80" t="s">
        <v>17797</v>
      </c>
      <c r="E100" s="37" t="s">
        <v>17798</v>
      </c>
    </row>
    <row r="101" spans="1:5" outlineLevel="1" x14ac:dyDescent="0.3">
      <c r="A101" s="67" t="s">
        <v>17799</v>
      </c>
      <c r="B101" s="67" t="s">
        <v>17800</v>
      </c>
      <c r="C101" s="79" t="s">
        <v>17801</v>
      </c>
      <c r="D101" s="79" t="s">
        <v>17802</v>
      </c>
      <c r="E101" s="37" t="s">
        <v>17803</v>
      </c>
    </row>
    <row r="102" spans="1:5" outlineLevel="1" x14ac:dyDescent="0.3">
      <c r="A102" s="67" t="s">
        <v>17804</v>
      </c>
      <c r="B102" s="67" t="s">
        <v>17805</v>
      </c>
      <c r="C102" s="81" t="s">
        <v>17806</v>
      </c>
      <c r="D102" s="81" t="s">
        <v>17807</v>
      </c>
      <c r="E102" s="37" t="s">
        <v>17808</v>
      </c>
    </row>
    <row r="103" spans="1:5" outlineLevel="1" x14ac:dyDescent="0.3">
      <c r="A103" s="67" t="s">
        <v>17809</v>
      </c>
      <c r="B103" s="67" t="s">
        <v>17810</v>
      </c>
      <c r="C103" s="82" t="s">
        <v>17811</v>
      </c>
      <c r="D103" s="82" t="s">
        <v>17812</v>
      </c>
      <c r="E103" s="37" t="s">
        <v>17813</v>
      </c>
    </row>
    <row r="104" spans="1:5" outlineLevel="1" x14ac:dyDescent="0.3">
      <c r="A104" s="67" t="s">
        <v>17814</v>
      </c>
      <c r="B104" s="67" t="s">
        <v>17815</v>
      </c>
      <c r="C104" s="82" t="s">
        <v>17816</v>
      </c>
      <c r="D104" s="82" t="s">
        <v>17817</v>
      </c>
      <c r="E104" s="37" t="s">
        <v>17818</v>
      </c>
    </row>
    <row r="105" spans="1:5" ht="15" customHeight="1" outlineLevel="1" x14ac:dyDescent="0.3">
      <c r="A105" s="67" t="s">
        <v>17819</v>
      </c>
      <c r="B105" s="67" t="s">
        <v>17820</v>
      </c>
      <c r="C105" s="153" t="s">
        <v>17821</v>
      </c>
      <c r="D105" s="150"/>
      <c r="E105" s="37" t="s">
        <v>17822</v>
      </c>
    </row>
    <row r="106" spans="1:5" outlineLevel="1" x14ac:dyDescent="0.3">
      <c r="A106" s="67" t="s">
        <v>17823</v>
      </c>
      <c r="B106" s="67" t="s">
        <v>17824</v>
      </c>
      <c r="C106" s="80" t="s">
        <v>17825</v>
      </c>
      <c r="D106" s="80" t="s">
        <v>17826</v>
      </c>
      <c r="E106" s="37" t="s">
        <v>17827</v>
      </c>
    </row>
    <row r="107" spans="1:5" outlineLevel="1" x14ac:dyDescent="0.3">
      <c r="A107" s="67" t="s">
        <v>17828</v>
      </c>
      <c r="B107" s="67" t="s">
        <v>17829</v>
      </c>
      <c r="C107" s="79" t="s">
        <v>17830</v>
      </c>
      <c r="D107" s="79" t="s">
        <v>17831</v>
      </c>
      <c r="E107" s="37" t="s">
        <v>17832</v>
      </c>
    </row>
    <row r="108" spans="1:5" outlineLevel="1" x14ac:dyDescent="0.3">
      <c r="A108" s="67" t="s">
        <v>17833</v>
      </c>
      <c r="B108" s="67" t="s">
        <v>17834</v>
      </c>
      <c r="C108" s="81" t="s">
        <v>17835</v>
      </c>
      <c r="D108" s="81" t="s">
        <v>17836</v>
      </c>
      <c r="E108" s="37" t="s">
        <v>17837</v>
      </c>
    </row>
    <row r="109" spans="1:5" outlineLevel="1" x14ac:dyDescent="0.3">
      <c r="A109" s="67" t="s">
        <v>17838</v>
      </c>
      <c r="B109" s="67" t="s">
        <v>17839</v>
      </c>
      <c r="C109" s="82" t="s">
        <v>17840</v>
      </c>
      <c r="D109" s="82" t="s">
        <v>17841</v>
      </c>
      <c r="E109" s="37" t="s">
        <v>17842</v>
      </c>
    </row>
    <row r="110" spans="1:5" outlineLevel="1" x14ac:dyDescent="0.3">
      <c r="A110" s="67" t="s">
        <v>17843</v>
      </c>
      <c r="B110" s="67" t="s">
        <v>17844</v>
      </c>
      <c r="C110" s="153" t="s">
        <v>17845</v>
      </c>
      <c r="D110" s="150"/>
      <c r="E110" s="37" t="s">
        <v>17846</v>
      </c>
    </row>
    <row r="111" spans="1:5" outlineLevel="1" x14ac:dyDescent="0.3">
      <c r="A111" s="67" t="s">
        <v>17847</v>
      </c>
      <c r="B111" s="67" t="s">
        <v>17848</v>
      </c>
      <c r="C111" s="153" t="s">
        <v>17849</v>
      </c>
      <c r="D111" s="150"/>
      <c r="E111" s="37" t="s">
        <v>17850</v>
      </c>
    </row>
    <row r="112" spans="1:5" outlineLevel="1" x14ac:dyDescent="0.3">
      <c r="A112" s="67" t="s">
        <v>17851</v>
      </c>
      <c r="B112" s="67" t="s">
        <v>17852</v>
      </c>
      <c r="C112" s="80" t="s">
        <v>17853</v>
      </c>
      <c r="D112" s="80" t="s">
        <v>17854</v>
      </c>
      <c r="E112" s="37" t="s">
        <v>17855</v>
      </c>
    </row>
    <row r="113" spans="1:173" outlineLevel="1" x14ac:dyDescent="0.3">
      <c r="A113" s="67" t="s">
        <v>17856</v>
      </c>
      <c r="B113" s="67" t="s">
        <v>17857</v>
      </c>
      <c r="C113" s="79" t="s">
        <v>17858</v>
      </c>
      <c r="D113" s="79" t="s">
        <v>17859</v>
      </c>
      <c r="E113" s="37" t="s">
        <v>17860</v>
      </c>
    </row>
    <row r="114" spans="1:173" ht="12.6" customHeight="1" outlineLevel="1" x14ac:dyDescent="0.3">
      <c r="A114" s="67" t="s">
        <v>17861</v>
      </c>
      <c r="B114" s="67" t="s">
        <v>17862</v>
      </c>
      <c r="C114" s="81" t="s">
        <v>17863</v>
      </c>
      <c r="D114" s="81" t="s">
        <v>17864</v>
      </c>
      <c r="E114" s="37" t="s">
        <v>17865</v>
      </c>
    </row>
    <row r="115" spans="1:173" outlineLevel="1" x14ac:dyDescent="0.3">
      <c r="A115" s="67" t="s">
        <v>17866</v>
      </c>
      <c r="B115" s="67" t="s">
        <v>17867</v>
      </c>
      <c r="C115" s="82" t="s">
        <v>17868</v>
      </c>
      <c r="D115" s="82" t="s">
        <v>17869</v>
      </c>
      <c r="E115" s="37" t="s">
        <v>17870</v>
      </c>
    </row>
    <row r="116" spans="1:173" outlineLevel="1" x14ac:dyDescent="0.3">
      <c r="A116" s="67" t="s">
        <v>17871</v>
      </c>
      <c r="B116" s="67" t="s">
        <v>17872</v>
      </c>
      <c r="C116" s="153" t="s">
        <v>17873</v>
      </c>
      <c r="D116" s="150"/>
      <c r="E116" s="37" t="s">
        <v>17874</v>
      </c>
    </row>
    <row r="117" spans="1:173" ht="24" outlineLevel="1" x14ac:dyDescent="0.3">
      <c r="A117" s="67" t="s">
        <v>17875</v>
      </c>
      <c r="B117" s="67" t="s">
        <v>17876</v>
      </c>
      <c r="C117" s="85" t="s">
        <v>17877</v>
      </c>
      <c r="D117" s="85" t="s">
        <v>17878</v>
      </c>
      <c r="E117" s="37" t="s">
        <v>17879</v>
      </c>
    </row>
    <row r="118" spans="1:173" ht="24" outlineLevel="1" x14ac:dyDescent="0.3">
      <c r="A118" s="67" t="s">
        <v>17880</v>
      </c>
      <c r="B118" s="67" t="s">
        <v>17881</v>
      </c>
      <c r="C118" s="85" t="s">
        <v>17882</v>
      </c>
      <c r="D118" s="85" t="s">
        <v>17883</v>
      </c>
      <c r="E118" s="37" t="s">
        <v>17884</v>
      </c>
    </row>
    <row r="119" spans="1:173" ht="24" outlineLevel="1" x14ac:dyDescent="0.3">
      <c r="A119" s="67" t="s">
        <v>17885</v>
      </c>
      <c r="B119" s="67" t="s">
        <v>17886</v>
      </c>
      <c r="C119" s="154" t="s">
        <v>17887</v>
      </c>
      <c r="D119" s="150"/>
      <c r="E119" s="37" t="s">
        <v>17888</v>
      </c>
    </row>
    <row r="120" spans="1:173" ht="24" outlineLevel="1" x14ac:dyDescent="0.3">
      <c r="A120" s="67" t="s">
        <v>17889</v>
      </c>
      <c r="B120" s="67" t="s">
        <v>17890</v>
      </c>
      <c r="C120" s="154" t="s">
        <v>17891</v>
      </c>
      <c r="D120" s="150"/>
      <c r="E120" s="37" t="s">
        <v>17892</v>
      </c>
    </row>
    <row r="121" spans="1:173" outlineLevel="1" x14ac:dyDescent="0.3">
      <c r="A121" s="67" t="s">
        <v>17893</v>
      </c>
      <c r="B121" s="67" t="s">
        <v>17894</v>
      </c>
      <c r="C121" s="153" t="s">
        <v>17895</v>
      </c>
      <c r="D121" s="150"/>
      <c r="E121" s="37" t="s">
        <v>17896</v>
      </c>
    </row>
    <row r="123" spans="1:173" outlineLevel="1" x14ac:dyDescent="0.3">
      <c r="A123" s="67" t="s">
        <v>17897</v>
      </c>
      <c r="B123" s="67" t="s">
        <v>17898</v>
      </c>
      <c r="C123" s="77" t="s">
        <v>17899</v>
      </c>
      <c r="D123" s="77" t="s">
        <v>17900</v>
      </c>
      <c r="E123" s="37" t="s">
        <v>17901</v>
      </c>
      <c r="F123" s="43">
        <v>-1429.0926545672291</v>
      </c>
      <c r="G123" s="41">
        <v>301.17242773221278</v>
      </c>
      <c r="H123" s="41">
        <v>1450.8846732168615</v>
      </c>
      <c r="I123" s="41">
        <v>1131.9469433794384</v>
      </c>
      <c r="J123" s="41">
        <v>2604.7666462269453</v>
      </c>
      <c r="K123" s="41">
        <v>2341.9709976448703</v>
      </c>
      <c r="L123" s="43">
        <v>340.9081379839987</v>
      </c>
      <c r="M123" s="41">
        <v>-413.8874431395501</v>
      </c>
      <c r="O123" s="41">
        <v>1811.5703508377701</v>
      </c>
      <c r="P123" s="41">
        <v>500.67656958467569</v>
      </c>
      <c r="Q123" s="43">
        <v>474.33199743667012</v>
      </c>
      <c r="R123" s="41">
        <v>444.60820152196527</v>
      </c>
      <c r="S123" s="41">
        <v>421.09655551208618</v>
      </c>
      <c r="T123" s="41">
        <v>406.16489692292396</v>
      </c>
      <c r="U123" s="41">
        <v>393.20271557601211</v>
      </c>
      <c r="V123" s="43">
        <v>388.32257971383126</v>
      </c>
      <c r="W123" s="41">
        <v>385.00659458397854</v>
      </c>
      <c r="X123" s="41">
        <v>385.16897742663093</v>
      </c>
      <c r="Y123" s="41">
        <v>393.84602866493572</v>
      </c>
      <c r="Z123" s="41">
        <v>284.99729886215709</v>
      </c>
      <c r="AA123" s="43">
        <v>298.91384850799318</v>
      </c>
      <c r="AB123" s="41">
        <v>316.34541693280642</v>
      </c>
      <c r="AC123" s="41">
        <v>335.8034020744152</v>
      </c>
      <c r="AD123" s="41">
        <v>346.03850321328571</v>
      </c>
      <c r="AE123" s="41">
        <v>359.12807619694206</v>
      </c>
      <c r="AF123" s="43">
        <v>373.50026417697779</v>
      </c>
      <c r="AG123" s="41">
        <v>388.98417447044812</v>
      </c>
      <c r="AH123" s="41">
        <v>404.35082904438605</v>
      </c>
      <c r="AI123" s="41">
        <v>409.73406255229327</v>
      </c>
      <c r="AJ123" s="41">
        <v>418.15110196384353</v>
      </c>
      <c r="AK123" s="43">
        <v>426.26450069725831</v>
      </c>
      <c r="AL123" s="41">
        <v>435.4478713437436</v>
      </c>
      <c r="AM123" s="41">
        <v>443.72031995609916</v>
      </c>
      <c r="AN123" s="41">
        <v>449.46604435537631</v>
      </c>
      <c r="AO123" s="41">
        <v>453.49113824600329</v>
      </c>
      <c r="AP123" s="43">
        <v>456.6269987225005</v>
      </c>
      <c r="AQ123" s="41">
        <v>459.44114467116208</v>
      </c>
      <c r="AR123" s="41">
        <v>462.61315284747548</v>
      </c>
      <c r="AS123" s="41">
        <v>464.74049250067208</v>
      </c>
      <c r="AT123" s="41">
        <v>-1555.4496663668092</v>
      </c>
      <c r="AU123" s="43">
        <v>-1555.2851468105591</v>
      </c>
      <c r="AV123" s="47">
        <v>74.84719917130451</v>
      </c>
      <c r="AW123" s="43">
        <v>74.938329648591207</v>
      </c>
      <c r="AX123" s="41">
        <v>75.168138018553549</v>
      </c>
      <c r="AY123" s="41">
        <v>74.824421947205437</v>
      </c>
      <c r="AZ123" s="41">
        <v>77.650472008779587</v>
      </c>
      <c r="BA123" s="41">
        <v>74.862210503655575</v>
      </c>
      <c r="BB123" s="43">
        <v>74.95315769969281</v>
      </c>
      <c r="BC123" s="41">
        <v>74.871540683310272</v>
      </c>
      <c r="BE123" s="41">
        <v>75.436916013348565</v>
      </c>
      <c r="BF123" s="41">
        <v>75.436916013348565</v>
      </c>
      <c r="BG123" s="43">
        <v>75.436916013348565</v>
      </c>
      <c r="BH123" s="41">
        <v>75.436916013348565</v>
      </c>
      <c r="BI123" s="41">
        <v>75.436916013348565</v>
      </c>
      <c r="BJ123" s="41">
        <v>75.436916013348565</v>
      </c>
      <c r="BK123" s="41">
        <v>75.436916013348565</v>
      </c>
      <c r="BL123" s="43">
        <v>75.436916013348565</v>
      </c>
      <c r="BM123" s="41">
        <v>75.436916013348565</v>
      </c>
      <c r="BN123" s="41">
        <v>75.436916013348565</v>
      </c>
      <c r="BO123" s="41">
        <v>75.436916013348565</v>
      </c>
      <c r="BP123" s="41">
        <v>75.436916013348565</v>
      </c>
      <c r="BQ123" s="43">
        <v>75.436916013348565</v>
      </c>
      <c r="BR123" s="41">
        <v>75.436916013348565</v>
      </c>
      <c r="BS123" s="41">
        <v>75.436916013348565</v>
      </c>
      <c r="BT123" s="41">
        <v>75.436916013348565</v>
      </c>
      <c r="BU123" s="41">
        <v>75.436916013348565</v>
      </c>
      <c r="BV123" s="43">
        <v>75.436916013348565</v>
      </c>
      <c r="BW123" s="41">
        <v>75.436916013348565</v>
      </c>
      <c r="BX123" s="41">
        <v>75.436916013348565</v>
      </c>
      <c r="BY123" s="41">
        <v>75.436916013348565</v>
      </c>
      <c r="BZ123" s="41">
        <v>75.436916013348565</v>
      </c>
      <c r="CA123" s="43">
        <v>75.436916013348565</v>
      </c>
      <c r="CB123" s="41">
        <v>75.436916013348565</v>
      </c>
      <c r="CC123" s="41">
        <v>75.436916013348565</v>
      </c>
      <c r="CD123" s="41">
        <v>75.436916013348565</v>
      </c>
      <c r="CE123" s="41">
        <v>75.436916013348565</v>
      </c>
      <c r="CF123" s="43">
        <v>75.436916013348565</v>
      </c>
      <c r="CG123" s="41">
        <v>75.436916013348565</v>
      </c>
      <c r="CH123" s="41">
        <v>75.436916013348565</v>
      </c>
      <c r="CI123" s="41">
        <v>75.436916013348565</v>
      </c>
      <c r="CJ123" s="41">
        <v>75.436916013348565</v>
      </c>
      <c r="CK123" s="43">
        <v>75.436916013348565</v>
      </c>
      <c r="CL123" s="47">
        <v>240.7447068903615</v>
      </c>
      <c r="CM123" s="43">
        <v>240.38026610370378</v>
      </c>
      <c r="CN123" s="41">
        <v>240.55317026613</v>
      </c>
      <c r="CO123" s="41">
        <v>240.51567964514382</v>
      </c>
      <c r="CP123" s="41">
        <v>240.8601870950796</v>
      </c>
      <c r="CQ123" s="41">
        <v>240.66294800730753</v>
      </c>
      <c r="CR123" s="43">
        <v>240.71326158650535</v>
      </c>
      <c r="CS123" s="41">
        <v>240.72279575435971</v>
      </c>
      <c r="CU123" s="41">
        <v>240.74077986672276</v>
      </c>
      <c r="CV123" s="41">
        <v>240.74077986672276</v>
      </c>
      <c r="CW123" s="43">
        <v>240.74077986672276</v>
      </c>
      <c r="CX123" s="41">
        <v>240.74077986672276</v>
      </c>
      <c r="CY123" s="41">
        <v>240.74077986672276</v>
      </c>
      <c r="CZ123" s="41">
        <v>240.74077986672276</v>
      </c>
      <c r="DA123" s="41">
        <v>240.74077986672276</v>
      </c>
      <c r="DB123" s="43">
        <v>240.74077986672276</v>
      </c>
      <c r="DC123" s="41">
        <v>240.74077986672276</v>
      </c>
      <c r="DD123" s="41">
        <v>240.74077986672276</v>
      </c>
      <c r="DE123" s="41">
        <v>240.74077986672276</v>
      </c>
      <c r="DF123" s="41">
        <v>240.74077986672276</v>
      </c>
      <c r="DG123" s="43">
        <v>240.74077986672276</v>
      </c>
      <c r="DH123" s="41">
        <v>240.74077986672276</v>
      </c>
      <c r="DI123" s="41">
        <v>240.74077986672276</v>
      </c>
      <c r="DJ123" s="41">
        <v>240.74077986672276</v>
      </c>
      <c r="DK123" s="41">
        <v>240.74077986672276</v>
      </c>
      <c r="DL123" s="43">
        <v>240.74077986672276</v>
      </c>
      <c r="DM123" s="41">
        <v>240.74077986672276</v>
      </c>
      <c r="DN123" s="41">
        <v>240.74077986672276</v>
      </c>
      <c r="DO123" s="41">
        <v>240.74077986672276</v>
      </c>
      <c r="DP123" s="41">
        <v>240.74077986672276</v>
      </c>
      <c r="DQ123" s="43">
        <v>240.74077986672276</v>
      </c>
      <c r="DR123" s="41">
        <v>240.74077986672276</v>
      </c>
      <c r="DS123" s="41">
        <v>240.74077986672276</v>
      </c>
      <c r="DT123" s="41">
        <v>240.74077986672276</v>
      </c>
      <c r="DU123" s="41">
        <v>240.74077986672276</v>
      </c>
      <c r="DV123" s="43">
        <v>240.74077986672276</v>
      </c>
      <c r="DW123" s="41">
        <v>240.74077986672276</v>
      </c>
      <c r="DX123" s="41">
        <v>240.74077986672276</v>
      </c>
      <c r="DY123" s="41">
        <v>240.74077986672276</v>
      </c>
      <c r="DZ123" s="41">
        <v>240.74077986672276</v>
      </c>
      <c r="EA123" s="43">
        <v>240.74077986672276</v>
      </c>
      <c r="EB123" s="47">
        <v>-1113.500748505563</v>
      </c>
      <c r="EC123" s="43">
        <v>616.49102348450776</v>
      </c>
      <c r="ED123" s="41">
        <v>1766.6059815015449</v>
      </c>
      <c r="EE123" s="41">
        <v>1447.2870449717875</v>
      </c>
      <c r="EF123" s="41">
        <v>2923.2773053308047</v>
      </c>
      <c r="EG123" s="41">
        <v>2657.4961561558334</v>
      </c>
      <c r="EH123" s="43">
        <v>656.57455727019692</v>
      </c>
      <c r="EI123" s="41">
        <v>-98.29310670188012</v>
      </c>
      <c r="EK123" s="41">
        <v>2127.7480467178416</v>
      </c>
      <c r="EL123" s="41">
        <v>816.85426546474696</v>
      </c>
      <c r="EM123" s="43">
        <v>790.50969331674139</v>
      </c>
      <c r="EN123" s="41">
        <v>760.78589740203654</v>
      </c>
      <c r="EO123" s="41">
        <v>737.27425139215745</v>
      </c>
      <c r="EP123" s="41">
        <v>722.34259280299523</v>
      </c>
      <c r="EQ123" s="41">
        <v>709.38041145608338</v>
      </c>
      <c r="ER123" s="43">
        <v>704.50027559390253</v>
      </c>
      <c r="ES123" s="41">
        <v>701.18429046404981</v>
      </c>
      <c r="ET123" s="41">
        <v>701.3466733067022</v>
      </c>
      <c r="EU123" s="41">
        <v>710.02372454500698</v>
      </c>
      <c r="EV123" s="41">
        <v>601.17499474222836</v>
      </c>
      <c r="EW123" s="43">
        <v>615.09154438806445</v>
      </c>
      <c r="EX123" s="41">
        <v>632.52311281287768</v>
      </c>
      <c r="EY123" s="41">
        <v>651.98109795448647</v>
      </c>
      <c r="EZ123" s="41">
        <v>662.21619909335698</v>
      </c>
      <c r="FA123" s="41">
        <v>675.30577207701333</v>
      </c>
      <c r="FB123" s="43">
        <v>689.67796005704906</v>
      </c>
      <c r="FC123" s="41">
        <v>705.16187035051939</v>
      </c>
      <c r="FD123" s="41">
        <v>720.52852492445732</v>
      </c>
      <c r="FE123" s="41">
        <v>725.91175843236454</v>
      </c>
      <c r="FF123" s="41">
        <v>734.3287978439148</v>
      </c>
      <c r="FG123" s="43">
        <v>742.44219657732958</v>
      </c>
      <c r="FH123" s="41">
        <v>751.62556722381487</v>
      </c>
      <c r="FI123" s="41">
        <v>759.89801583617043</v>
      </c>
      <c r="FJ123" s="41">
        <v>765.64374023544758</v>
      </c>
      <c r="FK123" s="41">
        <v>769.66883412607456</v>
      </c>
      <c r="FL123" s="43">
        <v>772.80469460257177</v>
      </c>
      <c r="FM123" s="41">
        <v>775.61884055123335</v>
      </c>
      <c r="FN123" s="41">
        <v>778.79084872754675</v>
      </c>
      <c r="FO123" s="41">
        <v>780.91818838074335</v>
      </c>
      <c r="FP123" s="41">
        <v>-1239.2719704867379</v>
      </c>
      <c r="FQ123" s="43">
        <v>-1239.1074509304879</v>
      </c>
    </row>
    <row r="124" spans="1:173" outlineLevel="1" x14ac:dyDescent="0.3">
      <c r="A124" s="67" t="s">
        <v>17902</v>
      </c>
      <c r="B124" s="67" t="s">
        <v>17903</v>
      </c>
      <c r="C124" s="78" t="s">
        <v>17904</v>
      </c>
      <c r="D124" s="78" t="s">
        <v>17905</v>
      </c>
      <c r="E124" s="37" t="s">
        <v>17906</v>
      </c>
      <c r="F124" s="43">
        <v>-60.547414176994884</v>
      </c>
      <c r="G124" s="41">
        <v>-154.9299889695574</v>
      </c>
      <c r="H124" s="41">
        <v>-139.06705321420895</v>
      </c>
      <c r="I124" s="41">
        <v>-121.52750304216836</v>
      </c>
      <c r="J124" s="41">
        <v>-105.945805834136</v>
      </c>
      <c r="K124" s="41">
        <v>-90.515544766966144</v>
      </c>
      <c r="L124" s="43">
        <v>-76.632095710034875</v>
      </c>
      <c r="M124" s="41">
        <v>-67.205195941343305</v>
      </c>
      <c r="O124" s="41">
        <v>-52.576464734024363</v>
      </c>
      <c r="P124" s="41">
        <v>-44.264783974113179</v>
      </c>
      <c r="Q124" s="43">
        <v>-37.478281490031613</v>
      </c>
      <c r="R124" s="41">
        <v>-30.902707916437116</v>
      </c>
      <c r="S124" s="41">
        <v>-25.219525887211013</v>
      </c>
      <c r="T124" s="41">
        <v>-21.429295618766339</v>
      </c>
      <c r="U124" s="41">
        <v>-18.910047246846361</v>
      </c>
      <c r="V124" s="43">
        <v>-16.455700078153168</v>
      </c>
      <c r="W124" s="41">
        <v>-14.228507120753751</v>
      </c>
      <c r="X124" s="41">
        <v>-11.655174412811439</v>
      </c>
      <c r="Y124" s="41">
        <v>-9.5686007290700701</v>
      </c>
      <c r="Z124" s="41">
        <v>-7.9363354679162486</v>
      </c>
      <c r="AA124" s="43">
        <v>-7.1315605479040256</v>
      </c>
      <c r="AB124" s="41">
        <v>-6.3267856278918009</v>
      </c>
      <c r="AC124" s="41">
        <v>-6.0790793689095457</v>
      </c>
      <c r="AD124" s="41">
        <v>-6.0368935868121296</v>
      </c>
      <c r="AE124" s="41">
        <v>-6.1731861135883932</v>
      </c>
      <c r="AF124" s="43">
        <v>-6.1418171986954446</v>
      </c>
      <c r="AG124" s="41">
        <v>-6.1104482838024961</v>
      </c>
      <c r="AH124" s="41">
        <v>-6.0790793689095457</v>
      </c>
      <c r="AI124" s="41">
        <v>-6.0790793689095457</v>
      </c>
      <c r="AJ124" s="41">
        <v>-6.0790793689095457</v>
      </c>
      <c r="AK124" s="43">
        <v>-6.0790793689095457</v>
      </c>
      <c r="AL124" s="41">
        <v>-6.0790793689095457</v>
      </c>
      <c r="AM124" s="41">
        <v>-6.0790793689095457</v>
      </c>
      <c r="AN124" s="41">
        <v>-6.0790793689095457</v>
      </c>
      <c r="AO124" s="41">
        <v>-6.0790793689095457</v>
      </c>
      <c r="AP124" s="43">
        <v>-6.0790793689095457</v>
      </c>
      <c r="AQ124" s="41">
        <v>-6.0790793689095457</v>
      </c>
      <c r="AR124" s="41">
        <v>-6.0790793689095457</v>
      </c>
      <c r="AS124" s="41">
        <v>-6.0790793689095457</v>
      </c>
      <c r="AT124" s="41">
        <v>-6.0790793689095457</v>
      </c>
      <c r="AU124" s="43">
        <v>-6.0790793689095457</v>
      </c>
      <c r="AV124" s="47" t="s">
        <v>17907</v>
      </c>
      <c r="AW124" s="43" t="s">
        <v>17908</v>
      </c>
      <c r="AX124" s="41" t="s">
        <v>17909</v>
      </c>
      <c r="AY124" s="41" t="s">
        <v>17910</v>
      </c>
      <c r="AZ124" s="41" t="s">
        <v>17911</v>
      </c>
      <c r="BA124" s="41" t="s">
        <v>17912</v>
      </c>
      <c r="BB124" s="43" t="s">
        <v>17913</v>
      </c>
      <c r="BC124" s="41" t="s">
        <v>17914</v>
      </c>
      <c r="BE124" s="41" t="s">
        <v>17915</v>
      </c>
      <c r="BF124" s="41" t="s">
        <v>17916</v>
      </c>
      <c r="BG124" s="43" t="s">
        <v>17917</v>
      </c>
      <c r="BH124" s="41" t="s">
        <v>17918</v>
      </c>
      <c r="BI124" s="41" t="s">
        <v>17919</v>
      </c>
      <c r="BJ124" s="41" t="s">
        <v>17920</v>
      </c>
      <c r="BK124" s="41" t="s">
        <v>17921</v>
      </c>
      <c r="BL124" s="43" t="s">
        <v>17922</v>
      </c>
      <c r="BM124" s="41" t="s">
        <v>17923</v>
      </c>
      <c r="BN124" s="41" t="s">
        <v>17924</v>
      </c>
      <c r="BO124" s="41" t="s">
        <v>17925</v>
      </c>
      <c r="BP124" s="41" t="s">
        <v>17926</v>
      </c>
      <c r="BQ124" s="43" t="s">
        <v>17927</v>
      </c>
      <c r="BR124" s="41" t="s">
        <v>17928</v>
      </c>
      <c r="BS124" s="41" t="s">
        <v>17929</v>
      </c>
      <c r="BT124" s="41" t="s">
        <v>17930</v>
      </c>
      <c r="BU124" s="41" t="s">
        <v>17931</v>
      </c>
      <c r="BV124" s="43" t="s">
        <v>17932</v>
      </c>
      <c r="BW124" s="41" t="s">
        <v>17933</v>
      </c>
      <c r="BX124" s="41" t="s">
        <v>17934</v>
      </c>
      <c r="BY124" s="41" t="s">
        <v>17935</v>
      </c>
      <c r="BZ124" s="41" t="s">
        <v>17936</v>
      </c>
      <c r="CA124" s="43" t="s">
        <v>17937</v>
      </c>
      <c r="CB124" s="41" t="s">
        <v>17938</v>
      </c>
      <c r="CC124" s="41" t="s">
        <v>17939</v>
      </c>
      <c r="CD124" s="41" t="s">
        <v>17940</v>
      </c>
      <c r="CE124" s="41" t="s">
        <v>17941</v>
      </c>
      <c r="CF124" s="43" t="s">
        <v>17942</v>
      </c>
      <c r="CG124" s="41" t="s">
        <v>17943</v>
      </c>
      <c r="CH124" s="41" t="s">
        <v>17944</v>
      </c>
      <c r="CI124" s="41" t="s">
        <v>17945</v>
      </c>
      <c r="CJ124" s="41" t="s">
        <v>17946</v>
      </c>
      <c r="CK124" s="43" t="s">
        <v>17947</v>
      </c>
      <c r="CL124" s="47" t="s">
        <v>17948</v>
      </c>
      <c r="CM124" s="43" t="s">
        <v>17949</v>
      </c>
      <c r="CN124" s="41" t="s">
        <v>17950</v>
      </c>
      <c r="CO124" s="41" t="s">
        <v>17951</v>
      </c>
      <c r="CP124" s="41" t="s">
        <v>17952</v>
      </c>
      <c r="CQ124" s="41" t="s">
        <v>17953</v>
      </c>
      <c r="CR124" s="43" t="s">
        <v>17954</v>
      </c>
      <c r="CS124" s="41" t="s">
        <v>17955</v>
      </c>
      <c r="CU124" s="41" t="s">
        <v>17956</v>
      </c>
      <c r="CV124" s="41" t="s">
        <v>17957</v>
      </c>
      <c r="CW124" s="43" t="s">
        <v>17958</v>
      </c>
      <c r="CX124" s="41" t="s">
        <v>17959</v>
      </c>
      <c r="CY124" s="41" t="s">
        <v>17960</v>
      </c>
      <c r="CZ124" s="41" t="s">
        <v>17961</v>
      </c>
      <c r="DA124" s="41" t="s">
        <v>17962</v>
      </c>
      <c r="DB124" s="43" t="s">
        <v>17963</v>
      </c>
      <c r="DC124" s="41" t="s">
        <v>17964</v>
      </c>
      <c r="DD124" s="41" t="s">
        <v>17965</v>
      </c>
      <c r="DE124" s="41" t="s">
        <v>17966</v>
      </c>
      <c r="DF124" s="41" t="s">
        <v>17967</v>
      </c>
      <c r="DG124" s="43" t="s">
        <v>17968</v>
      </c>
      <c r="DH124" s="41" t="s">
        <v>17969</v>
      </c>
      <c r="DI124" s="41" t="s">
        <v>17970</v>
      </c>
      <c r="DJ124" s="41" t="s">
        <v>17971</v>
      </c>
      <c r="DK124" s="41" t="s">
        <v>17972</v>
      </c>
      <c r="DL124" s="43" t="s">
        <v>17973</v>
      </c>
      <c r="DM124" s="41" t="s">
        <v>17974</v>
      </c>
      <c r="DN124" s="41" t="s">
        <v>17975</v>
      </c>
      <c r="DO124" s="41" t="s">
        <v>17976</v>
      </c>
      <c r="DP124" s="41" t="s">
        <v>17977</v>
      </c>
      <c r="DQ124" s="43" t="s">
        <v>17978</v>
      </c>
      <c r="DR124" s="41" t="s">
        <v>17979</v>
      </c>
      <c r="DS124" s="41" t="s">
        <v>17980</v>
      </c>
      <c r="DT124" s="41" t="s">
        <v>17981</v>
      </c>
      <c r="DU124" s="41" t="s">
        <v>17982</v>
      </c>
      <c r="DV124" s="43" t="s">
        <v>17983</v>
      </c>
      <c r="DW124" s="41" t="s">
        <v>17984</v>
      </c>
      <c r="DX124" s="41" t="s">
        <v>17985</v>
      </c>
      <c r="DY124" s="41" t="s">
        <v>17986</v>
      </c>
      <c r="DZ124" s="41" t="s">
        <v>17987</v>
      </c>
      <c r="EA124" s="43" t="s">
        <v>17988</v>
      </c>
      <c r="EB124" s="47">
        <v>-60.547414176994884</v>
      </c>
      <c r="EC124" s="43">
        <v>-154.9299889695574</v>
      </c>
      <c r="ED124" s="41">
        <v>-139.06705321420895</v>
      </c>
      <c r="EE124" s="41">
        <v>-121.52750304216836</v>
      </c>
      <c r="EF124" s="41">
        <v>-105.945805834136</v>
      </c>
      <c r="EG124" s="41">
        <v>-90.515544766966144</v>
      </c>
      <c r="EH124" s="43">
        <v>-76.632095710034875</v>
      </c>
      <c r="EI124" s="41">
        <v>-67.205195941343305</v>
      </c>
      <c r="EK124" s="41">
        <v>-52.576464734024363</v>
      </c>
      <c r="EL124" s="41">
        <v>-44.264783974113179</v>
      </c>
      <c r="EM124" s="43">
        <v>-37.478281490031613</v>
      </c>
      <c r="EN124" s="41">
        <v>-30.902707916437116</v>
      </c>
      <c r="EO124" s="41">
        <v>-25.219525887211013</v>
      </c>
      <c r="EP124" s="41">
        <v>-21.429295618766339</v>
      </c>
      <c r="EQ124" s="41">
        <v>-18.910047246846361</v>
      </c>
      <c r="ER124" s="43">
        <v>-16.455700078153168</v>
      </c>
      <c r="ES124" s="41">
        <v>-14.228507120753751</v>
      </c>
      <c r="ET124" s="41">
        <v>-11.655174412811439</v>
      </c>
      <c r="EU124" s="41">
        <v>-9.5686007290700701</v>
      </c>
      <c r="EV124" s="41">
        <v>-7.9363354679162486</v>
      </c>
      <c r="EW124" s="43">
        <v>-7.1315605479040256</v>
      </c>
      <c r="EX124" s="41">
        <v>-6.3267856278918009</v>
      </c>
      <c r="EY124" s="41">
        <v>-6.0790793689095457</v>
      </c>
      <c r="EZ124" s="41">
        <v>-6.0368935868121296</v>
      </c>
      <c r="FA124" s="41">
        <v>-6.1731861135883932</v>
      </c>
      <c r="FB124" s="43">
        <v>-6.1418171986954446</v>
      </c>
      <c r="FC124" s="41">
        <v>-6.1104482838024961</v>
      </c>
      <c r="FD124" s="41">
        <v>-6.0790793689095457</v>
      </c>
      <c r="FE124" s="41">
        <v>-6.0790793689095457</v>
      </c>
      <c r="FF124" s="41">
        <v>-6.0790793689095457</v>
      </c>
      <c r="FG124" s="43">
        <v>-6.0790793689095457</v>
      </c>
      <c r="FH124" s="41">
        <v>-6.0790793689095457</v>
      </c>
      <c r="FI124" s="41">
        <v>-6.0790793689095457</v>
      </c>
      <c r="FJ124" s="41">
        <v>-6.0790793689095457</v>
      </c>
      <c r="FK124" s="41">
        <v>-6.0790793689095457</v>
      </c>
      <c r="FL124" s="43">
        <v>-6.0790793689095457</v>
      </c>
      <c r="FM124" s="41">
        <v>-6.0790793689095457</v>
      </c>
      <c r="FN124" s="41">
        <v>-6.0790793689095457</v>
      </c>
      <c r="FO124" s="41">
        <v>-6.0790793689095457</v>
      </c>
      <c r="FP124" s="41">
        <v>-6.0790793689095457</v>
      </c>
      <c r="FQ124" s="43">
        <v>-6.0790793689095457</v>
      </c>
    </row>
    <row r="125" spans="1:173" outlineLevel="1" x14ac:dyDescent="0.3">
      <c r="A125" s="67" t="s">
        <v>17989</v>
      </c>
      <c r="B125" s="67" t="s">
        <v>17990</v>
      </c>
      <c r="C125" s="78" t="s">
        <v>17991</v>
      </c>
      <c r="D125" s="78" t="s">
        <v>17992</v>
      </c>
      <c r="E125" s="37" t="s">
        <v>17993</v>
      </c>
      <c r="F125" s="43">
        <v>-134.32035374743896</v>
      </c>
      <c r="G125" s="41">
        <v>-144.62990986301884</v>
      </c>
      <c r="H125" s="41">
        <v>-142.3796233190524</v>
      </c>
      <c r="I125" s="41">
        <v>-139.86921133277707</v>
      </c>
      <c r="J125" s="41">
        <v>-138.62218506415726</v>
      </c>
      <c r="K125" s="41">
        <v>-136.75712005767429</v>
      </c>
      <c r="L125" s="43">
        <v>-135.62670475447646</v>
      </c>
      <c r="M125" s="41">
        <v>-135.37972442440767</v>
      </c>
      <c r="O125" s="41">
        <v>-133.52178554006824</v>
      </c>
      <c r="P125" s="41">
        <v>-132.64525018781467</v>
      </c>
      <c r="Q125" s="43">
        <v>-130.59759677914766</v>
      </c>
      <c r="R125" s="41">
        <v>-126.9769516094601</v>
      </c>
      <c r="S125" s="41">
        <v>-123.28886045954047</v>
      </c>
      <c r="T125" s="41">
        <v>-120.77184157047762</v>
      </c>
      <c r="U125" s="41">
        <v>-118.73036495984013</v>
      </c>
      <c r="V125" s="43">
        <v>-117.70676475677477</v>
      </c>
      <c r="W125" s="41">
        <v>-116.41039279725361</v>
      </c>
      <c r="X125" s="41">
        <v>-114.77018155726917</v>
      </c>
      <c r="Y125" s="41">
        <v>-113.66028936401688</v>
      </c>
      <c r="Z125" s="41">
        <v>-112.80004724397939</v>
      </c>
      <c r="AA125" s="43">
        <v>-111.99365298939762</v>
      </c>
      <c r="AB125" s="41">
        <v>-111.8232603753396</v>
      </c>
      <c r="AC125" s="41">
        <v>-112.28891519736206</v>
      </c>
      <c r="AD125" s="41">
        <v>-111.42726827415885</v>
      </c>
      <c r="AE125" s="41">
        <v>-110.35393807099085</v>
      </c>
      <c r="AF125" s="43">
        <v>-109.88129203697956</v>
      </c>
      <c r="AG125" s="41">
        <v>-110.61840787992092</v>
      </c>
      <c r="AH125" s="41">
        <v>-112.28891519736203</v>
      </c>
      <c r="AI125" s="41">
        <v>-112.28891519736203</v>
      </c>
      <c r="AJ125" s="41">
        <v>-112.28891519736203</v>
      </c>
      <c r="AK125" s="43">
        <v>-112.28891519736203</v>
      </c>
      <c r="AL125" s="41">
        <v>-112.28891519736203</v>
      </c>
      <c r="AM125" s="41">
        <v>-112.28891519736203</v>
      </c>
      <c r="AN125" s="41">
        <v>-112.28891519736203</v>
      </c>
      <c r="AO125" s="41">
        <v>-112.28891519736203</v>
      </c>
      <c r="AP125" s="43">
        <v>-112.28891519736203</v>
      </c>
      <c r="AQ125" s="41">
        <v>-112.28891519736203</v>
      </c>
      <c r="AR125" s="41">
        <v>-112.28891519736203</v>
      </c>
      <c r="AS125" s="41">
        <v>-112.28891519736203</v>
      </c>
      <c r="AT125" s="41">
        <v>-112.28891519736203</v>
      </c>
      <c r="AU125" s="43">
        <v>-112.28891519736203</v>
      </c>
      <c r="AV125" s="47" t="s">
        <v>17994</v>
      </c>
      <c r="AW125" s="43" t="s">
        <v>17995</v>
      </c>
      <c r="AX125" s="41" t="s">
        <v>17996</v>
      </c>
      <c r="AY125" s="41" t="s">
        <v>17997</v>
      </c>
      <c r="AZ125" s="41" t="s">
        <v>17998</v>
      </c>
      <c r="BA125" s="41" t="s">
        <v>17999</v>
      </c>
      <c r="BB125" s="43" t="s">
        <v>18000</v>
      </c>
      <c r="BC125" s="41" t="s">
        <v>18001</v>
      </c>
      <c r="BE125" s="41" t="s">
        <v>18002</v>
      </c>
      <c r="BF125" s="41" t="s">
        <v>18003</v>
      </c>
      <c r="BG125" s="43" t="s">
        <v>18004</v>
      </c>
      <c r="BH125" s="41" t="s">
        <v>18005</v>
      </c>
      <c r="BI125" s="41" t="s">
        <v>18006</v>
      </c>
      <c r="BJ125" s="41" t="s">
        <v>18007</v>
      </c>
      <c r="BK125" s="41" t="s">
        <v>18008</v>
      </c>
      <c r="BL125" s="43" t="s">
        <v>18009</v>
      </c>
      <c r="BM125" s="41" t="s">
        <v>18010</v>
      </c>
      <c r="BN125" s="41" t="s">
        <v>18011</v>
      </c>
      <c r="BO125" s="41" t="s">
        <v>18012</v>
      </c>
      <c r="BP125" s="41" t="s">
        <v>18013</v>
      </c>
      <c r="BQ125" s="43" t="s">
        <v>18014</v>
      </c>
      <c r="BR125" s="41" t="s">
        <v>18015</v>
      </c>
      <c r="BS125" s="41" t="s">
        <v>18016</v>
      </c>
      <c r="BT125" s="41" t="s">
        <v>18017</v>
      </c>
      <c r="BU125" s="41" t="s">
        <v>18018</v>
      </c>
      <c r="BV125" s="43" t="s">
        <v>18019</v>
      </c>
      <c r="BW125" s="41" t="s">
        <v>18020</v>
      </c>
      <c r="BX125" s="41" t="s">
        <v>18021</v>
      </c>
      <c r="BY125" s="41" t="s">
        <v>18022</v>
      </c>
      <c r="BZ125" s="41" t="s">
        <v>18023</v>
      </c>
      <c r="CA125" s="43" t="s">
        <v>18024</v>
      </c>
      <c r="CB125" s="41" t="s">
        <v>18025</v>
      </c>
      <c r="CC125" s="41" t="s">
        <v>18026</v>
      </c>
      <c r="CD125" s="41" t="s">
        <v>18027</v>
      </c>
      <c r="CE125" s="41" t="s">
        <v>18028</v>
      </c>
      <c r="CF125" s="43" t="s">
        <v>18029</v>
      </c>
      <c r="CG125" s="41" t="s">
        <v>18030</v>
      </c>
      <c r="CH125" s="41" t="s">
        <v>18031</v>
      </c>
      <c r="CI125" s="41" t="s">
        <v>18032</v>
      </c>
      <c r="CJ125" s="41" t="s">
        <v>18033</v>
      </c>
      <c r="CK125" s="43" t="s">
        <v>18034</v>
      </c>
      <c r="CL125" s="47">
        <v>1.1895414729885057</v>
      </c>
      <c r="CM125" s="43">
        <v>1.2890996961206895</v>
      </c>
      <c r="CN125" s="41">
        <v>1.2674233205459766</v>
      </c>
      <c r="CO125" s="41">
        <v>1.2430474706896546</v>
      </c>
      <c r="CP125" s="41">
        <v>1.2319272482758616</v>
      </c>
      <c r="CQ125" s="41">
        <v>1.2137158695402295</v>
      </c>
      <c r="CR125" s="43">
        <v>1.2023539031609189</v>
      </c>
      <c r="CS125" s="41">
        <v>1.1992918129310344</v>
      </c>
      <c r="CU125" s="41">
        <v>1.1796702610632182</v>
      </c>
      <c r="CV125" s="41">
        <v>1.1695573051724135</v>
      </c>
      <c r="CW125" s="43">
        <v>1.1485255801724135</v>
      </c>
      <c r="CX125" s="41">
        <v>1.1132712518678156</v>
      </c>
      <c r="CY125" s="41">
        <v>1.0783795395114939</v>
      </c>
      <c r="CZ125" s="41">
        <v>1.0535202017241372</v>
      </c>
      <c r="DA125" s="41">
        <v>1.0326093487068959</v>
      </c>
      <c r="DB125" s="43">
        <v>1.0224963928160913</v>
      </c>
      <c r="DC125" s="41">
        <v>1.011738786350574</v>
      </c>
      <c r="DD125" s="41">
        <v>0.99828170560344764</v>
      </c>
      <c r="DE125" s="41">
        <v>0.99002212011494173</v>
      </c>
      <c r="DF125" s="41">
        <v>0.98474404353448197</v>
      </c>
      <c r="DG125" s="43">
        <v>0.97866015373563164</v>
      </c>
      <c r="DH125" s="41">
        <v>0.97700823663793024</v>
      </c>
      <c r="DI125" s="41">
        <v>0.98067468678160841</v>
      </c>
      <c r="DJ125" s="41">
        <v>0.97209277600574617</v>
      </c>
      <c r="DK125" s="41">
        <v>0.9628662146551713</v>
      </c>
      <c r="DL125" s="43">
        <v>0.95924005517241273</v>
      </c>
      <c r="DM125" s="41">
        <v>0.96604917686781511</v>
      </c>
      <c r="DN125" s="41">
        <v>0.9806746867816083</v>
      </c>
      <c r="DO125" s="41">
        <v>0.9806746867816083</v>
      </c>
      <c r="DP125" s="41">
        <v>0.9806746867816083</v>
      </c>
      <c r="DQ125" s="43">
        <v>0.9806746867816083</v>
      </c>
      <c r="DR125" s="41">
        <v>0.9806746867816083</v>
      </c>
      <c r="DS125" s="41">
        <v>0.9806746867816083</v>
      </c>
      <c r="DT125" s="41">
        <v>0.9806746867816083</v>
      </c>
      <c r="DU125" s="41">
        <v>0.9806746867816083</v>
      </c>
      <c r="DV125" s="43">
        <v>0.9806746867816083</v>
      </c>
      <c r="DW125" s="41">
        <v>0.9806746867816083</v>
      </c>
      <c r="DX125" s="41">
        <v>0.9806746867816083</v>
      </c>
      <c r="DY125" s="41">
        <v>0.9806746867816083</v>
      </c>
      <c r="DZ125" s="41">
        <v>0.9806746867816083</v>
      </c>
      <c r="EA125" s="43">
        <v>0.9806746867816083</v>
      </c>
      <c r="EB125" s="47">
        <v>-133.13081227445045</v>
      </c>
      <c r="EC125" s="43">
        <v>-143.34081016689814</v>
      </c>
      <c r="ED125" s="41">
        <v>-141.11219999850641</v>
      </c>
      <c r="EE125" s="41">
        <v>-138.62616386208742</v>
      </c>
      <c r="EF125" s="41">
        <v>-137.3902578158814</v>
      </c>
      <c r="EG125" s="41">
        <v>-135.54340418813405</v>
      </c>
      <c r="EH125" s="43">
        <v>-134.42435085131555</v>
      </c>
      <c r="EI125" s="41">
        <v>-134.18043261147665</v>
      </c>
      <c r="EK125" s="41">
        <v>-132.34211527900501</v>
      </c>
      <c r="EL125" s="41">
        <v>-131.47569288264225</v>
      </c>
      <c r="EM125" s="43">
        <v>-129.44907119897525</v>
      </c>
      <c r="EN125" s="41">
        <v>-125.86368035759229</v>
      </c>
      <c r="EO125" s="41">
        <v>-122.21048092002898</v>
      </c>
      <c r="EP125" s="41">
        <v>-119.71832136875348</v>
      </c>
      <c r="EQ125" s="41">
        <v>-117.69775561113323</v>
      </c>
      <c r="ER125" s="43">
        <v>-116.68426836395868</v>
      </c>
      <c r="ES125" s="41">
        <v>-115.39865401090303</v>
      </c>
      <c r="ET125" s="41">
        <v>-113.77189985166572</v>
      </c>
      <c r="EU125" s="41">
        <v>-112.67026724390193</v>
      </c>
      <c r="EV125" s="41">
        <v>-111.81530320044492</v>
      </c>
      <c r="EW125" s="43">
        <v>-111.01499283566199</v>
      </c>
      <c r="EX125" s="41">
        <v>-110.84625213870167</v>
      </c>
      <c r="EY125" s="41">
        <v>-111.30824051058045</v>
      </c>
      <c r="EZ125" s="41">
        <v>-110.4551754981531</v>
      </c>
      <c r="FA125" s="41">
        <v>-109.39107185633569</v>
      </c>
      <c r="FB125" s="43">
        <v>-108.92205198180714</v>
      </c>
      <c r="FC125" s="41">
        <v>-109.65235870305311</v>
      </c>
      <c r="FD125" s="41">
        <v>-111.30824051058042</v>
      </c>
      <c r="FE125" s="41">
        <v>-111.30824051058042</v>
      </c>
      <c r="FF125" s="41">
        <v>-111.30824051058042</v>
      </c>
      <c r="FG125" s="43">
        <v>-111.30824051058042</v>
      </c>
      <c r="FH125" s="41">
        <v>-111.30824051058042</v>
      </c>
      <c r="FI125" s="41">
        <v>-111.30824051058042</v>
      </c>
      <c r="FJ125" s="41">
        <v>-111.30824051058042</v>
      </c>
      <c r="FK125" s="41">
        <v>-111.30824051058042</v>
      </c>
      <c r="FL125" s="43">
        <v>-111.30824051058042</v>
      </c>
      <c r="FM125" s="41">
        <v>-111.30824051058042</v>
      </c>
      <c r="FN125" s="41">
        <v>-111.30824051058042</v>
      </c>
      <c r="FO125" s="41">
        <v>-111.30824051058042</v>
      </c>
      <c r="FP125" s="41">
        <v>-111.30824051058042</v>
      </c>
      <c r="FQ125" s="43">
        <v>-111.30824051058042</v>
      </c>
    </row>
    <row r="126" spans="1:173" outlineLevel="1" x14ac:dyDescent="0.3">
      <c r="A126" s="67" t="s">
        <v>18035</v>
      </c>
      <c r="B126" s="67" t="s">
        <v>18036</v>
      </c>
      <c r="C126" s="78" t="s">
        <v>18037</v>
      </c>
      <c r="D126" s="78" t="s">
        <v>18038</v>
      </c>
      <c r="E126" s="37" t="s">
        <v>18039</v>
      </c>
      <c r="F126" s="43">
        <v>-16.487600834625034</v>
      </c>
      <c r="G126" s="41">
        <v>-18.607097431941064</v>
      </c>
      <c r="H126" s="41">
        <v>-18.288079832487789</v>
      </c>
      <c r="I126" s="41">
        <v>-17.964537160701848</v>
      </c>
      <c r="J126" s="41">
        <v>-17.838387600728364</v>
      </c>
      <c r="K126" s="41">
        <v>-17.972429699883428</v>
      </c>
      <c r="L126" s="43">
        <v>-17.984294846056393</v>
      </c>
      <c r="M126" s="41">
        <v>-17.168071755350663</v>
      </c>
      <c r="O126" s="41">
        <v>-15.833827840662167</v>
      </c>
      <c r="P126" s="41">
        <v>-15.259243612521036</v>
      </c>
      <c r="Q126" s="43">
        <v>-14.619045835556181</v>
      </c>
      <c r="R126" s="41">
        <v>-14.266190151715906</v>
      </c>
      <c r="S126" s="41">
        <v>-13.725543966069797</v>
      </c>
      <c r="T126" s="41">
        <v>-13.322912486570145</v>
      </c>
      <c r="U126" s="41">
        <v>-12.825254488084411</v>
      </c>
      <c r="V126" s="43">
        <v>-12.347959315095689</v>
      </c>
      <c r="W126" s="41">
        <v>-11.972478269592061</v>
      </c>
      <c r="X126" s="41">
        <v>-11.710124032405195</v>
      </c>
      <c r="Y126" s="41">
        <v>-11.631035224691482</v>
      </c>
      <c r="Z126" s="41">
        <v>-11.827975829270667</v>
      </c>
      <c r="AA126" s="43">
        <v>-12.285108092978398</v>
      </c>
      <c r="AB126" s="41">
        <v>-12.470736016725914</v>
      </c>
      <c r="AC126" s="41">
        <v>-12.590750391649705</v>
      </c>
      <c r="AD126" s="41">
        <v>-12.420607671941292</v>
      </c>
      <c r="AE126" s="41">
        <v>-12.18032633107649</v>
      </c>
      <c r="AF126" s="43">
        <v>-11.940044990211684</v>
      </c>
      <c r="AG126" s="41">
        <v>-12.054981827461516</v>
      </c>
      <c r="AH126" s="41">
        <v>-12.31019590702412</v>
      </c>
      <c r="AI126" s="41">
        <v>-12.31019590702412</v>
      </c>
      <c r="AJ126" s="41">
        <v>-12.31019590702412</v>
      </c>
      <c r="AK126" s="43">
        <v>-12.31019590702412</v>
      </c>
      <c r="AL126" s="41">
        <v>-12.31019590702412</v>
      </c>
      <c r="AM126" s="41">
        <v>-12.31019590702412</v>
      </c>
      <c r="AN126" s="41">
        <v>-12.31019590702412</v>
      </c>
      <c r="AO126" s="41">
        <v>-12.31019590702412</v>
      </c>
      <c r="AP126" s="43">
        <v>-12.31019590702412</v>
      </c>
      <c r="AQ126" s="41">
        <v>-12.31019590702412</v>
      </c>
      <c r="AR126" s="41">
        <v>-12.31019590702412</v>
      </c>
      <c r="AS126" s="41">
        <v>-12.31019590702412</v>
      </c>
      <c r="AT126" s="41">
        <v>-12.31019590702412</v>
      </c>
      <c r="AU126" s="43">
        <v>-12.31019590702412</v>
      </c>
      <c r="AV126" s="47" t="s">
        <v>18040</v>
      </c>
      <c r="AW126" s="43" t="s">
        <v>18041</v>
      </c>
      <c r="AX126" s="41" t="s">
        <v>18042</v>
      </c>
      <c r="AY126" s="41" t="s">
        <v>18043</v>
      </c>
      <c r="AZ126" s="41" t="s">
        <v>18044</v>
      </c>
      <c r="BA126" s="41" t="s">
        <v>18045</v>
      </c>
      <c r="BB126" s="43" t="s">
        <v>18046</v>
      </c>
      <c r="BC126" s="41" t="s">
        <v>18047</v>
      </c>
      <c r="BE126" s="41" t="s">
        <v>18048</v>
      </c>
      <c r="BF126" s="41" t="s">
        <v>18049</v>
      </c>
      <c r="BG126" s="43" t="s">
        <v>18050</v>
      </c>
      <c r="BH126" s="41" t="s">
        <v>18051</v>
      </c>
      <c r="BI126" s="41" t="s">
        <v>18052</v>
      </c>
      <c r="BJ126" s="41" t="s">
        <v>18053</v>
      </c>
      <c r="BK126" s="41" t="s">
        <v>18054</v>
      </c>
      <c r="BL126" s="43" t="s">
        <v>18055</v>
      </c>
      <c r="BM126" s="41" t="s">
        <v>18056</v>
      </c>
      <c r="BN126" s="41" t="s">
        <v>18057</v>
      </c>
      <c r="BO126" s="41" t="s">
        <v>18058</v>
      </c>
      <c r="BP126" s="41" t="s">
        <v>18059</v>
      </c>
      <c r="BQ126" s="43" t="s">
        <v>18060</v>
      </c>
      <c r="BR126" s="41" t="s">
        <v>18061</v>
      </c>
      <c r="BS126" s="41" t="s">
        <v>18062</v>
      </c>
      <c r="BT126" s="41" t="s">
        <v>18063</v>
      </c>
      <c r="BU126" s="41" t="s">
        <v>18064</v>
      </c>
      <c r="BV126" s="43" t="s">
        <v>18065</v>
      </c>
      <c r="BW126" s="41" t="s">
        <v>18066</v>
      </c>
      <c r="BX126" s="41" t="s">
        <v>18067</v>
      </c>
      <c r="BY126" s="41" t="s">
        <v>18068</v>
      </c>
      <c r="BZ126" s="41" t="s">
        <v>18069</v>
      </c>
      <c r="CA126" s="43" t="s">
        <v>18070</v>
      </c>
      <c r="CB126" s="41" t="s">
        <v>18071</v>
      </c>
      <c r="CC126" s="41" t="s">
        <v>18072</v>
      </c>
      <c r="CD126" s="41" t="s">
        <v>18073</v>
      </c>
      <c r="CE126" s="41" t="s">
        <v>18074</v>
      </c>
      <c r="CF126" s="43" t="s">
        <v>18075</v>
      </c>
      <c r="CG126" s="41" t="s">
        <v>18076</v>
      </c>
      <c r="CH126" s="41" t="s">
        <v>18077</v>
      </c>
      <c r="CI126" s="41" t="s">
        <v>18078</v>
      </c>
      <c r="CJ126" s="41" t="s">
        <v>18079</v>
      </c>
      <c r="CK126" s="43" t="s">
        <v>18080</v>
      </c>
      <c r="CL126" s="47" t="s">
        <v>18081</v>
      </c>
      <c r="CM126" s="43" t="s">
        <v>18082</v>
      </c>
      <c r="CN126" s="41" t="s">
        <v>18083</v>
      </c>
      <c r="CO126" s="41" t="s">
        <v>18084</v>
      </c>
      <c r="CP126" s="41" t="s">
        <v>18085</v>
      </c>
      <c r="CQ126" s="41" t="s">
        <v>18086</v>
      </c>
      <c r="CR126" s="43" t="s">
        <v>18087</v>
      </c>
      <c r="CS126" s="41" t="s">
        <v>18088</v>
      </c>
      <c r="CU126" s="41" t="s">
        <v>18089</v>
      </c>
      <c r="CV126" s="41" t="s">
        <v>18090</v>
      </c>
      <c r="CW126" s="43" t="s">
        <v>18091</v>
      </c>
      <c r="CX126" s="41" t="s">
        <v>18092</v>
      </c>
      <c r="CY126" s="41" t="s">
        <v>18093</v>
      </c>
      <c r="CZ126" s="41" t="s">
        <v>18094</v>
      </c>
      <c r="DA126" s="41" t="s">
        <v>18095</v>
      </c>
      <c r="DB126" s="43" t="s">
        <v>18096</v>
      </c>
      <c r="DC126" s="41" t="s">
        <v>18097</v>
      </c>
      <c r="DD126" s="41" t="s">
        <v>18098</v>
      </c>
      <c r="DE126" s="41" t="s">
        <v>18099</v>
      </c>
      <c r="DF126" s="41" t="s">
        <v>18100</v>
      </c>
      <c r="DG126" s="43" t="s">
        <v>18101</v>
      </c>
      <c r="DH126" s="41" t="s">
        <v>18102</v>
      </c>
      <c r="DI126" s="41" t="s">
        <v>18103</v>
      </c>
      <c r="DJ126" s="41" t="s">
        <v>18104</v>
      </c>
      <c r="DK126" s="41" t="s">
        <v>18105</v>
      </c>
      <c r="DL126" s="43" t="s">
        <v>18106</v>
      </c>
      <c r="DM126" s="41" t="s">
        <v>18107</v>
      </c>
      <c r="DN126" s="41" t="s">
        <v>18108</v>
      </c>
      <c r="DO126" s="41" t="s">
        <v>18109</v>
      </c>
      <c r="DP126" s="41" t="s">
        <v>18110</v>
      </c>
      <c r="DQ126" s="43" t="s">
        <v>18111</v>
      </c>
      <c r="DR126" s="41" t="s">
        <v>18112</v>
      </c>
      <c r="DS126" s="41" t="s">
        <v>18113</v>
      </c>
      <c r="DT126" s="41" t="s">
        <v>18114</v>
      </c>
      <c r="DU126" s="41" t="s">
        <v>18115</v>
      </c>
      <c r="DV126" s="43" t="s">
        <v>18116</v>
      </c>
      <c r="DW126" s="41" t="s">
        <v>18117</v>
      </c>
      <c r="DX126" s="41" t="s">
        <v>18118</v>
      </c>
      <c r="DY126" s="41" t="s">
        <v>18119</v>
      </c>
      <c r="DZ126" s="41" t="s">
        <v>18120</v>
      </c>
      <c r="EA126" s="43" t="s">
        <v>18121</v>
      </c>
      <c r="EB126" s="47">
        <v>-16.487600834625034</v>
      </c>
      <c r="EC126" s="43">
        <v>-18.607097431941064</v>
      </c>
      <c r="ED126" s="41">
        <v>-18.288079832487789</v>
      </c>
      <c r="EE126" s="41">
        <v>-17.964537160701848</v>
      </c>
      <c r="EF126" s="41">
        <v>-17.838387600728364</v>
      </c>
      <c r="EG126" s="41">
        <v>-17.972429699883428</v>
      </c>
      <c r="EH126" s="43">
        <v>-17.984294846056393</v>
      </c>
      <c r="EI126" s="41">
        <v>-17.168071755350663</v>
      </c>
      <c r="EK126" s="41">
        <v>-15.833827840662167</v>
      </c>
      <c r="EL126" s="41">
        <v>-15.259243612521036</v>
      </c>
      <c r="EM126" s="43">
        <v>-14.619045835556181</v>
      </c>
      <c r="EN126" s="41">
        <v>-14.266190151715906</v>
      </c>
      <c r="EO126" s="41">
        <v>-13.725543966069797</v>
      </c>
      <c r="EP126" s="41">
        <v>-13.322912486570145</v>
      </c>
      <c r="EQ126" s="41">
        <v>-12.825254488084411</v>
      </c>
      <c r="ER126" s="43">
        <v>-12.347959315095689</v>
      </c>
      <c r="ES126" s="41">
        <v>-11.972478269592061</v>
      </c>
      <c r="ET126" s="41">
        <v>-11.710124032405195</v>
      </c>
      <c r="EU126" s="41">
        <v>-11.631035224691482</v>
      </c>
      <c r="EV126" s="41">
        <v>-11.827975829270667</v>
      </c>
      <c r="EW126" s="43">
        <v>-12.285108092978398</v>
      </c>
      <c r="EX126" s="41">
        <v>-12.470736016725914</v>
      </c>
      <c r="EY126" s="41">
        <v>-12.590750391649705</v>
      </c>
      <c r="EZ126" s="41">
        <v>-12.420607671941292</v>
      </c>
      <c r="FA126" s="41">
        <v>-12.18032633107649</v>
      </c>
      <c r="FB126" s="43">
        <v>-11.940044990211684</v>
      </c>
      <c r="FC126" s="41">
        <v>-12.054981827461516</v>
      </c>
      <c r="FD126" s="41">
        <v>-12.31019590702412</v>
      </c>
      <c r="FE126" s="41">
        <v>-12.31019590702412</v>
      </c>
      <c r="FF126" s="41">
        <v>-12.31019590702412</v>
      </c>
      <c r="FG126" s="43">
        <v>-12.31019590702412</v>
      </c>
      <c r="FH126" s="41">
        <v>-12.31019590702412</v>
      </c>
      <c r="FI126" s="41">
        <v>-12.31019590702412</v>
      </c>
      <c r="FJ126" s="41">
        <v>-12.31019590702412</v>
      </c>
      <c r="FK126" s="41">
        <v>-12.31019590702412</v>
      </c>
      <c r="FL126" s="43">
        <v>-12.31019590702412</v>
      </c>
      <c r="FM126" s="41">
        <v>-12.31019590702412</v>
      </c>
      <c r="FN126" s="41">
        <v>-12.31019590702412</v>
      </c>
      <c r="FO126" s="41">
        <v>-12.31019590702412</v>
      </c>
      <c r="FP126" s="41">
        <v>-12.31019590702412</v>
      </c>
      <c r="FQ126" s="43">
        <v>-12.31019590702412</v>
      </c>
    </row>
    <row r="127" spans="1:173" outlineLevel="1" x14ac:dyDescent="0.3">
      <c r="A127" s="67" t="s">
        <v>18122</v>
      </c>
      <c r="B127" s="67" t="s">
        <v>18123</v>
      </c>
      <c r="C127" s="78" t="s">
        <v>18124</v>
      </c>
      <c r="D127" s="78" t="s">
        <v>18125</v>
      </c>
      <c r="E127" s="37" t="s">
        <v>18126</v>
      </c>
      <c r="F127" s="43">
        <v>-10.38276949308036</v>
      </c>
      <c r="G127" s="41">
        <v>-25.172493233730705</v>
      </c>
      <c r="H127" s="41">
        <v>-23.73358426381149</v>
      </c>
      <c r="I127" s="41">
        <v>-22.138460877048885</v>
      </c>
      <c r="J127" s="41">
        <v>-19.75345735431004</v>
      </c>
      <c r="K127" s="41">
        <v>-17.524204844298897</v>
      </c>
      <c r="L127" s="43">
        <v>-15.194826683248515</v>
      </c>
      <c r="M127" s="41">
        <v>-12.785785118022174</v>
      </c>
      <c r="O127" s="41">
        <v>-8.6828186713342781</v>
      </c>
      <c r="P127" s="41">
        <v>-7.4274073389802515</v>
      </c>
      <c r="Q127" s="43">
        <v>-6.605873827796275</v>
      </c>
      <c r="R127" s="41">
        <v>-5.6615011167819835</v>
      </c>
      <c r="S127" s="41">
        <v>-4.8061289844692423</v>
      </c>
      <c r="T127" s="41">
        <v>-3.9507568521565011</v>
      </c>
      <c r="U127" s="41">
        <v>-3.418475221752558</v>
      </c>
      <c r="V127" s="43">
        <v>-2.8861935913486145</v>
      </c>
      <c r="W127" s="41">
        <v>-2.8359652884559723</v>
      </c>
      <c r="X127" s="41">
        <v>-2.5910482196536915</v>
      </c>
      <c r="Y127" s="41">
        <v>-2.1180671679286931</v>
      </c>
      <c r="Z127" s="41">
        <v>-1.6450861162036952</v>
      </c>
      <c r="AA127" s="43">
        <v>-1.1721050644786968</v>
      </c>
      <c r="AB127" s="41">
        <v>-0.73306205524872703</v>
      </c>
      <c r="AC127" s="41">
        <v>-0.48870781192841317</v>
      </c>
      <c r="AD127" s="41">
        <v>-0.47241755153079934</v>
      </c>
      <c r="AE127" s="41">
        <v>-0.45612729113318562</v>
      </c>
      <c r="AF127" s="43">
        <v>-0.43983703073557173</v>
      </c>
      <c r="AG127" s="41">
        <v>-0.46427242133199254</v>
      </c>
      <c r="AH127" s="41">
        <v>-0.48870781192841317</v>
      </c>
      <c r="AI127" s="41">
        <v>-0.48870781192841317</v>
      </c>
      <c r="AJ127" s="41">
        <v>-0.48870781192841317</v>
      </c>
      <c r="AK127" s="43">
        <v>-0.48870781192841317</v>
      </c>
      <c r="AL127" s="41">
        <v>-0.48870781192841317</v>
      </c>
      <c r="AM127" s="41">
        <v>-0.48870781192841317</v>
      </c>
      <c r="AN127" s="41">
        <v>-0.48870781192841317</v>
      </c>
      <c r="AO127" s="41">
        <v>-0.48870781192841317</v>
      </c>
      <c r="AP127" s="43">
        <v>-0.48870781192841317</v>
      </c>
      <c r="AQ127" s="41">
        <v>-0.48870781192841317</v>
      </c>
      <c r="AR127" s="41">
        <v>-0.48870781192841317</v>
      </c>
      <c r="AS127" s="41">
        <v>-0.48870781192841317</v>
      </c>
      <c r="AT127" s="41">
        <v>-0.48870781192841317</v>
      </c>
      <c r="AU127" s="43">
        <v>-0.48870781192841317</v>
      </c>
      <c r="AV127" s="47" t="s">
        <v>18127</v>
      </c>
      <c r="AW127" s="43" t="s">
        <v>18128</v>
      </c>
      <c r="AX127" s="41" t="s">
        <v>18129</v>
      </c>
      <c r="AY127" s="41" t="s">
        <v>18130</v>
      </c>
      <c r="AZ127" s="41" t="s">
        <v>18131</v>
      </c>
      <c r="BA127" s="41" t="s">
        <v>18132</v>
      </c>
      <c r="BB127" s="43" t="s">
        <v>18133</v>
      </c>
      <c r="BC127" s="41" t="s">
        <v>18134</v>
      </c>
      <c r="BE127" s="41" t="s">
        <v>18135</v>
      </c>
      <c r="BF127" s="41" t="s">
        <v>18136</v>
      </c>
      <c r="BG127" s="43" t="s">
        <v>18137</v>
      </c>
      <c r="BH127" s="41" t="s">
        <v>18138</v>
      </c>
      <c r="BI127" s="41" t="s">
        <v>18139</v>
      </c>
      <c r="BJ127" s="41" t="s">
        <v>18140</v>
      </c>
      <c r="BK127" s="41" t="s">
        <v>18141</v>
      </c>
      <c r="BL127" s="43" t="s">
        <v>18142</v>
      </c>
      <c r="BM127" s="41" t="s">
        <v>18143</v>
      </c>
      <c r="BN127" s="41" t="s">
        <v>18144</v>
      </c>
      <c r="BO127" s="41" t="s">
        <v>18145</v>
      </c>
      <c r="BP127" s="41" t="s">
        <v>18146</v>
      </c>
      <c r="BQ127" s="43" t="s">
        <v>18147</v>
      </c>
      <c r="BR127" s="41" t="s">
        <v>18148</v>
      </c>
      <c r="BS127" s="41" t="s">
        <v>18149</v>
      </c>
      <c r="BT127" s="41" t="s">
        <v>18150</v>
      </c>
      <c r="BU127" s="41" t="s">
        <v>18151</v>
      </c>
      <c r="BV127" s="43" t="s">
        <v>18152</v>
      </c>
      <c r="BW127" s="41" t="s">
        <v>18153</v>
      </c>
      <c r="BX127" s="41" t="s">
        <v>18154</v>
      </c>
      <c r="BY127" s="41" t="s">
        <v>18155</v>
      </c>
      <c r="BZ127" s="41" t="s">
        <v>18156</v>
      </c>
      <c r="CA127" s="43" t="s">
        <v>18157</v>
      </c>
      <c r="CB127" s="41" t="s">
        <v>18158</v>
      </c>
      <c r="CC127" s="41" t="s">
        <v>18159</v>
      </c>
      <c r="CD127" s="41" t="s">
        <v>18160</v>
      </c>
      <c r="CE127" s="41" t="s">
        <v>18161</v>
      </c>
      <c r="CF127" s="43" t="s">
        <v>18162</v>
      </c>
      <c r="CG127" s="41" t="s">
        <v>18163</v>
      </c>
      <c r="CH127" s="41" t="s">
        <v>18164</v>
      </c>
      <c r="CI127" s="41" t="s">
        <v>18165</v>
      </c>
      <c r="CJ127" s="41" t="s">
        <v>18166</v>
      </c>
      <c r="CK127" s="43" t="s">
        <v>18167</v>
      </c>
      <c r="CL127" s="47" t="s">
        <v>18168</v>
      </c>
      <c r="CM127" s="43" t="s">
        <v>18169</v>
      </c>
      <c r="CN127" s="41" t="s">
        <v>18170</v>
      </c>
      <c r="CO127" s="41" t="s">
        <v>18171</v>
      </c>
      <c r="CP127" s="41" t="s">
        <v>18172</v>
      </c>
      <c r="CQ127" s="41" t="s">
        <v>18173</v>
      </c>
      <c r="CR127" s="43" t="s">
        <v>18174</v>
      </c>
      <c r="CS127" s="41" t="s">
        <v>18175</v>
      </c>
      <c r="CU127" s="41" t="s">
        <v>18176</v>
      </c>
      <c r="CV127" s="41" t="s">
        <v>18177</v>
      </c>
      <c r="CW127" s="43" t="s">
        <v>18178</v>
      </c>
      <c r="CX127" s="41" t="s">
        <v>18179</v>
      </c>
      <c r="CY127" s="41" t="s">
        <v>18180</v>
      </c>
      <c r="CZ127" s="41" t="s">
        <v>18181</v>
      </c>
      <c r="DA127" s="41" t="s">
        <v>18182</v>
      </c>
      <c r="DB127" s="43" t="s">
        <v>18183</v>
      </c>
      <c r="DC127" s="41" t="s">
        <v>18184</v>
      </c>
      <c r="DD127" s="41" t="s">
        <v>18185</v>
      </c>
      <c r="DE127" s="41" t="s">
        <v>18186</v>
      </c>
      <c r="DF127" s="41" t="s">
        <v>18187</v>
      </c>
      <c r="DG127" s="43" t="s">
        <v>18188</v>
      </c>
      <c r="DH127" s="41" t="s">
        <v>18189</v>
      </c>
      <c r="DI127" s="41" t="s">
        <v>18190</v>
      </c>
      <c r="DJ127" s="41" t="s">
        <v>18191</v>
      </c>
      <c r="DK127" s="41" t="s">
        <v>18192</v>
      </c>
      <c r="DL127" s="43" t="s">
        <v>18193</v>
      </c>
      <c r="DM127" s="41" t="s">
        <v>18194</v>
      </c>
      <c r="DN127" s="41" t="s">
        <v>18195</v>
      </c>
      <c r="DO127" s="41" t="s">
        <v>18196</v>
      </c>
      <c r="DP127" s="41" t="s">
        <v>18197</v>
      </c>
      <c r="DQ127" s="43" t="s">
        <v>18198</v>
      </c>
      <c r="DR127" s="41" t="s">
        <v>18199</v>
      </c>
      <c r="DS127" s="41" t="s">
        <v>18200</v>
      </c>
      <c r="DT127" s="41" t="s">
        <v>18201</v>
      </c>
      <c r="DU127" s="41" t="s">
        <v>18202</v>
      </c>
      <c r="DV127" s="43" t="s">
        <v>18203</v>
      </c>
      <c r="DW127" s="41" t="s">
        <v>18204</v>
      </c>
      <c r="DX127" s="41" t="s">
        <v>18205</v>
      </c>
      <c r="DY127" s="41" t="s">
        <v>18206</v>
      </c>
      <c r="DZ127" s="41" t="s">
        <v>18207</v>
      </c>
      <c r="EA127" s="43" t="s">
        <v>18208</v>
      </c>
      <c r="EB127" s="47">
        <v>-10.38276949308036</v>
      </c>
      <c r="EC127" s="43">
        <v>-25.172493233730705</v>
      </c>
      <c r="ED127" s="41">
        <v>-23.73358426381149</v>
      </c>
      <c r="EE127" s="41">
        <v>-22.138460877048885</v>
      </c>
      <c r="EF127" s="41">
        <v>-19.75345735431004</v>
      </c>
      <c r="EG127" s="41">
        <v>-17.524204844298897</v>
      </c>
      <c r="EH127" s="43">
        <v>-15.194826683248515</v>
      </c>
      <c r="EI127" s="41">
        <v>-12.785785118022174</v>
      </c>
      <c r="EK127" s="41">
        <v>-8.6828186713342781</v>
      </c>
      <c r="EL127" s="41">
        <v>-7.4274073389802515</v>
      </c>
      <c r="EM127" s="43">
        <v>-6.605873827796275</v>
      </c>
      <c r="EN127" s="41">
        <v>-5.6615011167819835</v>
      </c>
      <c r="EO127" s="41">
        <v>-4.8061289844692423</v>
      </c>
      <c r="EP127" s="41">
        <v>-3.9507568521565011</v>
      </c>
      <c r="EQ127" s="41">
        <v>-3.418475221752558</v>
      </c>
      <c r="ER127" s="43">
        <v>-2.8861935913486145</v>
      </c>
      <c r="ES127" s="41">
        <v>-2.8359652884559723</v>
      </c>
      <c r="ET127" s="41">
        <v>-2.5910482196536915</v>
      </c>
      <c r="EU127" s="41">
        <v>-2.1180671679286931</v>
      </c>
      <c r="EV127" s="41">
        <v>-1.6450861162036952</v>
      </c>
      <c r="EW127" s="43">
        <v>-1.1721050644786968</v>
      </c>
      <c r="EX127" s="41">
        <v>-0.73306205524872703</v>
      </c>
      <c r="EY127" s="41">
        <v>-0.48870781192841317</v>
      </c>
      <c r="EZ127" s="41">
        <v>-0.47241755153079934</v>
      </c>
      <c r="FA127" s="41">
        <v>-0.45612729113318562</v>
      </c>
      <c r="FB127" s="43">
        <v>-0.43983703073557173</v>
      </c>
      <c r="FC127" s="41">
        <v>-0.46427242133199254</v>
      </c>
      <c r="FD127" s="41">
        <v>-0.48870781192841317</v>
      </c>
      <c r="FE127" s="41">
        <v>-0.48870781192841317</v>
      </c>
      <c r="FF127" s="41">
        <v>-0.48870781192841317</v>
      </c>
      <c r="FG127" s="43">
        <v>-0.48870781192841317</v>
      </c>
      <c r="FH127" s="41">
        <v>-0.48870781192841317</v>
      </c>
      <c r="FI127" s="41">
        <v>-0.48870781192841317</v>
      </c>
      <c r="FJ127" s="41">
        <v>-0.48870781192841317</v>
      </c>
      <c r="FK127" s="41">
        <v>-0.48870781192841317</v>
      </c>
      <c r="FL127" s="43">
        <v>-0.48870781192841317</v>
      </c>
      <c r="FM127" s="41">
        <v>-0.48870781192841317</v>
      </c>
      <c r="FN127" s="41">
        <v>-0.48870781192841317</v>
      </c>
      <c r="FO127" s="41">
        <v>-0.48870781192841317</v>
      </c>
      <c r="FP127" s="41">
        <v>-0.48870781192841317</v>
      </c>
      <c r="FQ127" s="43">
        <v>-0.48870781192841317</v>
      </c>
    </row>
    <row r="128" spans="1:173" outlineLevel="1" x14ac:dyDescent="0.3">
      <c r="A128" s="67" t="s">
        <v>18209</v>
      </c>
      <c r="B128" s="67" t="s">
        <v>18210</v>
      </c>
      <c r="C128" s="78" t="s">
        <v>18211</v>
      </c>
      <c r="D128" s="78" t="s">
        <v>18212</v>
      </c>
      <c r="E128" s="37" t="s">
        <v>18213</v>
      </c>
      <c r="F128" s="43">
        <v>-25.665549535411952</v>
      </c>
      <c r="G128" s="41">
        <v>-45.762998705642431</v>
      </c>
      <c r="H128" s="41">
        <v>-43.143043388958631</v>
      </c>
      <c r="I128" s="41">
        <v>-40.578713450548378</v>
      </c>
      <c r="J128" s="41">
        <v>-38.798701345795052</v>
      </c>
      <c r="K128" s="41">
        <v>-35.483428800691996</v>
      </c>
      <c r="L128" s="43">
        <v>-32.301657163445427</v>
      </c>
      <c r="M128" s="41">
        <v>-29.314574350156263</v>
      </c>
      <c r="O128" s="41">
        <v>-23.408271685071647</v>
      </c>
      <c r="P128" s="41">
        <v>-22.892068174693183</v>
      </c>
      <c r="Q128" s="43">
        <v>-22.509365572171216</v>
      </c>
      <c r="R128" s="41">
        <v>-21.898598918727732</v>
      </c>
      <c r="S128" s="41">
        <v>-22.35583952813624</v>
      </c>
      <c r="T128" s="41">
        <v>-22.796392524062679</v>
      </c>
      <c r="U128" s="41">
        <v>-23.676386008350104</v>
      </c>
      <c r="V128" s="43">
        <v>-24.66206771135726</v>
      </c>
      <c r="W128" s="41">
        <v>-25.736750019602077</v>
      </c>
      <c r="X128" s="41">
        <v>-27.039496378768412</v>
      </c>
      <c r="Y128" s="41">
        <v>-28.575869326683616</v>
      </c>
      <c r="Z128" s="41">
        <v>-30.112242274598824</v>
      </c>
      <c r="AA128" s="43">
        <v>-31.559614617276363</v>
      </c>
      <c r="AB128" s="41">
        <v>-32.801173060341803</v>
      </c>
      <c r="AC128" s="41">
        <v>-33.508727871981243</v>
      </c>
      <c r="AD128" s="41">
        <v>-33.348526782553442</v>
      </c>
      <c r="AE128" s="41">
        <v>-33.015887020477663</v>
      </c>
      <c r="AF128" s="43">
        <v>-32.772247863639556</v>
      </c>
      <c r="AG128" s="41">
        <v>-32.873486052097398</v>
      </c>
      <c r="AH128" s="41">
        <v>-33.508727871981229</v>
      </c>
      <c r="AI128" s="41">
        <v>-33.508727871981229</v>
      </c>
      <c r="AJ128" s="41">
        <v>-33.508727871981229</v>
      </c>
      <c r="AK128" s="43">
        <v>-33.508727871981229</v>
      </c>
      <c r="AL128" s="41">
        <v>-33.508727871981229</v>
      </c>
      <c r="AM128" s="41">
        <v>-33.508727871981229</v>
      </c>
      <c r="AN128" s="41">
        <v>-33.508727871981229</v>
      </c>
      <c r="AO128" s="41">
        <v>-33.508727871981229</v>
      </c>
      <c r="AP128" s="43">
        <v>-33.508727871981229</v>
      </c>
      <c r="AQ128" s="41">
        <v>-33.508727871981229</v>
      </c>
      <c r="AR128" s="41">
        <v>-33.508727871981229</v>
      </c>
      <c r="AS128" s="41">
        <v>-33.508727871981229</v>
      </c>
      <c r="AT128" s="41">
        <v>-33.508727871981229</v>
      </c>
      <c r="AU128" s="43">
        <v>-33.508727871981229</v>
      </c>
      <c r="AV128" s="47" t="s">
        <v>18214</v>
      </c>
      <c r="AW128" s="43" t="s">
        <v>18215</v>
      </c>
      <c r="AX128" s="41" t="s">
        <v>18216</v>
      </c>
      <c r="AY128" s="41" t="s">
        <v>18217</v>
      </c>
      <c r="AZ128" s="41" t="s">
        <v>18218</v>
      </c>
      <c r="BA128" s="41" t="s">
        <v>18219</v>
      </c>
      <c r="BB128" s="43" t="s">
        <v>18220</v>
      </c>
      <c r="BC128" s="41" t="s">
        <v>18221</v>
      </c>
      <c r="BE128" s="41" t="s">
        <v>18222</v>
      </c>
      <c r="BF128" s="41" t="s">
        <v>18223</v>
      </c>
      <c r="BG128" s="43" t="s">
        <v>18224</v>
      </c>
      <c r="BH128" s="41" t="s">
        <v>18225</v>
      </c>
      <c r="BI128" s="41" t="s">
        <v>18226</v>
      </c>
      <c r="BJ128" s="41" t="s">
        <v>18227</v>
      </c>
      <c r="BK128" s="41" t="s">
        <v>18228</v>
      </c>
      <c r="BL128" s="43" t="s">
        <v>18229</v>
      </c>
      <c r="BM128" s="41" t="s">
        <v>18230</v>
      </c>
      <c r="BN128" s="41" t="s">
        <v>18231</v>
      </c>
      <c r="BO128" s="41" t="s">
        <v>18232</v>
      </c>
      <c r="BP128" s="41" t="s">
        <v>18233</v>
      </c>
      <c r="BQ128" s="43" t="s">
        <v>18234</v>
      </c>
      <c r="BR128" s="41" t="s">
        <v>18235</v>
      </c>
      <c r="BS128" s="41" t="s">
        <v>18236</v>
      </c>
      <c r="BT128" s="41" t="s">
        <v>18237</v>
      </c>
      <c r="BU128" s="41" t="s">
        <v>18238</v>
      </c>
      <c r="BV128" s="43" t="s">
        <v>18239</v>
      </c>
      <c r="BW128" s="41" t="s">
        <v>18240</v>
      </c>
      <c r="BX128" s="41" t="s">
        <v>18241</v>
      </c>
      <c r="BY128" s="41" t="s">
        <v>18242</v>
      </c>
      <c r="BZ128" s="41" t="s">
        <v>18243</v>
      </c>
      <c r="CA128" s="43" t="s">
        <v>18244</v>
      </c>
      <c r="CB128" s="41" t="s">
        <v>18245</v>
      </c>
      <c r="CC128" s="41" t="s">
        <v>18246</v>
      </c>
      <c r="CD128" s="41" t="s">
        <v>18247</v>
      </c>
      <c r="CE128" s="41" t="s">
        <v>18248</v>
      </c>
      <c r="CF128" s="43" t="s">
        <v>18249</v>
      </c>
      <c r="CG128" s="41" t="s">
        <v>18250</v>
      </c>
      <c r="CH128" s="41" t="s">
        <v>18251</v>
      </c>
      <c r="CI128" s="41" t="s">
        <v>18252</v>
      </c>
      <c r="CJ128" s="41" t="s">
        <v>18253</v>
      </c>
      <c r="CK128" s="43" t="s">
        <v>18254</v>
      </c>
      <c r="CL128" s="47" t="s">
        <v>18255</v>
      </c>
      <c r="CM128" s="43" t="s">
        <v>18256</v>
      </c>
      <c r="CN128" s="41" t="s">
        <v>18257</v>
      </c>
      <c r="CO128" s="41" t="s">
        <v>18258</v>
      </c>
      <c r="CP128" s="41" t="s">
        <v>18259</v>
      </c>
      <c r="CQ128" s="41" t="s">
        <v>18260</v>
      </c>
      <c r="CR128" s="43" t="s">
        <v>18261</v>
      </c>
      <c r="CS128" s="41" t="s">
        <v>18262</v>
      </c>
      <c r="CU128" s="41" t="s">
        <v>18263</v>
      </c>
      <c r="CV128" s="41" t="s">
        <v>18264</v>
      </c>
      <c r="CW128" s="43" t="s">
        <v>18265</v>
      </c>
      <c r="CX128" s="41" t="s">
        <v>18266</v>
      </c>
      <c r="CY128" s="41" t="s">
        <v>18267</v>
      </c>
      <c r="CZ128" s="41" t="s">
        <v>18268</v>
      </c>
      <c r="DA128" s="41" t="s">
        <v>18269</v>
      </c>
      <c r="DB128" s="43" t="s">
        <v>18270</v>
      </c>
      <c r="DC128" s="41" t="s">
        <v>18271</v>
      </c>
      <c r="DD128" s="41" t="s">
        <v>18272</v>
      </c>
      <c r="DE128" s="41" t="s">
        <v>18273</v>
      </c>
      <c r="DF128" s="41" t="s">
        <v>18274</v>
      </c>
      <c r="DG128" s="43" t="s">
        <v>18275</v>
      </c>
      <c r="DH128" s="41" t="s">
        <v>18276</v>
      </c>
      <c r="DI128" s="41" t="s">
        <v>18277</v>
      </c>
      <c r="DJ128" s="41" t="s">
        <v>18278</v>
      </c>
      <c r="DK128" s="41" t="s">
        <v>18279</v>
      </c>
      <c r="DL128" s="43" t="s">
        <v>18280</v>
      </c>
      <c r="DM128" s="41" t="s">
        <v>18281</v>
      </c>
      <c r="DN128" s="41" t="s">
        <v>18282</v>
      </c>
      <c r="DO128" s="41" t="s">
        <v>18283</v>
      </c>
      <c r="DP128" s="41" t="s">
        <v>18284</v>
      </c>
      <c r="DQ128" s="43" t="s">
        <v>18285</v>
      </c>
      <c r="DR128" s="41" t="s">
        <v>18286</v>
      </c>
      <c r="DS128" s="41" t="s">
        <v>18287</v>
      </c>
      <c r="DT128" s="41" t="s">
        <v>18288</v>
      </c>
      <c r="DU128" s="41" t="s">
        <v>18289</v>
      </c>
      <c r="DV128" s="43" t="s">
        <v>18290</v>
      </c>
      <c r="DW128" s="41" t="s">
        <v>18291</v>
      </c>
      <c r="DX128" s="41" t="s">
        <v>18292</v>
      </c>
      <c r="DY128" s="41" t="s">
        <v>18293</v>
      </c>
      <c r="DZ128" s="41" t="s">
        <v>18294</v>
      </c>
      <c r="EA128" s="43" t="s">
        <v>18295</v>
      </c>
      <c r="EB128" s="47">
        <v>-25.665549535411952</v>
      </c>
      <c r="EC128" s="43">
        <v>-45.762998705642431</v>
      </c>
      <c r="ED128" s="41">
        <v>-43.143043388958631</v>
      </c>
      <c r="EE128" s="41">
        <v>-40.578713450548378</v>
      </c>
      <c r="EF128" s="41">
        <v>-38.798701345795052</v>
      </c>
      <c r="EG128" s="41">
        <v>-35.483428800691996</v>
      </c>
      <c r="EH128" s="43">
        <v>-32.301657163445427</v>
      </c>
      <c r="EI128" s="41">
        <v>-29.314574350156263</v>
      </c>
      <c r="EK128" s="41">
        <v>-23.408271685071647</v>
      </c>
      <c r="EL128" s="41">
        <v>-22.892068174693183</v>
      </c>
      <c r="EM128" s="43">
        <v>-22.509365572171216</v>
      </c>
      <c r="EN128" s="41">
        <v>-21.898598918727732</v>
      </c>
      <c r="EO128" s="41">
        <v>-22.35583952813624</v>
      </c>
      <c r="EP128" s="41">
        <v>-22.796392524062679</v>
      </c>
      <c r="EQ128" s="41">
        <v>-23.676386008350104</v>
      </c>
      <c r="ER128" s="43">
        <v>-24.66206771135726</v>
      </c>
      <c r="ES128" s="41">
        <v>-25.736750019602077</v>
      </c>
      <c r="ET128" s="41">
        <v>-27.039496378768412</v>
      </c>
      <c r="EU128" s="41">
        <v>-28.575869326683616</v>
      </c>
      <c r="EV128" s="41">
        <v>-30.112242274598824</v>
      </c>
      <c r="EW128" s="43">
        <v>-31.559614617276363</v>
      </c>
      <c r="EX128" s="41">
        <v>-32.801173060341803</v>
      </c>
      <c r="EY128" s="41">
        <v>-33.508727871981243</v>
      </c>
      <c r="EZ128" s="41">
        <v>-33.348526782553442</v>
      </c>
      <c r="FA128" s="41">
        <v>-33.015887020477663</v>
      </c>
      <c r="FB128" s="43">
        <v>-32.772247863639556</v>
      </c>
      <c r="FC128" s="41">
        <v>-32.873486052097398</v>
      </c>
      <c r="FD128" s="41">
        <v>-33.508727871981229</v>
      </c>
      <c r="FE128" s="41">
        <v>-33.508727871981229</v>
      </c>
      <c r="FF128" s="41">
        <v>-33.508727871981229</v>
      </c>
      <c r="FG128" s="43">
        <v>-33.508727871981229</v>
      </c>
      <c r="FH128" s="41">
        <v>-33.508727871981229</v>
      </c>
      <c r="FI128" s="41">
        <v>-33.508727871981229</v>
      </c>
      <c r="FJ128" s="41">
        <v>-33.508727871981229</v>
      </c>
      <c r="FK128" s="41">
        <v>-33.508727871981229</v>
      </c>
      <c r="FL128" s="43">
        <v>-33.508727871981229</v>
      </c>
      <c r="FM128" s="41">
        <v>-33.508727871981229</v>
      </c>
      <c r="FN128" s="41">
        <v>-33.508727871981229</v>
      </c>
      <c r="FO128" s="41">
        <v>-33.508727871981229</v>
      </c>
      <c r="FP128" s="41">
        <v>-33.508727871981229</v>
      </c>
      <c r="FQ128" s="43">
        <v>-33.508727871981229</v>
      </c>
    </row>
    <row r="129" spans="1:173" outlineLevel="1" x14ac:dyDescent="0.3">
      <c r="A129" s="67" t="s">
        <v>18296</v>
      </c>
      <c r="B129" s="67" t="s">
        <v>18297</v>
      </c>
      <c r="C129" s="79" t="s">
        <v>18298</v>
      </c>
      <c r="D129" s="79" t="s">
        <v>18299</v>
      </c>
      <c r="E129" s="37" t="s">
        <v>18300</v>
      </c>
      <c r="F129" s="43">
        <v>712.9099341180189</v>
      </c>
      <c r="G129" s="41">
        <v>481.18342702296758</v>
      </c>
      <c r="H129" s="41">
        <v>519.49410385914837</v>
      </c>
      <c r="I129" s="41">
        <v>440.03127840787306</v>
      </c>
      <c r="J129" s="41">
        <v>386.60414013845872</v>
      </c>
      <c r="K129" s="41">
        <v>431.87374165331175</v>
      </c>
      <c r="L129" s="43">
        <v>458.00544050238545</v>
      </c>
      <c r="M129" s="41">
        <v>608.89166098724797</v>
      </c>
      <c r="O129" s="41">
        <v>694.11395044582014</v>
      </c>
      <c r="P129" s="41">
        <v>645.60175483185196</v>
      </c>
      <c r="Q129" s="43">
        <v>570.88018834808975</v>
      </c>
      <c r="R129" s="41">
        <v>608.09951428913325</v>
      </c>
      <c r="S129" s="41">
        <v>563.13156049157715</v>
      </c>
      <c r="T129" s="41">
        <v>556.85152942008733</v>
      </c>
      <c r="U129" s="41">
        <v>541.48185021081576</v>
      </c>
      <c r="V129" s="43">
        <v>541.25150459515748</v>
      </c>
      <c r="W129" s="41">
        <v>545.30155503716344</v>
      </c>
      <c r="X129" s="41">
        <v>573.07022379715875</v>
      </c>
      <c r="Y129" s="41">
        <v>568.75792106317169</v>
      </c>
      <c r="Z129" s="41">
        <v>549.75138237014096</v>
      </c>
      <c r="AA129" s="43">
        <v>502.39352822525569</v>
      </c>
      <c r="AB129" s="41">
        <v>514.25888807676029</v>
      </c>
      <c r="AC129" s="41">
        <v>528.46076849959593</v>
      </c>
      <c r="AD129" s="41">
        <v>535.44292621766806</v>
      </c>
      <c r="AE129" s="41">
        <v>522.37310183286502</v>
      </c>
      <c r="AF129" s="43">
        <v>515.38185080766232</v>
      </c>
      <c r="AG129" s="41">
        <v>505.42499482922159</v>
      </c>
      <c r="AH129" s="41">
        <v>483.42845961927429</v>
      </c>
      <c r="AI129" s="41">
        <v>463.17839397291726</v>
      </c>
      <c r="AJ129" s="41">
        <v>550.00314450702513</v>
      </c>
      <c r="AK129" s="43">
        <v>549.55730655993386</v>
      </c>
      <c r="AL129" s="41">
        <v>548.74063291693858</v>
      </c>
      <c r="AM129" s="41">
        <v>547.78557517081697</v>
      </c>
      <c r="AN129" s="41">
        <v>546.7760238442761</v>
      </c>
      <c r="AO129" s="41">
        <v>545.92028764912607</v>
      </c>
      <c r="AP129" s="43">
        <v>545.46345887042446</v>
      </c>
      <c r="AQ129" s="41">
        <v>545.17678376524452</v>
      </c>
      <c r="AR129" s="41">
        <v>544.91514254133256</v>
      </c>
      <c r="AS129" s="41">
        <v>544.70445224313244</v>
      </c>
      <c r="AT129" s="41">
        <v>543.86652849988661</v>
      </c>
      <c r="AU129" s="43">
        <v>542.89814800206955</v>
      </c>
      <c r="AV129" s="47" t="s">
        <v>18301</v>
      </c>
      <c r="AW129" s="43" t="s">
        <v>18302</v>
      </c>
      <c r="AX129" s="41" t="s">
        <v>18303</v>
      </c>
      <c r="AY129" s="41" t="s">
        <v>18304</v>
      </c>
      <c r="AZ129" s="41" t="s">
        <v>18305</v>
      </c>
      <c r="BA129" s="41" t="s">
        <v>18306</v>
      </c>
      <c r="BB129" s="43" t="s">
        <v>18307</v>
      </c>
      <c r="BC129" s="41" t="s">
        <v>18308</v>
      </c>
      <c r="BE129" s="41" t="s">
        <v>18309</v>
      </c>
      <c r="BF129" s="41" t="s">
        <v>18310</v>
      </c>
      <c r="BG129" s="43" t="s">
        <v>18311</v>
      </c>
      <c r="BH129" s="41" t="s">
        <v>18312</v>
      </c>
      <c r="BI129" s="41" t="s">
        <v>18313</v>
      </c>
      <c r="BJ129" s="41" t="s">
        <v>18314</v>
      </c>
      <c r="BK129" s="41" t="s">
        <v>18315</v>
      </c>
      <c r="BL129" s="43" t="s">
        <v>18316</v>
      </c>
      <c r="BM129" s="41" t="s">
        <v>18317</v>
      </c>
      <c r="BN129" s="41" t="s">
        <v>18318</v>
      </c>
      <c r="BO129" s="41" t="s">
        <v>18319</v>
      </c>
      <c r="BP129" s="41" t="s">
        <v>18320</v>
      </c>
      <c r="BQ129" s="43" t="s">
        <v>18321</v>
      </c>
      <c r="BR129" s="41" t="s">
        <v>18322</v>
      </c>
      <c r="BS129" s="41" t="s">
        <v>18323</v>
      </c>
      <c r="BT129" s="41" t="s">
        <v>18324</v>
      </c>
      <c r="BU129" s="41" t="s">
        <v>18325</v>
      </c>
      <c r="BV129" s="43" t="s">
        <v>18326</v>
      </c>
      <c r="BW129" s="41" t="s">
        <v>18327</v>
      </c>
      <c r="BX129" s="41" t="s">
        <v>18328</v>
      </c>
      <c r="BY129" s="41" t="s">
        <v>18329</v>
      </c>
      <c r="BZ129" s="41" t="s">
        <v>18330</v>
      </c>
      <c r="CA129" s="43" t="s">
        <v>18331</v>
      </c>
      <c r="CB129" s="41" t="s">
        <v>18332</v>
      </c>
      <c r="CC129" s="41" t="s">
        <v>18333</v>
      </c>
      <c r="CD129" s="41" t="s">
        <v>18334</v>
      </c>
      <c r="CE129" s="41" t="s">
        <v>18335</v>
      </c>
      <c r="CF129" s="43" t="s">
        <v>18336</v>
      </c>
      <c r="CG129" s="41" t="s">
        <v>18337</v>
      </c>
      <c r="CH129" s="41" t="s">
        <v>18338</v>
      </c>
      <c r="CI129" s="41" t="s">
        <v>18339</v>
      </c>
      <c r="CJ129" s="41" t="s">
        <v>18340</v>
      </c>
      <c r="CK129" s="43" t="s">
        <v>18341</v>
      </c>
      <c r="CL129" s="47" t="s">
        <v>18342</v>
      </c>
      <c r="CM129" s="43" t="s">
        <v>18343</v>
      </c>
      <c r="CN129" s="41" t="s">
        <v>18344</v>
      </c>
      <c r="CO129" s="41" t="s">
        <v>18345</v>
      </c>
      <c r="CP129" s="41" t="s">
        <v>18346</v>
      </c>
      <c r="CQ129" s="41" t="s">
        <v>18347</v>
      </c>
      <c r="CR129" s="43" t="s">
        <v>18348</v>
      </c>
      <c r="CS129" s="41" t="s">
        <v>18349</v>
      </c>
      <c r="CU129" s="41" t="s">
        <v>18350</v>
      </c>
      <c r="CV129" s="41" t="s">
        <v>18351</v>
      </c>
      <c r="CW129" s="43" t="s">
        <v>18352</v>
      </c>
      <c r="CX129" s="41" t="s">
        <v>18353</v>
      </c>
      <c r="CY129" s="41" t="s">
        <v>18354</v>
      </c>
      <c r="CZ129" s="41" t="s">
        <v>18355</v>
      </c>
      <c r="DA129" s="41" t="s">
        <v>18356</v>
      </c>
      <c r="DB129" s="43" t="s">
        <v>18357</v>
      </c>
      <c r="DC129" s="41" t="s">
        <v>18358</v>
      </c>
      <c r="DD129" s="41" t="s">
        <v>18359</v>
      </c>
      <c r="DE129" s="41" t="s">
        <v>18360</v>
      </c>
      <c r="DF129" s="41" t="s">
        <v>18361</v>
      </c>
      <c r="DG129" s="43" t="s">
        <v>18362</v>
      </c>
      <c r="DH129" s="41" t="s">
        <v>18363</v>
      </c>
      <c r="DI129" s="41" t="s">
        <v>18364</v>
      </c>
      <c r="DJ129" s="41" t="s">
        <v>18365</v>
      </c>
      <c r="DK129" s="41" t="s">
        <v>18366</v>
      </c>
      <c r="DL129" s="43" t="s">
        <v>18367</v>
      </c>
      <c r="DM129" s="41" t="s">
        <v>18368</v>
      </c>
      <c r="DN129" s="41" t="s">
        <v>18369</v>
      </c>
      <c r="DO129" s="41" t="s">
        <v>18370</v>
      </c>
      <c r="DP129" s="41" t="s">
        <v>18371</v>
      </c>
      <c r="DQ129" s="43" t="s">
        <v>18372</v>
      </c>
      <c r="DR129" s="41" t="s">
        <v>18373</v>
      </c>
      <c r="DS129" s="41" t="s">
        <v>18374</v>
      </c>
      <c r="DT129" s="41" t="s">
        <v>18375</v>
      </c>
      <c r="DU129" s="41" t="s">
        <v>18376</v>
      </c>
      <c r="DV129" s="43" t="s">
        <v>18377</v>
      </c>
      <c r="DW129" s="41" t="s">
        <v>18378</v>
      </c>
      <c r="DX129" s="41" t="s">
        <v>18379</v>
      </c>
      <c r="DY129" s="41" t="s">
        <v>18380</v>
      </c>
      <c r="DZ129" s="41" t="s">
        <v>18381</v>
      </c>
      <c r="EA129" s="43" t="s">
        <v>18382</v>
      </c>
      <c r="EB129" s="47">
        <v>712.9099341180189</v>
      </c>
      <c r="EC129" s="43">
        <v>481.18342702296758</v>
      </c>
      <c r="ED129" s="41">
        <v>519.49410385914837</v>
      </c>
      <c r="EE129" s="41">
        <v>440.03127840787306</v>
      </c>
      <c r="EF129" s="41">
        <v>386.60414013845872</v>
      </c>
      <c r="EG129" s="41">
        <v>431.87374165331175</v>
      </c>
      <c r="EH129" s="43">
        <v>458.00544050238545</v>
      </c>
      <c r="EI129" s="41">
        <v>608.89166098724797</v>
      </c>
      <c r="EK129" s="41">
        <v>694.11395044582014</v>
      </c>
      <c r="EL129" s="41">
        <v>645.60175483185196</v>
      </c>
      <c r="EM129" s="43">
        <v>570.88018834808975</v>
      </c>
      <c r="EN129" s="41">
        <v>608.09951428913325</v>
      </c>
      <c r="EO129" s="41">
        <v>563.13156049157715</v>
      </c>
      <c r="EP129" s="41">
        <v>556.85152942008733</v>
      </c>
      <c r="EQ129" s="41">
        <v>541.48185021081576</v>
      </c>
      <c r="ER129" s="43">
        <v>541.25150459515748</v>
      </c>
      <c r="ES129" s="41">
        <v>545.30155503716344</v>
      </c>
      <c r="ET129" s="41">
        <v>573.07022379715875</v>
      </c>
      <c r="EU129" s="41">
        <v>568.75792106317169</v>
      </c>
      <c r="EV129" s="41">
        <v>549.75138237014096</v>
      </c>
      <c r="EW129" s="43">
        <v>502.39352822525569</v>
      </c>
      <c r="EX129" s="41">
        <v>514.25888807676029</v>
      </c>
      <c r="EY129" s="41">
        <v>528.46076849959593</v>
      </c>
      <c r="EZ129" s="41">
        <v>535.44292621766806</v>
      </c>
      <c r="FA129" s="41">
        <v>522.37310183286502</v>
      </c>
      <c r="FB129" s="43">
        <v>515.38185080766232</v>
      </c>
      <c r="FC129" s="41">
        <v>505.42499482922159</v>
      </c>
      <c r="FD129" s="41">
        <v>483.42845961927429</v>
      </c>
      <c r="FE129" s="41">
        <v>463.17839397291726</v>
      </c>
      <c r="FF129" s="41">
        <v>550.00314450702513</v>
      </c>
      <c r="FG129" s="43">
        <v>549.55730655993386</v>
      </c>
      <c r="FH129" s="41">
        <v>548.74063291693858</v>
      </c>
      <c r="FI129" s="41">
        <v>547.78557517081697</v>
      </c>
      <c r="FJ129" s="41">
        <v>546.7760238442761</v>
      </c>
      <c r="FK129" s="41">
        <v>545.92028764912607</v>
      </c>
      <c r="FL129" s="43">
        <v>545.46345887042446</v>
      </c>
      <c r="FM129" s="41">
        <v>545.17678376524452</v>
      </c>
      <c r="FN129" s="41">
        <v>544.91514254133256</v>
      </c>
      <c r="FO129" s="41">
        <v>544.70445224313244</v>
      </c>
      <c r="FP129" s="41">
        <v>543.86652849988661</v>
      </c>
      <c r="FQ129" s="43">
        <v>542.89814800206955</v>
      </c>
    </row>
    <row r="130" spans="1:173" outlineLevel="1" x14ac:dyDescent="0.3">
      <c r="A130" s="67" t="s">
        <v>18383</v>
      </c>
      <c r="B130" s="67" t="s">
        <v>18384</v>
      </c>
      <c r="C130" s="80" t="s">
        <v>18385</v>
      </c>
      <c r="D130" s="80" t="s">
        <v>18386</v>
      </c>
      <c r="E130" s="37" t="s">
        <v>18387</v>
      </c>
      <c r="F130" s="43">
        <v>24.177262205050216</v>
      </c>
      <c r="G130" s="41">
        <v>24.892303683236701</v>
      </c>
      <c r="H130" s="41">
        <v>26.888004725596424</v>
      </c>
      <c r="I130" s="41">
        <v>26.502862998701012</v>
      </c>
      <c r="J130" s="41">
        <v>25.534324983936887</v>
      </c>
      <c r="K130" s="41">
        <v>19.722677281753953</v>
      </c>
      <c r="L130" s="43">
        <v>22.520117589519373</v>
      </c>
      <c r="M130" s="41">
        <v>23.348689897284796</v>
      </c>
      <c r="O130" s="41">
        <v>25.558804446320057</v>
      </c>
      <c r="P130" s="41">
        <v>26.451524287589901</v>
      </c>
      <c r="Q130" s="43">
        <v>27.344244128859739</v>
      </c>
      <c r="R130" s="41">
        <v>27.871679404340526</v>
      </c>
      <c r="S130" s="41">
        <v>28.399114679821309</v>
      </c>
      <c r="T130" s="41">
        <v>28.57908414881982</v>
      </c>
      <c r="U130" s="41">
        <v>28.759053617818335</v>
      </c>
      <c r="V130" s="43">
        <v>28.627194798948139</v>
      </c>
      <c r="W130" s="41">
        <v>28.860620545867004</v>
      </c>
      <c r="X130" s="41">
        <v>28.817855523530721</v>
      </c>
      <c r="Y130" s="41">
        <v>28.810728019808007</v>
      </c>
      <c r="Z130" s="41">
        <v>27.689928059411343</v>
      </c>
      <c r="AA130" s="43">
        <v>26.586946858321454</v>
      </c>
      <c r="AB130" s="41">
        <v>25.483965657231568</v>
      </c>
      <c r="AC130" s="41">
        <v>24.657175225396831</v>
      </c>
      <c r="AD130" s="41">
        <v>24.142213081430793</v>
      </c>
      <c r="AE130" s="41">
        <v>24.46473262488357</v>
      </c>
      <c r="AF130" s="43">
        <v>24.528880158387992</v>
      </c>
      <c r="AG130" s="41">
        <v>24.593027691892413</v>
      </c>
      <c r="AH130" s="41">
        <v>24.657175225396831</v>
      </c>
      <c r="AI130" s="41">
        <v>24.657175225396831</v>
      </c>
      <c r="AJ130" s="41">
        <v>24.657175225396831</v>
      </c>
      <c r="AK130" s="43">
        <v>24.657175225396831</v>
      </c>
      <c r="AL130" s="41">
        <v>24.657175225396831</v>
      </c>
      <c r="AM130" s="41">
        <v>24.657175225396831</v>
      </c>
      <c r="AN130" s="41">
        <v>24.657175225396831</v>
      </c>
      <c r="AO130" s="41">
        <v>24.657175225396831</v>
      </c>
      <c r="AP130" s="43">
        <v>24.657175225396831</v>
      </c>
      <c r="AQ130" s="41">
        <v>24.657175225396831</v>
      </c>
      <c r="AR130" s="41">
        <v>24.657175225396831</v>
      </c>
      <c r="AS130" s="41">
        <v>24.657175225396831</v>
      </c>
      <c r="AT130" s="41">
        <v>24.657175225396831</v>
      </c>
      <c r="AU130" s="43">
        <v>24.657175225396831</v>
      </c>
      <c r="AV130" s="47" t="s">
        <v>18388</v>
      </c>
      <c r="AW130" s="43" t="s">
        <v>18389</v>
      </c>
      <c r="AX130" s="41" t="s">
        <v>18390</v>
      </c>
      <c r="AY130" s="41" t="s">
        <v>18391</v>
      </c>
      <c r="AZ130" s="41" t="s">
        <v>18392</v>
      </c>
      <c r="BA130" s="41" t="s">
        <v>18393</v>
      </c>
      <c r="BB130" s="43" t="s">
        <v>18394</v>
      </c>
      <c r="BC130" s="41" t="s">
        <v>18395</v>
      </c>
      <c r="BE130" s="41" t="s">
        <v>18396</v>
      </c>
      <c r="BF130" s="41" t="s">
        <v>18397</v>
      </c>
      <c r="BG130" s="43" t="s">
        <v>18398</v>
      </c>
      <c r="BH130" s="41" t="s">
        <v>18399</v>
      </c>
      <c r="BI130" s="41" t="s">
        <v>18400</v>
      </c>
      <c r="BJ130" s="41" t="s">
        <v>18401</v>
      </c>
      <c r="BK130" s="41" t="s">
        <v>18402</v>
      </c>
      <c r="BL130" s="43" t="s">
        <v>18403</v>
      </c>
      <c r="BM130" s="41" t="s">
        <v>18404</v>
      </c>
      <c r="BN130" s="41" t="s">
        <v>18405</v>
      </c>
      <c r="BO130" s="41" t="s">
        <v>18406</v>
      </c>
      <c r="BP130" s="41" t="s">
        <v>18407</v>
      </c>
      <c r="BQ130" s="43" t="s">
        <v>18408</v>
      </c>
      <c r="BR130" s="41" t="s">
        <v>18409</v>
      </c>
      <c r="BS130" s="41" t="s">
        <v>18410</v>
      </c>
      <c r="BT130" s="41" t="s">
        <v>18411</v>
      </c>
      <c r="BU130" s="41" t="s">
        <v>18412</v>
      </c>
      <c r="BV130" s="43" t="s">
        <v>18413</v>
      </c>
      <c r="BW130" s="41" t="s">
        <v>18414</v>
      </c>
      <c r="BX130" s="41" t="s">
        <v>18415</v>
      </c>
      <c r="BY130" s="41" t="s">
        <v>18416</v>
      </c>
      <c r="BZ130" s="41" t="s">
        <v>18417</v>
      </c>
      <c r="CA130" s="43" t="s">
        <v>18418</v>
      </c>
      <c r="CB130" s="41" t="s">
        <v>18419</v>
      </c>
      <c r="CC130" s="41" t="s">
        <v>18420</v>
      </c>
      <c r="CD130" s="41" t="s">
        <v>18421</v>
      </c>
      <c r="CE130" s="41" t="s">
        <v>18422</v>
      </c>
      <c r="CF130" s="43" t="s">
        <v>18423</v>
      </c>
      <c r="CG130" s="41" t="s">
        <v>18424</v>
      </c>
      <c r="CH130" s="41" t="s">
        <v>18425</v>
      </c>
      <c r="CI130" s="41" t="s">
        <v>18426</v>
      </c>
      <c r="CJ130" s="41" t="s">
        <v>18427</v>
      </c>
      <c r="CK130" s="43" t="s">
        <v>18428</v>
      </c>
      <c r="CL130" s="47">
        <v>0.63402102551840755</v>
      </c>
      <c r="CM130" s="43">
        <v>0.34373109962020398</v>
      </c>
      <c r="CN130" s="41">
        <v>0.41456437129906848</v>
      </c>
      <c r="CO130" s="41">
        <v>0.4755948241295187</v>
      </c>
      <c r="CP130" s="41">
        <v>0.52555757826014626</v>
      </c>
      <c r="CQ130" s="41">
        <v>0.54579565588267909</v>
      </c>
      <c r="CR130" s="43">
        <v>0.57520411242792191</v>
      </c>
      <c r="CS130" s="41">
        <v>0.60461256897316473</v>
      </c>
      <c r="CU130" s="41">
        <v>0.66570626579618541</v>
      </c>
      <c r="CV130" s="41">
        <v>0.69739150607396327</v>
      </c>
      <c r="CW130" s="43">
        <v>0.72907674635174113</v>
      </c>
      <c r="CX130" s="41">
        <v>0.74779696815258379</v>
      </c>
      <c r="CY130" s="41">
        <v>0.76651718995342655</v>
      </c>
      <c r="CZ130" s="41">
        <v>0.77290483320303849</v>
      </c>
      <c r="DA130" s="41">
        <v>0.77929247645265032</v>
      </c>
      <c r="DB130" s="43">
        <v>0.77461242100243943</v>
      </c>
      <c r="DC130" s="41">
        <v>0.78289738402916398</v>
      </c>
      <c r="DD130" s="41">
        <v>0.78137952820747403</v>
      </c>
      <c r="DE130" s="41">
        <v>0.78112655223719241</v>
      </c>
      <c r="DF130" s="41">
        <v>0.74134608091040166</v>
      </c>
      <c r="DG130" s="43">
        <v>0.70219804950931497</v>
      </c>
      <c r="DH130" s="41">
        <v>0.66305001810822817</v>
      </c>
      <c r="DI130" s="41">
        <v>0.63370480555555564</v>
      </c>
      <c r="DJ130" s="41">
        <v>0.61542729170270594</v>
      </c>
      <c r="DK130" s="41">
        <v>0.62687445435795097</v>
      </c>
      <c r="DL130" s="43">
        <v>0.6291512380904859</v>
      </c>
      <c r="DM130" s="41">
        <v>0.63142802182302082</v>
      </c>
      <c r="DN130" s="41">
        <v>0.63370480555555575</v>
      </c>
      <c r="DO130" s="41">
        <v>0.63370480555555575</v>
      </c>
      <c r="DP130" s="41">
        <v>0.63370480555555575</v>
      </c>
      <c r="DQ130" s="43">
        <v>0.63370480555555575</v>
      </c>
      <c r="DR130" s="41">
        <v>0.63370480555555575</v>
      </c>
      <c r="DS130" s="41">
        <v>0.63370480555555575</v>
      </c>
      <c r="DT130" s="41">
        <v>0.63370480555555575</v>
      </c>
      <c r="DU130" s="41">
        <v>0.63370480555555575</v>
      </c>
      <c r="DV130" s="43">
        <v>0.63370480555555575</v>
      </c>
      <c r="DW130" s="41">
        <v>0.63370480555555575</v>
      </c>
      <c r="DX130" s="41">
        <v>0.63370480555555575</v>
      </c>
      <c r="DY130" s="41">
        <v>0.63370480555555575</v>
      </c>
      <c r="DZ130" s="41">
        <v>0.63370480555555575</v>
      </c>
      <c r="EA130" s="43">
        <v>0.63370480555555575</v>
      </c>
      <c r="EB130" s="47">
        <v>24.811283230568623</v>
      </c>
      <c r="EC130" s="43">
        <v>25.236034782856905</v>
      </c>
      <c r="ED130" s="41">
        <v>27.302569096895493</v>
      </c>
      <c r="EE130" s="41">
        <v>26.978457822830531</v>
      </c>
      <c r="EF130" s="41">
        <v>26.059882562197032</v>
      </c>
      <c r="EG130" s="41">
        <v>20.268472937636631</v>
      </c>
      <c r="EH130" s="43">
        <v>23.095321701947295</v>
      </c>
      <c r="EI130" s="41">
        <v>23.953302466257959</v>
      </c>
      <c r="EK130" s="41">
        <v>26.224510712116242</v>
      </c>
      <c r="EL130" s="41">
        <v>27.148915793663864</v>
      </c>
      <c r="EM130" s="43">
        <v>28.073320875211479</v>
      </c>
      <c r="EN130" s="41">
        <v>28.619476372493111</v>
      </c>
      <c r="EO130" s="41">
        <v>29.165631869774735</v>
      </c>
      <c r="EP130" s="41">
        <v>29.35198898202286</v>
      </c>
      <c r="EQ130" s="41">
        <v>29.538346094270985</v>
      </c>
      <c r="ER130" s="43">
        <v>29.401807219950577</v>
      </c>
      <c r="ES130" s="41">
        <v>29.643517929896166</v>
      </c>
      <c r="ET130" s="41">
        <v>29.599235051738194</v>
      </c>
      <c r="EU130" s="41">
        <v>29.5918545720452</v>
      </c>
      <c r="EV130" s="41">
        <v>28.431274140321744</v>
      </c>
      <c r="EW130" s="43">
        <v>27.289144907830767</v>
      </c>
      <c r="EX130" s="41">
        <v>26.147015675339798</v>
      </c>
      <c r="EY130" s="41">
        <v>25.290880030952387</v>
      </c>
      <c r="EZ130" s="41">
        <v>24.757640373133498</v>
      </c>
      <c r="FA130" s="41">
        <v>25.09160707924152</v>
      </c>
      <c r="FB130" s="43">
        <v>25.158031396478478</v>
      </c>
      <c r="FC130" s="41">
        <v>25.224455713715432</v>
      </c>
      <c r="FD130" s="41">
        <v>25.290880030952387</v>
      </c>
      <c r="FE130" s="41">
        <v>25.290880030952387</v>
      </c>
      <c r="FF130" s="41">
        <v>25.290880030952387</v>
      </c>
      <c r="FG130" s="43">
        <v>25.290880030952387</v>
      </c>
      <c r="FH130" s="41">
        <v>25.290880030952387</v>
      </c>
      <c r="FI130" s="41">
        <v>25.290880030952387</v>
      </c>
      <c r="FJ130" s="41">
        <v>25.290880030952387</v>
      </c>
      <c r="FK130" s="41">
        <v>25.290880030952387</v>
      </c>
      <c r="FL130" s="43">
        <v>25.290880030952387</v>
      </c>
      <c r="FM130" s="41">
        <v>25.290880030952387</v>
      </c>
      <c r="FN130" s="41">
        <v>25.290880030952387</v>
      </c>
      <c r="FO130" s="41">
        <v>25.290880030952387</v>
      </c>
      <c r="FP130" s="41">
        <v>25.290880030952387</v>
      </c>
      <c r="FQ130" s="43">
        <v>25.290880030952387</v>
      </c>
    </row>
    <row r="131" spans="1:173" outlineLevel="1" x14ac:dyDescent="0.3">
      <c r="A131" s="67" t="s">
        <v>18429</v>
      </c>
      <c r="B131" s="67" t="s">
        <v>18430</v>
      </c>
      <c r="C131" s="79" t="s">
        <v>18431</v>
      </c>
      <c r="D131" s="79" t="s">
        <v>18432</v>
      </c>
      <c r="E131" s="37" t="s">
        <v>18433</v>
      </c>
      <c r="F131" s="43">
        <v>107.35671199343187</v>
      </c>
      <c r="G131" s="41">
        <v>80.575278178981932</v>
      </c>
      <c r="H131" s="41">
        <v>87.47803139573071</v>
      </c>
      <c r="I131" s="41">
        <v>93.45850203940887</v>
      </c>
      <c r="J131" s="41">
        <v>98.657634392446624</v>
      </c>
      <c r="K131" s="41">
        <v>101.90090208210181</v>
      </c>
      <c r="L131" s="43">
        <v>104.39282282758622</v>
      </c>
      <c r="M131" s="41">
        <v>106.28037454679804</v>
      </c>
      <c r="O131" s="41">
        <v>110.04046315862068</v>
      </c>
      <c r="P131" s="41">
        <v>111.52612514548439</v>
      </c>
      <c r="Q131" s="43">
        <v>110.90408417668307</v>
      </c>
      <c r="R131" s="41">
        <v>108.90673388932674</v>
      </c>
      <c r="S131" s="41">
        <v>105.77599616354678</v>
      </c>
      <c r="T131" s="41">
        <v>101.32513471034481</v>
      </c>
      <c r="U131" s="41">
        <v>93.546547025615737</v>
      </c>
      <c r="V131" s="43">
        <v>87.746416360591112</v>
      </c>
      <c r="W131" s="41">
        <v>82.774785285057462</v>
      </c>
      <c r="X131" s="41">
        <v>77.237284135632152</v>
      </c>
      <c r="Y131" s="41">
        <v>71.969369234154314</v>
      </c>
      <c r="Z131" s="41">
        <v>68.8146175510673</v>
      </c>
      <c r="AA131" s="43">
        <v>64.834680276847251</v>
      </c>
      <c r="AB131" s="41">
        <v>60.811661023973699</v>
      </c>
      <c r="AC131" s="41">
        <v>57.692539677504065</v>
      </c>
      <c r="AD131" s="41">
        <v>55.332323955008178</v>
      </c>
      <c r="AE131" s="41">
        <v>54.89255289589488</v>
      </c>
      <c r="AF131" s="43">
        <v>55.238199447619024</v>
      </c>
      <c r="AG131" s="41">
        <v>56.067689759605891</v>
      </c>
      <c r="AH131" s="41">
        <v>57.69253967750408</v>
      </c>
      <c r="AI131" s="41">
        <v>57.69253967750408</v>
      </c>
      <c r="AJ131" s="41">
        <v>57.69253967750408</v>
      </c>
      <c r="AK131" s="43">
        <v>57.69253967750408</v>
      </c>
      <c r="AL131" s="41">
        <v>57.69253967750408</v>
      </c>
      <c r="AM131" s="41">
        <v>57.69253967750408</v>
      </c>
      <c r="AN131" s="41">
        <v>57.69253967750408</v>
      </c>
      <c r="AO131" s="41">
        <v>57.69253967750408</v>
      </c>
      <c r="AP131" s="43">
        <v>57.69253967750408</v>
      </c>
      <c r="AQ131" s="41">
        <v>57.69253967750408</v>
      </c>
      <c r="AR131" s="41">
        <v>57.69253967750408</v>
      </c>
      <c r="AS131" s="41">
        <v>57.69253967750408</v>
      </c>
      <c r="AT131" s="41">
        <v>57.69253967750408</v>
      </c>
      <c r="AU131" s="43">
        <v>57.69253967750408</v>
      </c>
      <c r="AV131" s="47" t="s">
        <v>18434</v>
      </c>
      <c r="AW131" s="43" t="s">
        <v>18435</v>
      </c>
      <c r="AX131" s="41" t="s">
        <v>18436</v>
      </c>
      <c r="AY131" s="41" t="s">
        <v>18437</v>
      </c>
      <c r="AZ131" s="41" t="s">
        <v>18438</v>
      </c>
      <c r="BA131" s="41" t="s">
        <v>18439</v>
      </c>
      <c r="BB131" s="43" t="s">
        <v>18440</v>
      </c>
      <c r="BC131" s="41" t="s">
        <v>18441</v>
      </c>
      <c r="BE131" s="41" t="s">
        <v>18442</v>
      </c>
      <c r="BF131" s="41" t="s">
        <v>18443</v>
      </c>
      <c r="BG131" s="43" t="s">
        <v>18444</v>
      </c>
      <c r="BH131" s="41" t="s">
        <v>18445</v>
      </c>
      <c r="BI131" s="41" t="s">
        <v>18446</v>
      </c>
      <c r="BJ131" s="41" t="s">
        <v>18447</v>
      </c>
      <c r="BK131" s="41" t="s">
        <v>18448</v>
      </c>
      <c r="BL131" s="43" t="s">
        <v>18449</v>
      </c>
      <c r="BM131" s="41" t="s">
        <v>18450</v>
      </c>
      <c r="BN131" s="41" t="s">
        <v>18451</v>
      </c>
      <c r="BO131" s="41" t="s">
        <v>18452</v>
      </c>
      <c r="BP131" s="41" t="s">
        <v>18453</v>
      </c>
      <c r="BQ131" s="43" t="s">
        <v>18454</v>
      </c>
      <c r="BR131" s="41" t="s">
        <v>18455</v>
      </c>
      <c r="BS131" s="41" t="s">
        <v>18456</v>
      </c>
      <c r="BT131" s="41" t="s">
        <v>18457</v>
      </c>
      <c r="BU131" s="41" t="s">
        <v>18458</v>
      </c>
      <c r="BV131" s="43" t="s">
        <v>18459</v>
      </c>
      <c r="BW131" s="41" t="s">
        <v>18460</v>
      </c>
      <c r="BX131" s="41" t="s">
        <v>18461</v>
      </c>
      <c r="BY131" s="41" t="s">
        <v>18462</v>
      </c>
      <c r="BZ131" s="41" t="s">
        <v>18463</v>
      </c>
      <c r="CA131" s="43" t="s">
        <v>18464</v>
      </c>
      <c r="CB131" s="41" t="s">
        <v>18465</v>
      </c>
      <c r="CC131" s="41" t="s">
        <v>18466</v>
      </c>
      <c r="CD131" s="41" t="s">
        <v>18467</v>
      </c>
      <c r="CE131" s="41" t="s">
        <v>18468</v>
      </c>
      <c r="CF131" s="43" t="s">
        <v>18469</v>
      </c>
      <c r="CG131" s="41" t="s">
        <v>18470</v>
      </c>
      <c r="CH131" s="41" t="s">
        <v>18471</v>
      </c>
      <c r="CI131" s="41" t="s">
        <v>18472</v>
      </c>
      <c r="CJ131" s="41" t="s">
        <v>18473</v>
      </c>
      <c r="CK131" s="43" t="s">
        <v>18474</v>
      </c>
      <c r="CL131" s="47">
        <v>7.2392570850574716</v>
      </c>
      <c r="CM131" s="43">
        <v>4.958239471767242</v>
      </c>
      <c r="CN131" s="41">
        <v>5.4792372961206901</v>
      </c>
      <c r="CO131" s="41">
        <v>5.9827148396551735</v>
      </c>
      <c r="CP131" s="41">
        <v>6.4158038865660929</v>
      </c>
      <c r="CQ131" s="41">
        <v>6.7234846076149433</v>
      </c>
      <c r="CR131" s="43">
        <v>6.9583178452586214</v>
      </c>
      <c r="CS131" s="41">
        <v>7.1356722668821844</v>
      </c>
      <c r="CU131" s="41">
        <v>7.4704018425287355</v>
      </c>
      <c r="CV131" s="41">
        <v>7.5976544084770108</v>
      </c>
      <c r="CW131" s="43">
        <v>7.5294175252873563</v>
      </c>
      <c r="CX131" s="41">
        <v>7.3336207028017233</v>
      </c>
      <c r="CY131" s="41">
        <v>7.0327021954022975</v>
      </c>
      <c r="CZ131" s="41">
        <v>6.6807597122844813</v>
      </c>
      <c r="DA131" s="41">
        <v>6.3721568711925274</v>
      </c>
      <c r="DB131" s="43">
        <v>6.2470559186781589</v>
      </c>
      <c r="DC131" s="41">
        <v>6.1987983030890792</v>
      </c>
      <c r="DD131" s="41">
        <v>6.16437248814655</v>
      </c>
      <c r="DE131" s="41">
        <v>6.0835332977011465</v>
      </c>
      <c r="DF131" s="41">
        <v>5.899416662428159</v>
      </c>
      <c r="DG131" s="43">
        <v>5.6387640635775833</v>
      </c>
      <c r="DH131" s="41">
        <v>5.3741156112068937</v>
      </c>
      <c r="DI131" s="41">
        <v>5.1269874396551689</v>
      </c>
      <c r="DJ131" s="41">
        <v>4.9502477647270089</v>
      </c>
      <c r="DK131" s="41">
        <v>4.8989164156609162</v>
      </c>
      <c r="DL131" s="43">
        <v>4.9204325499999975</v>
      </c>
      <c r="DM131" s="41">
        <v>4.9868251931034466</v>
      </c>
      <c r="DN131" s="41">
        <v>5.1269874396551698</v>
      </c>
      <c r="DO131" s="41">
        <v>5.1269874396551698</v>
      </c>
      <c r="DP131" s="41">
        <v>5.1269874396551698</v>
      </c>
      <c r="DQ131" s="43">
        <v>5.1269874396551698</v>
      </c>
      <c r="DR131" s="41">
        <v>5.1269874396551698</v>
      </c>
      <c r="DS131" s="41">
        <v>5.1269874396551698</v>
      </c>
      <c r="DT131" s="41">
        <v>5.1269874396551698</v>
      </c>
      <c r="DU131" s="41">
        <v>5.1269874396551698</v>
      </c>
      <c r="DV131" s="43">
        <v>5.1269874396551698</v>
      </c>
      <c r="DW131" s="41">
        <v>5.1269874396551698</v>
      </c>
      <c r="DX131" s="41">
        <v>5.1269874396551698</v>
      </c>
      <c r="DY131" s="41">
        <v>5.1269874396551698</v>
      </c>
      <c r="DZ131" s="41">
        <v>5.1269874396551698</v>
      </c>
      <c r="EA131" s="43">
        <v>5.1269874396551698</v>
      </c>
      <c r="EB131" s="47">
        <v>114.59596907848935</v>
      </c>
      <c r="EC131" s="43">
        <v>85.533517650749175</v>
      </c>
      <c r="ED131" s="41">
        <v>92.957268691851397</v>
      </c>
      <c r="EE131" s="41">
        <v>99.441216879064044</v>
      </c>
      <c r="EF131" s="41">
        <v>105.07343827901272</v>
      </c>
      <c r="EG131" s="41">
        <v>108.62438668971676</v>
      </c>
      <c r="EH131" s="43">
        <v>111.35114067284483</v>
      </c>
      <c r="EI131" s="41">
        <v>113.41604681368023</v>
      </c>
      <c r="EK131" s="41">
        <v>117.51086500114941</v>
      </c>
      <c r="EL131" s="41">
        <v>119.1237795539614</v>
      </c>
      <c r="EM131" s="43">
        <v>118.43350170197043</v>
      </c>
      <c r="EN131" s="41">
        <v>116.24035459212847</v>
      </c>
      <c r="EO131" s="41">
        <v>112.80869835894907</v>
      </c>
      <c r="EP131" s="41">
        <v>108.0058944226293</v>
      </c>
      <c r="EQ131" s="41">
        <v>99.918703896808267</v>
      </c>
      <c r="ER131" s="43">
        <v>93.99347227926927</v>
      </c>
      <c r="ES131" s="41">
        <v>88.973583588146539</v>
      </c>
      <c r="ET131" s="41">
        <v>83.401656623778706</v>
      </c>
      <c r="EU131" s="41">
        <v>78.052902531855466</v>
      </c>
      <c r="EV131" s="41">
        <v>74.714034213495466</v>
      </c>
      <c r="EW131" s="43">
        <v>70.473444340424834</v>
      </c>
      <c r="EX131" s="41">
        <v>66.185776635180588</v>
      </c>
      <c r="EY131" s="41">
        <v>62.819527117159232</v>
      </c>
      <c r="EZ131" s="41">
        <v>60.282571719735188</v>
      </c>
      <c r="FA131" s="41">
        <v>59.791469311555794</v>
      </c>
      <c r="FB131" s="43">
        <v>60.158631997619025</v>
      </c>
      <c r="FC131" s="41">
        <v>61.05451495270934</v>
      </c>
      <c r="FD131" s="41">
        <v>62.819527117159247</v>
      </c>
      <c r="FE131" s="41">
        <v>62.819527117159247</v>
      </c>
      <c r="FF131" s="41">
        <v>62.819527117159247</v>
      </c>
      <c r="FG131" s="43">
        <v>62.819527117159247</v>
      </c>
      <c r="FH131" s="41">
        <v>62.819527117159247</v>
      </c>
      <c r="FI131" s="41">
        <v>62.819527117159247</v>
      </c>
      <c r="FJ131" s="41">
        <v>62.819527117159247</v>
      </c>
      <c r="FK131" s="41">
        <v>62.819527117159247</v>
      </c>
      <c r="FL131" s="43">
        <v>62.819527117159247</v>
      </c>
      <c r="FM131" s="41">
        <v>62.819527117159247</v>
      </c>
      <c r="FN131" s="41">
        <v>62.819527117159247</v>
      </c>
      <c r="FO131" s="41">
        <v>62.819527117159247</v>
      </c>
      <c r="FP131" s="41">
        <v>62.819527117159247</v>
      </c>
      <c r="FQ131" s="43">
        <v>62.819527117159247</v>
      </c>
    </row>
    <row r="132" spans="1:173" outlineLevel="1" x14ac:dyDescent="0.3">
      <c r="A132" s="67" t="s">
        <v>18475</v>
      </c>
      <c r="B132" s="67" t="s">
        <v>18476</v>
      </c>
      <c r="C132" s="79" t="s">
        <v>18477</v>
      </c>
      <c r="D132" s="79" t="s">
        <v>18478</v>
      </c>
      <c r="E132" s="37" t="s">
        <v>18479</v>
      </c>
      <c r="F132" s="43" t="s">
        <v>18480</v>
      </c>
      <c r="G132" s="41">
        <v>2.2549999999999999</v>
      </c>
      <c r="H132" s="41">
        <v>1.503333333333333</v>
      </c>
      <c r="I132" s="41">
        <v>0.75166666666666648</v>
      </c>
      <c r="J132" s="41" t="s">
        <v>18481</v>
      </c>
      <c r="K132" s="41" t="s">
        <v>18482</v>
      </c>
      <c r="L132" s="43" t="s">
        <v>18483</v>
      </c>
      <c r="M132" s="41" t="s">
        <v>18484</v>
      </c>
      <c r="O132" s="41" t="s">
        <v>18485</v>
      </c>
      <c r="P132" s="41" t="s">
        <v>18486</v>
      </c>
      <c r="Q132" s="43" t="s">
        <v>18487</v>
      </c>
      <c r="R132" s="41" t="s">
        <v>18488</v>
      </c>
      <c r="S132" s="41" t="s">
        <v>18489</v>
      </c>
      <c r="T132" s="41" t="s">
        <v>18490</v>
      </c>
      <c r="U132" s="41" t="s">
        <v>18491</v>
      </c>
      <c r="V132" s="43" t="s">
        <v>18492</v>
      </c>
      <c r="W132" s="41" t="s">
        <v>18493</v>
      </c>
      <c r="X132" s="41" t="s">
        <v>18494</v>
      </c>
      <c r="Y132" s="41" t="s">
        <v>18495</v>
      </c>
      <c r="Z132" s="41" t="s">
        <v>18496</v>
      </c>
      <c r="AA132" s="43" t="s">
        <v>18497</v>
      </c>
      <c r="AB132" s="41" t="s">
        <v>18498</v>
      </c>
      <c r="AC132" s="41" t="s">
        <v>18499</v>
      </c>
      <c r="AD132" s="41" t="s">
        <v>18500</v>
      </c>
      <c r="AE132" s="41" t="s">
        <v>18501</v>
      </c>
      <c r="AF132" s="43" t="s">
        <v>18502</v>
      </c>
      <c r="AG132" s="41" t="s">
        <v>18503</v>
      </c>
      <c r="AH132" s="41" t="s">
        <v>18504</v>
      </c>
      <c r="AI132" s="41" t="s">
        <v>18505</v>
      </c>
      <c r="AJ132" s="41" t="s">
        <v>18506</v>
      </c>
      <c r="AK132" s="43" t="s">
        <v>18507</v>
      </c>
      <c r="AL132" s="41" t="s">
        <v>18508</v>
      </c>
      <c r="AM132" s="41" t="s">
        <v>18509</v>
      </c>
      <c r="AN132" s="41" t="s">
        <v>18510</v>
      </c>
      <c r="AO132" s="41" t="s">
        <v>18511</v>
      </c>
      <c r="AP132" s="43" t="s">
        <v>18512</v>
      </c>
      <c r="AQ132" s="41" t="s">
        <v>18513</v>
      </c>
      <c r="AR132" s="41" t="s">
        <v>18514</v>
      </c>
      <c r="AS132" s="41" t="s">
        <v>18515</v>
      </c>
      <c r="AT132" s="41" t="s">
        <v>18516</v>
      </c>
      <c r="AU132" s="43" t="s">
        <v>18517</v>
      </c>
      <c r="AV132" s="47" t="s">
        <v>18518</v>
      </c>
      <c r="AW132" s="43" t="s">
        <v>18519</v>
      </c>
      <c r="AX132" s="41" t="s">
        <v>18520</v>
      </c>
      <c r="AY132" s="41" t="s">
        <v>18521</v>
      </c>
      <c r="AZ132" s="41" t="s">
        <v>18522</v>
      </c>
      <c r="BA132" s="41" t="s">
        <v>18523</v>
      </c>
      <c r="BB132" s="43" t="s">
        <v>18524</v>
      </c>
      <c r="BC132" s="41" t="s">
        <v>18525</v>
      </c>
      <c r="BE132" s="41" t="s">
        <v>18526</v>
      </c>
      <c r="BF132" s="41" t="s">
        <v>18527</v>
      </c>
      <c r="BG132" s="43" t="s">
        <v>18528</v>
      </c>
      <c r="BH132" s="41" t="s">
        <v>18529</v>
      </c>
      <c r="BI132" s="41" t="s">
        <v>18530</v>
      </c>
      <c r="BJ132" s="41" t="s">
        <v>18531</v>
      </c>
      <c r="BK132" s="41" t="s">
        <v>18532</v>
      </c>
      <c r="BL132" s="43" t="s">
        <v>18533</v>
      </c>
      <c r="BM132" s="41" t="s">
        <v>18534</v>
      </c>
      <c r="BN132" s="41" t="s">
        <v>18535</v>
      </c>
      <c r="BO132" s="41" t="s">
        <v>18536</v>
      </c>
      <c r="BP132" s="41" t="s">
        <v>18537</v>
      </c>
      <c r="BQ132" s="43" t="s">
        <v>18538</v>
      </c>
      <c r="BR132" s="41" t="s">
        <v>18539</v>
      </c>
      <c r="BS132" s="41" t="s">
        <v>18540</v>
      </c>
      <c r="BT132" s="41" t="s">
        <v>18541</v>
      </c>
      <c r="BU132" s="41" t="s">
        <v>18542</v>
      </c>
      <c r="BV132" s="43" t="s">
        <v>18543</v>
      </c>
      <c r="BW132" s="41" t="s">
        <v>18544</v>
      </c>
      <c r="BX132" s="41" t="s">
        <v>18545</v>
      </c>
      <c r="BY132" s="41" t="s">
        <v>18546</v>
      </c>
      <c r="BZ132" s="41" t="s">
        <v>18547</v>
      </c>
      <c r="CA132" s="43" t="s">
        <v>18548</v>
      </c>
      <c r="CB132" s="41" t="s">
        <v>18549</v>
      </c>
      <c r="CC132" s="41" t="s">
        <v>18550</v>
      </c>
      <c r="CD132" s="41" t="s">
        <v>18551</v>
      </c>
      <c r="CE132" s="41" t="s">
        <v>18552</v>
      </c>
      <c r="CF132" s="43" t="s">
        <v>18553</v>
      </c>
      <c r="CG132" s="41" t="s">
        <v>18554</v>
      </c>
      <c r="CH132" s="41" t="s">
        <v>18555</v>
      </c>
      <c r="CI132" s="41" t="s">
        <v>18556</v>
      </c>
      <c r="CJ132" s="41" t="s">
        <v>18557</v>
      </c>
      <c r="CK132" s="43" t="s">
        <v>18558</v>
      </c>
      <c r="CL132" s="47" t="s">
        <v>18559</v>
      </c>
      <c r="CM132" s="43" t="s">
        <v>18560</v>
      </c>
      <c r="CN132" s="41" t="s">
        <v>18561</v>
      </c>
      <c r="CO132" s="41" t="s">
        <v>18562</v>
      </c>
      <c r="CP132" s="41" t="s">
        <v>18563</v>
      </c>
      <c r="CQ132" s="41" t="s">
        <v>18564</v>
      </c>
      <c r="CR132" s="43" t="s">
        <v>18565</v>
      </c>
      <c r="CS132" s="41" t="s">
        <v>18566</v>
      </c>
      <c r="CU132" s="41" t="s">
        <v>18567</v>
      </c>
      <c r="CV132" s="41" t="s">
        <v>18568</v>
      </c>
      <c r="CW132" s="43" t="s">
        <v>18569</v>
      </c>
      <c r="CX132" s="41" t="s">
        <v>18570</v>
      </c>
      <c r="CY132" s="41" t="s">
        <v>18571</v>
      </c>
      <c r="CZ132" s="41" t="s">
        <v>18572</v>
      </c>
      <c r="DA132" s="41" t="s">
        <v>18573</v>
      </c>
      <c r="DB132" s="43" t="s">
        <v>18574</v>
      </c>
      <c r="DC132" s="41" t="s">
        <v>18575</v>
      </c>
      <c r="DD132" s="41" t="s">
        <v>18576</v>
      </c>
      <c r="DE132" s="41" t="s">
        <v>18577</v>
      </c>
      <c r="DF132" s="41" t="s">
        <v>18578</v>
      </c>
      <c r="DG132" s="43" t="s">
        <v>18579</v>
      </c>
      <c r="DH132" s="41" t="s">
        <v>18580</v>
      </c>
      <c r="DI132" s="41" t="s">
        <v>18581</v>
      </c>
      <c r="DJ132" s="41" t="s">
        <v>18582</v>
      </c>
      <c r="DK132" s="41" t="s">
        <v>18583</v>
      </c>
      <c r="DL132" s="43" t="s">
        <v>18584</v>
      </c>
      <c r="DM132" s="41" t="s">
        <v>18585</v>
      </c>
      <c r="DN132" s="41" t="s">
        <v>18586</v>
      </c>
      <c r="DO132" s="41" t="s">
        <v>18587</v>
      </c>
      <c r="DP132" s="41" t="s">
        <v>18588</v>
      </c>
      <c r="DQ132" s="43" t="s">
        <v>18589</v>
      </c>
      <c r="DR132" s="41" t="s">
        <v>18590</v>
      </c>
      <c r="DS132" s="41" t="s">
        <v>18591</v>
      </c>
      <c r="DT132" s="41" t="s">
        <v>18592</v>
      </c>
      <c r="DU132" s="41" t="s">
        <v>18593</v>
      </c>
      <c r="DV132" s="43" t="s">
        <v>18594</v>
      </c>
      <c r="DW132" s="41" t="s">
        <v>18595</v>
      </c>
      <c r="DX132" s="41" t="s">
        <v>18596</v>
      </c>
      <c r="DY132" s="41" t="s">
        <v>18597</v>
      </c>
      <c r="DZ132" s="41" t="s">
        <v>18598</v>
      </c>
      <c r="EA132" s="43" t="s">
        <v>18599</v>
      </c>
      <c r="EB132" s="47" t="s">
        <v>18600</v>
      </c>
      <c r="EC132" s="43">
        <v>2.2549999999999999</v>
      </c>
      <c r="ED132" s="41">
        <v>1.503333333333333</v>
      </c>
      <c r="EE132" s="41">
        <v>0.75166666666666648</v>
      </c>
      <c r="EF132" s="41" t="s">
        <v>18601</v>
      </c>
      <c r="EG132" s="41" t="s">
        <v>18602</v>
      </c>
      <c r="EH132" s="43" t="s">
        <v>18603</v>
      </c>
      <c r="EI132" s="41" t="s">
        <v>18604</v>
      </c>
      <c r="EK132" s="41" t="s">
        <v>18605</v>
      </c>
      <c r="EL132" s="41" t="s">
        <v>18606</v>
      </c>
      <c r="EM132" s="43" t="s">
        <v>18607</v>
      </c>
      <c r="EN132" s="41" t="s">
        <v>18608</v>
      </c>
      <c r="EO132" s="41" t="s">
        <v>18609</v>
      </c>
      <c r="EP132" s="41" t="s">
        <v>18610</v>
      </c>
      <c r="EQ132" s="41" t="s">
        <v>18611</v>
      </c>
      <c r="ER132" s="43" t="s">
        <v>18612</v>
      </c>
      <c r="ES132" s="41" t="s">
        <v>18613</v>
      </c>
      <c r="ET132" s="41" t="s">
        <v>18614</v>
      </c>
      <c r="EU132" s="41" t="s">
        <v>18615</v>
      </c>
      <c r="EV132" s="41" t="s">
        <v>18616</v>
      </c>
      <c r="EW132" s="43" t="s">
        <v>18617</v>
      </c>
      <c r="EX132" s="41" t="s">
        <v>18618</v>
      </c>
      <c r="EY132" s="41" t="s">
        <v>18619</v>
      </c>
      <c r="EZ132" s="41" t="s">
        <v>18620</v>
      </c>
      <c r="FA132" s="41" t="s">
        <v>18621</v>
      </c>
      <c r="FB132" s="43" t="s">
        <v>18622</v>
      </c>
      <c r="FC132" s="41" t="s">
        <v>18623</v>
      </c>
      <c r="FD132" s="41" t="s">
        <v>18624</v>
      </c>
      <c r="FE132" s="41" t="s">
        <v>18625</v>
      </c>
      <c r="FF132" s="41" t="s">
        <v>18626</v>
      </c>
      <c r="FG132" s="43" t="s">
        <v>18627</v>
      </c>
      <c r="FH132" s="41" t="s">
        <v>18628</v>
      </c>
      <c r="FI132" s="41" t="s">
        <v>18629</v>
      </c>
      <c r="FJ132" s="41" t="s">
        <v>18630</v>
      </c>
      <c r="FK132" s="41" t="s">
        <v>18631</v>
      </c>
      <c r="FL132" s="43" t="s">
        <v>18632</v>
      </c>
      <c r="FM132" s="41" t="s">
        <v>18633</v>
      </c>
      <c r="FN132" s="41" t="s">
        <v>18634</v>
      </c>
      <c r="FO132" s="41" t="s">
        <v>18635</v>
      </c>
      <c r="FP132" s="41" t="s">
        <v>18636</v>
      </c>
      <c r="FQ132" s="43" t="s">
        <v>18637</v>
      </c>
    </row>
    <row r="133" spans="1:173" outlineLevel="1" x14ac:dyDescent="0.3">
      <c r="A133" s="67" t="s">
        <v>18638</v>
      </c>
      <c r="B133" s="67" t="s">
        <v>18639</v>
      </c>
      <c r="C133" s="79" t="s">
        <v>18640</v>
      </c>
      <c r="D133" s="79" t="s">
        <v>18641</v>
      </c>
      <c r="E133" s="37" t="s">
        <v>18642</v>
      </c>
      <c r="F133" s="43">
        <v>-3.2774796735867674E-2</v>
      </c>
      <c r="G133" s="41" t="s">
        <v>18643</v>
      </c>
      <c r="H133" s="41" t="s">
        <v>18644</v>
      </c>
      <c r="I133" s="41" t="s">
        <v>18645</v>
      </c>
      <c r="J133" s="41" t="s">
        <v>18646</v>
      </c>
      <c r="K133" s="41">
        <v>-8.1936991839669012E-3</v>
      </c>
      <c r="L133" s="43">
        <v>-1.6387398367933802E-2</v>
      </c>
      <c r="M133" s="41">
        <v>-2.4581097551900705E-2</v>
      </c>
      <c r="O133" s="41">
        <v>-3.2774796735867674E-2</v>
      </c>
      <c r="P133" s="41">
        <v>-3.2774796735867674E-2</v>
      </c>
      <c r="Q133" s="43">
        <v>-3.2774796735867674E-2</v>
      </c>
      <c r="R133" s="41">
        <v>-3.2774796735867674E-2</v>
      </c>
      <c r="S133" s="41">
        <v>-3.2774796735867674E-2</v>
      </c>
      <c r="T133" s="41">
        <v>-3.2774796735867674E-2</v>
      </c>
      <c r="U133" s="41">
        <v>-3.2774796735867674E-2</v>
      </c>
      <c r="V133" s="43">
        <v>-3.2774796735867674E-2</v>
      </c>
      <c r="W133" s="41">
        <v>-3.2774796735867674E-2</v>
      </c>
      <c r="X133" s="41">
        <v>-3.2774796735867674E-2</v>
      </c>
      <c r="Y133" s="41">
        <v>-3.2774796735867674E-2</v>
      </c>
      <c r="Z133" s="41">
        <v>-3.2774796735867674E-2</v>
      </c>
      <c r="AA133" s="43">
        <v>-3.2774796735867674E-2</v>
      </c>
      <c r="AB133" s="41">
        <v>-3.2774796735867674E-2</v>
      </c>
      <c r="AC133" s="41">
        <v>-3.2774796735867674E-2</v>
      </c>
      <c r="AD133" s="41">
        <v>-3.2774796735867674E-2</v>
      </c>
      <c r="AE133" s="41">
        <v>-2.4581097551900754E-2</v>
      </c>
      <c r="AF133" s="43">
        <v>-1.6387398367933837E-2</v>
      </c>
      <c r="AG133" s="41">
        <v>-8.1936991839669186E-3</v>
      </c>
      <c r="AH133" s="41" t="s">
        <v>18647</v>
      </c>
      <c r="AI133" s="41" t="s">
        <v>18648</v>
      </c>
      <c r="AJ133" s="41" t="s">
        <v>18649</v>
      </c>
      <c r="AK133" s="43" t="s">
        <v>18650</v>
      </c>
      <c r="AL133" s="41" t="s">
        <v>18651</v>
      </c>
      <c r="AM133" s="41" t="s">
        <v>18652</v>
      </c>
      <c r="AN133" s="41" t="s">
        <v>18653</v>
      </c>
      <c r="AO133" s="41" t="s">
        <v>18654</v>
      </c>
      <c r="AP133" s="43" t="s">
        <v>18655</v>
      </c>
      <c r="AQ133" s="41" t="s">
        <v>18656</v>
      </c>
      <c r="AR133" s="41" t="s">
        <v>18657</v>
      </c>
      <c r="AS133" s="41" t="s">
        <v>18658</v>
      </c>
      <c r="AT133" s="41" t="s">
        <v>18659</v>
      </c>
      <c r="AU133" s="43" t="s">
        <v>18660</v>
      </c>
      <c r="AV133" s="47" t="s">
        <v>18661</v>
      </c>
      <c r="AW133" s="43" t="s">
        <v>18662</v>
      </c>
      <c r="AX133" s="41" t="s">
        <v>18663</v>
      </c>
      <c r="AY133" s="41" t="s">
        <v>18664</v>
      </c>
      <c r="AZ133" s="41" t="s">
        <v>18665</v>
      </c>
      <c r="BA133" s="41" t="s">
        <v>18666</v>
      </c>
      <c r="BB133" s="43" t="s">
        <v>18667</v>
      </c>
      <c r="BC133" s="41" t="s">
        <v>18668</v>
      </c>
      <c r="BE133" s="41" t="s">
        <v>18669</v>
      </c>
      <c r="BF133" s="41" t="s">
        <v>18670</v>
      </c>
      <c r="BG133" s="43" t="s">
        <v>18671</v>
      </c>
      <c r="BH133" s="41" t="s">
        <v>18672</v>
      </c>
      <c r="BI133" s="41" t="s">
        <v>18673</v>
      </c>
      <c r="BJ133" s="41" t="s">
        <v>18674</v>
      </c>
      <c r="BK133" s="41" t="s">
        <v>18675</v>
      </c>
      <c r="BL133" s="43" t="s">
        <v>18676</v>
      </c>
      <c r="BM133" s="41" t="s">
        <v>18677</v>
      </c>
      <c r="BN133" s="41" t="s">
        <v>18678</v>
      </c>
      <c r="BO133" s="41" t="s">
        <v>18679</v>
      </c>
      <c r="BP133" s="41" t="s">
        <v>18680</v>
      </c>
      <c r="BQ133" s="43" t="s">
        <v>18681</v>
      </c>
      <c r="BR133" s="41" t="s">
        <v>18682</v>
      </c>
      <c r="BS133" s="41" t="s">
        <v>18683</v>
      </c>
      <c r="BT133" s="41" t="s">
        <v>18684</v>
      </c>
      <c r="BU133" s="41" t="s">
        <v>18685</v>
      </c>
      <c r="BV133" s="43" t="s">
        <v>18686</v>
      </c>
      <c r="BW133" s="41" t="s">
        <v>18687</v>
      </c>
      <c r="BX133" s="41" t="s">
        <v>18688</v>
      </c>
      <c r="BY133" s="41" t="s">
        <v>18689</v>
      </c>
      <c r="BZ133" s="41" t="s">
        <v>18690</v>
      </c>
      <c r="CA133" s="43" t="s">
        <v>18691</v>
      </c>
      <c r="CB133" s="41" t="s">
        <v>18692</v>
      </c>
      <c r="CC133" s="41" t="s">
        <v>18693</v>
      </c>
      <c r="CD133" s="41" t="s">
        <v>18694</v>
      </c>
      <c r="CE133" s="41" t="s">
        <v>18695</v>
      </c>
      <c r="CF133" s="43" t="s">
        <v>18696</v>
      </c>
      <c r="CG133" s="41" t="s">
        <v>18697</v>
      </c>
      <c r="CH133" s="41" t="s">
        <v>18698</v>
      </c>
      <c r="CI133" s="41" t="s">
        <v>18699</v>
      </c>
      <c r="CJ133" s="41" t="s">
        <v>18700</v>
      </c>
      <c r="CK133" s="43" t="s">
        <v>18701</v>
      </c>
      <c r="CL133" s="47" t="s">
        <v>18702</v>
      </c>
      <c r="CM133" s="43" t="s">
        <v>18703</v>
      </c>
      <c r="CN133" s="41" t="s">
        <v>18704</v>
      </c>
      <c r="CO133" s="41" t="s">
        <v>18705</v>
      </c>
      <c r="CP133" s="41" t="s">
        <v>18706</v>
      </c>
      <c r="CQ133" s="41" t="s">
        <v>18707</v>
      </c>
      <c r="CR133" s="43" t="s">
        <v>18708</v>
      </c>
      <c r="CS133" s="41" t="s">
        <v>18709</v>
      </c>
      <c r="CU133" s="41" t="s">
        <v>18710</v>
      </c>
      <c r="CV133" s="41" t="s">
        <v>18711</v>
      </c>
      <c r="CW133" s="43" t="s">
        <v>18712</v>
      </c>
      <c r="CX133" s="41" t="s">
        <v>18713</v>
      </c>
      <c r="CY133" s="41" t="s">
        <v>18714</v>
      </c>
      <c r="CZ133" s="41" t="s">
        <v>18715</v>
      </c>
      <c r="DA133" s="41" t="s">
        <v>18716</v>
      </c>
      <c r="DB133" s="43" t="s">
        <v>18717</v>
      </c>
      <c r="DC133" s="41" t="s">
        <v>18718</v>
      </c>
      <c r="DD133" s="41" t="s">
        <v>18719</v>
      </c>
      <c r="DE133" s="41" t="s">
        <v>18720</v>
      </c>
      <c r="DF133" s="41" t="s">
        <v>18721</v>
      </c>
      <c r="DG133" s="43" t="s">
        <v>18722</v>
      </c>
      <c r="DH133" s="41" t="s">
        <v>18723</v>
      </c>
      <c r="DI133" s="41" t="s">
        <v>18724</v>
      </c>
      <c r="DJ133" s="41" t="s">
        <v>18725</v>
      </c>
      <c r="DK133" s="41" t="s">
        <v>18726</v>
      </c>
      <c r="DL133" s="43" t="s">
        <v>18727</v>
      </c>
      <c r="DM133" s="41" t="s">
        <v>18728</v>
      </c>
      <c r="DN133" s="41" t="s">
        <v>18729</v>
      </c>
      <c r="DO133" s="41" t="s">
        <v>18730</v>
      </c>
      <c r="DP133" s="41" t="s">
        <v>18731</v>
      </c>
      <c r="DQ133" s="43" t="s">
        <v>18732</v>
      </c>
      <c r="DR133" s="41" t="s">
        <v>18733</v>
      </c>
      <c r="DS133" s="41" t="s">
        <v>18734</v>
      </c>
      <c r="DT133" s="41" t="s">
        <v>18735</v>
      </c>
      <c r="DU133" s="41" t="s">
        <v>18736</v>
      </c>
      <c r="DV133" s="43" t="s">
        <v>18737</v>
      </c>
      <c r="DW133" s="41" t="s">
        <v>18738</v>
      </c>
      <c r="DX133" s="41" t="s">
        <v>18739</v>
      </c>
      <c r="DY133" s="41" t="s">
        <v>18740</v>
      </c>
      <c r="DZ133" s="41" t="s">
        <v>18741</v>
      </c>
      <c r="EA133" s="43" t="s">
        <v>18742</v>
      </c>
      <c r="EB133" s="47">
        <v>-3.2774796735867674E-2</v>
      </c>
      <c r="EC133" s="43" t="s">
        <v>18743</v>
      </c>
      <c r="ED133" s="41" t="s">
        <v>18744</v>
      </c>
      <c r="EE133" s="41" t="s">
        <v>18745</v>
      </c>
      <c r="EF133" s="41" t="s">
        <v>18746</v>
      </c>
      <c r="EG133" s="41">
        <v>-8.1936991839669186E-3</v>
      </c>
      <c r="EH133" s="43">
        <v>-1.6387398367933837E-2</v>
      </c>
      <c r="EI133" s="41">
        <v>-2.4581097551900754E-2</v>
      </c>
      <c r="EK133" s="41">
        <v>-3.2774796735867674E-2</v>
      </c>
      <c r="EL133" s="41">
        <v>-3.2774796735867674E-2</v>
      </c>
      <c r="EM133" s="43">
        <v>-3.2774796735867674E-2</v>
      </c>
      <c r="EN133" s="41">
        <v>-3.2774796735867674E-2</v>
      </c>
      <c r="EO133" s="41">
        <v>-3.2774796735867674E-2</v>
      </c>
      <c r="EP133" s="41">
        <v>-3.2774796735867674E-2</v>
      </c>
      <c r="EQ133" s="41">
        <v>-3.2774796735867674E-2</v>
      </c>
      <c r="ER133" s="43">
        <v>-3.2774796735867674E-2</v>
      </c>
      <c r="ES133" s="41">
        <v>-3.2774796735867674E-2</v>
      </c>
      <c r="ET133" s="41">
        <v>-3.2774796735867674E-2</v>
      </c>
      <c r="EU133" s="41">
        <v>-3.2774796735867674E-2</v>
      </c>
      <c r="EV133" s="41">
        <v>-3.2774796735867674E-2</v>
      </c>
      <c r="EW133" s="43">
        <v>-3.2774796735867674E-2</v>
      </c>
      <c r="EX133" s="41">
        <v>-3.2774796735867674E-2</v>
      </c>
      <c r="EY133" s="41">
        <v>-3.2774796735867674E-2</v>
      </c>
      <c r="EZ133" s="41">
        <v>-3.2774796735867674E-2</v>
      </c>
      <c r="FA133" s="41">
        <v>-2.4581097551900754E-2</v>
      </c>
      <c r="FB133" s="43">
        <v>-1.6387398367933837E-2</v>
      </c>
      <c r="FC133" s="41">
        <v>-8.1936991839669186E-3</v>
      </c>
      <c r="FD133" s="41" t="s">
        <v>18747</v>
      </c>
      <c r="FE133" s="41" t="s">
        <v>18748</v>
      </c>
      <c r="FF133" s="41" t="s">
        <v>18749</v>
      </c>
      <c r="FG133" s="43" t="s">
        <v>18750</v>
      </c>
      <c r="FH133" s="41" t="s">
        <v>18751</v>
      </c>
      <c r="FI133" s="41" t="s">
        <v>18752</v>
      </c>
      <c r="FJ133" s="41" t="s">
        <v>18753</v>
      </c>
      <c r="FK133" s="41" t="s">
        <v>18754</v>
      </c>
      <c r="FL133" s="43" t="s">
        <v>18755</v>
      </c>
      <c r="FM133" s="41" t="s">
        <v>18756</v>
      </c>
      <c r="FN133" s="41" t="s">
        <v>18757</v>
      </c>
      <c r="FO133" s="41" t="s">
        <v>18758</v>
      </c>
      <c r="FP133" s="41" t="s">
        <v>18759</v>
      </c>
      <c r="FQ133" s="43" t="s">
        <v>18760</v>
      </c>
    </row>
    <row r="134" spans="1:173" outlineLevel="1" x14ac:dyDescent="0.3">
      <c r="A134" s="67" t="s">
        <v>18761</v>
      </c>
      <c r="B134" s="67" t="s">
        <v>18762</v>
      </c>
      <c r="C134" s="79" t="s">
        <v>18763</v>
      </c>
      <c r="D134" s="79" t="s">
        <v>18764</v>
      </c>
      <c r="E134" s="37" t="s">
        <v>18765</v>
      </c>
      <c r="F134" s="43" t="s">
        <v>18766</v>
      </c>
      <c r="G134" s="41" t="s">
        <v>18767</v>
      </c>
      <c r="H134" s="41" t="s">
        <v>18768</v>
      </c>
      <c r="I134" s="41" t="s">
        <v>18769</v>
      </c>
      <c r="J134" s="41" t="s">
        <v>18770</v>
      </c>
      <c r="K134" s="41" t="s">
        <v>18771</v>
      </c>
      <c r="L134" s="43" t="s">
        <v>18772</v>
      </c>
      <c r="M134" s="41" t="s">
        <v>18773</v>
      </c>
      <c r="O134" s="41" t="s">
        <v>18774</v>
      </c>
      <c r="P134" s="41" t="s">
        <v>18775</v>
      </c>
      <c r="Q134" s="43" t="s">
        <v>18776</v>
      </c>
      <c r="R134" s="41" t="s">
        <v>18777</v>
      </c>
      <c r="S134" s="41" t="s">
        <v>18778</v>
      </c>
      <c r="T134" s="41" t="s">
        <v>18779</v>
      </c>
      <c r="U134" s="41" t="s">
        <v>18780</v>
      </c>
      <c r="V134" s="43" t="s">
        <v>18781</v>
      </c>
      <c r="W134" s="41" t="s">
        <v>18782</v>
      </c>
      <c r="X134" s="41" t="s">
        <v>18783</v>
      </c>
      <c r="Y134" s="41" t="s">
        <v>18784</v>
      </c>
      <c r="Z134" s="41" t="s">
        <v>18785</v>
      </c>
      <c r="AA134" s="43" t="s">
        <v>18786</v>
      </c>
      <c r="AB134" s="41" t="s">
        <v>18787</v>
      </c>
      <c r="AC134" s="41" t="s">
        <v>18788</v>
      </c>
      <c r="AD134" s="41" t="s">
        <v>18789</v>
      </c>
      <c r="AE134" s="41" t="s">
        <v>18790</v>
      </c>
      <c r="AF134" s="43" t="s">
        <v>18791</v>
      </c>
      <c r="AG134" s="41" t="s">
        <v>18792</v>
      </c>
      <c r="AH134" s="41" t="s">
        <v>18793</v>
      </c>
      <c r="AI134" s="41" t="s">
        <v>18794</v>
      </c>
      <c r="AJ134" s="41" t="s">
        <v>18795</v>
      </c>
      <c r="AK134" s="43" t="s">
        <v>18796</v>
      </c>
      <c r="AL134" s="41" t="s">
        <v>18797</v>
      </c>
      <c r="AM134" s="41" t="s">
        <v>18798</v>
      </c>
      <c r="AN134" s="41" t="s">
        <v>18799</v>
      </c>
      <c r="AO134" s="41" t="s">
        <v>18800</v>
      </c>
      <c r="AP134" s="43" t="s">
        <v>18801</v>
      </c>
      <c r="AQ134" s="41" t="s">
        <v>18802</v>
      </c>
      <c r="AR134" s="41" t="s">
        <v>18803</v>
      </c>
      <c r="AS134" s="41" t="s">
        <v>18804</v>
      </c>
      <c r="AT134" s="41" t="s">
        <v>18805</v>
      </c>
      <c r="AU134" s="43" t="s">
        <v>18806</v>
      </c>
      <c r="AV134" s="47" t="s">
        <v>18807</v>
      </c>
      <c r="AW134" s="43" t="s">
        <v>18808</v>
      </c>
      <c r="AX134" s="41" t="s">
        <v>18809</v>
      </c>
      <c r="AY134" s="41" t="s">
        <v>18810</v>
      </c>
      <c r="AZ134" s="41" t="s">
        <v>18811</v>
      </c>
      <c r="BA134" s="41" t="s">
        <v>18812</v>
      </c>
      <c r="BB134" s="43" t="s">
        <v>18813</v>
      </c>
      <c r="BC134" s="41" t="s">
        <v>18814</v>
      </c>
      <c r="BE134" s="41" t="s">
        <v>18815</v>
      </c>
      <c r="BF134" s="41" t="s">
        <v>18816</v>
      </c>
      <c r="BG134" s="43" t="s">
        <v>18817</v>
      </c>
      <c r="BH134" s="41" t="s">
        <v>18818</v>
      </c>
      <c r="BI134" s="41" t="s">
        <v>18819</v>
      </c>
      <c r="BJ134" s="41" t="s">
        <v>18820</v>
      </c>
      <c r="BK134" s="41" t="s">
        <v>18821</v>
      </c>
      <c r="BL134" s="43" t="s">
        <v>18822</v>
      </c>
      <c r="BM134" s="41" t="s">
        <v>18823</v>
      </c>
      <c r="BN134" s="41" t="s">
        <v>18824</v>
      </c>
      <c r="BO134" s="41" t="s">
        <v>18825</v>
      </c>
      <c r="BP134" s="41" t="s">
        <v>18826</v>
      </c>
      <c r="BQ134" s="43" t="s">
        <v>18827</v>
      </c>
      <c r="BR134" s="41" t="s">
        <v>18828</v>
      </c>
      <c r="BS134" s="41" t="s">
        <v>18829</v>
      </c>
      <c r="BT134" s="41" t="s">
        <v>18830</v>
      </c>
      <c r="BU134" s="41" t="s">
        <v>18831</v>
      </c>
      <c r="BV134" s="43" t="s">
        <v>18832</v>
      </c>
      <c r="BW134" s="41" t="s">
        <v>18833</v>
      </c>
      <c r="BX134" s="41" t="s">
        <v>18834</v>
      </c>
      <c r="BY134" s="41" t="s">
        <v>18835</v>
      </c>
      <c r="BZ134" s="41" t="s">
        <v>18836</v>
      </c>
      <c r="CA134" s="43" t="s">
        <v>18837</v>
      </c>
      <c r="CB134" s="41" t="s">
        <v>18838</v>
      </c>
      <c r="CC134" s="41" t="s">
        <v>18839</v>
      </c>
      <c r="CD134" s="41" t="s">
        <v>18840</v>
      </c>
      <c r="CE134" s="41" t="s">
        <v>18841</v>
      </c>
      <c r="CF134" s="43" t="s">
        <v>18842</v>
      </c>
      <c r="CG134" s="41" t="s">
        <v>18843</v>
      </c>
      <c r="CH134" s="41" t="s">
        <v>18844</v>
      </c>
      <c r="CI134" s="41" t="s">
        <v>18845</v>
      </c>
      <c r="CJ134" s="41" t="s">
        <v>18846</v>
      </c>
      <c r="CK134" s="43" t="s">
        <v>18847</v>
      </c>
      <c r="CL134" s="47" t="s">
        <v>18848</v>
      </c>
      <c r="CM134" s="43" t="s">
        <v>18849</v>
      </c>
      <c r="CN134" s="41" t="s">
        <v>18850</v>
      </c>
      <c r="CO134" s="41" t="s">
        <v>18851</v>
      </c>
      <c r="CP134" s="41" t="s">
        <v>18852</v>
      </c>
      <c r="CQ134" s="41" t="s">
        <v>18853</v>
      </c>
      <c r="CR134" s="43" t="s">
        <v>18854</v>
      </c>
      <c r="CS134" s="41" t="s">
        <v>18855</v>
      </c>
      <c r="CU134" s="41" t="s">
        <v>18856</v>
      </c>
      <c r="CV134" s="41" t="s">
        <v>18857</v>
      </c>
      <c r="CW134" s="43" t="s">
        <v>18858</v>
      </c>
      <c r="CX134" s="41" t="s">
        <v>18859</v>
      </c>
      <c r="CY134" s="41" t="s">
        <v>18860</v>
      </c>
      <c r="CZ134" s="41" t="s">
        <v>18861</v>
      </c>
      <c r="DA134" s="41" t="s">
        <v>18862</v>
      </c>
      <c r="DB134" s="43" t="s">
        <v>18863</v>
      </c>
      <c r="DC134" s="41" t="s">
        <v>18864</v>
      </c>
      <c r="DD134" s="41" t="s">
        <v>18865</v>
      </c>
      <c r="DE134" s="41" t="s">
        <v>18866</v>
      </c>
      <c r="DF134" s="41" t="s">
        <v>18867</v>
      </c>
      <c r="DG134" s="43" t="s">
        <v>18868</v>
      </c>
      <c r="DH134" s="41" t="s">
        <v>18869</v>
      </c>
      <c r="DI134" s="41" t="s">
        <v>18870</v>
      </c>
      <c r="DJ134" s="41" t="s">
        <v>18871</v>
      </c>
      <c r="DK134" s="41" t="s">
        <v>18872</v>
      </c>
      <c r="DL134" s="43" t="s">
        <v>18873</v>
      </c>
      <c r="DM134" s="41" t="s">
        <v>18874</v>
      </c>
      <c r="DN134" s="41" t="s">
        <v>18875</v>
      </c>
      <c r="DO134" s="41" t="s">
        <v>18876</v>
      </c>
      <c r="DP134" s="41" t="s">
        <v>18877</v>
      </c>
      <c r="DQ134" s="43" t="s">
        <v>18878</v>
      </c>
      <c r="DR134" s="41" t="s">
        <v>18879</v>
      </c>
      <c r="DS134" s="41" t="s">
        <v>18880</v>
      </c>
      <c r="DT134" s="41" t="s">
        <v>18881</v>
      </c>
      <c r="DU134" s="41" t="s">
        <v>18882</v>
      </c>
      <c r="DV134" s="43" t="s">
        <v>18883</v>
      </c>
      <c r="DW134" s="41" t="s">
        <v>18884</v>
      </c>
      <c r="DX134" s="41" t="s">
        <v>18885</v>
      </c>
      <c r="DY134" s="41" t="s">
        <v>18886</v>
      </c>
      <c r="DZ134" s="41" t="s">
        <v>18887</v>
      </c>
      <c r="EA134" s="43" t="s">
        <v>18888</v>
      </c>
      <c r="EB134" s="47" t="s">
        <v>18889</v>
      </c>
      <c r="EC134" s="43" t="s">
        <v>18890</v>
      </c>
      <c r="ED134" s="41" t="s">
        <v>18891</v>
      </c>
      <c r="EE134" s="41" t="s">
        <v>18892</v>
      </c>
      <c r="EF134" s="41" t="s">
        <v>18893</v>
      </c>
      <c r="EG134" s="41" t="s">
        <v>18894</v>
      </c>
      <c r="EH134" s="43" t="s">
        <v>18895</v>
      </c>
      <c r="EI134" s="41" t="s">
        <v>18896</v>
      </c>
      <c r="EK134" s="41" t="s">
        <v>18897</v>
      </c>
      <c r="EL134" s="41" t="s">
        <v>18898</v>
      </c>
      <c r="EM134" s="43" t="s">
        <v>18899</v>
      </c>
      <c r="EN134" s="41" t="s">
        <v>18900</v>
      </c>
      <c r="EO134" s="41" t="s">
        <v>18901</v>
      </c>
      <c r="EP134" s="41" t="s">
        <v>18902</v>
      </c>
      <c r="EQ134" s="41" t="s">
        <v>18903</v>
      </c>
      <c r="ER134" s="43" t="s">
        <v>18904</v>
      </c>
      <c r="ES134" s="41" t="s">
        <v>18905</v>
      </c>
      <c r="ET134" s="41" t="s">
        <v>18906</v>
      </c>
      <c r="EU134" s="41" t="s">
        <v>18907</v>
      </c>
      <c r="EV134" s="41" t="s">
        <v>18908</v>
      </c>
      <c r="EW134" s="43" t="s">
        <v>18909</v>
      </c>
      <c r="EX134" s="41" t="s">
        <v>18910</v>
      </c>
      <c r="EY134" s="41" t="s">
        <v>18911</v>
      </c>
      <c r="EZ134" s="41" t="s">
        <v>18912</v>
      </c>
      <c r="FA134" s="41" t="s">
        <v>18913</v>
      </c>
      <c r="FB134" s="43" t="s">
        <v>18914</v>
      </c>
      <c r="FC134" s="41" t="s">
        <v>18915</v>
      </c>
      <c r="FD134" s="41" t="s">
        <v>18916</v>
      </c>
      <c r="FE134" s="41" t="s">
        <v>18917</v>
      </c>
      <c r="FF134" s="41" t="s">
        <v>18918</v>
      </c>
      <c r="FG134" s="43" t="s">
        <v>18919</v>
      </c>
      <c r="FH134" s="41" t="s">
        <v>18920</v>
      </c>
      <c r="FI134" s="41" t="s">
        <v>18921</v>
      </c>
      <c r="FJ134" s="41" t="s">
        <v>18922</v>
      </c>
      <c r="FK134" s="41" t="s">
        <v>18923</v>
      </c>
      <c r="FL134" s="43" t="s">
        <v>18924</v>
      </c>
      <c r="FM134" s="41" t="s">
        <v>18925</v>
      </c>
      <c r="FN134" s="41" t="s">
        <v>18926</v>
      </c>
      <c r="FO134" s="41" t="s">
        <v>18927</v>
      </c>
      <c r="FP134" s="41" t="s">
        <v>18928</v>
      </c>
      <c r="FQ134" s="43" t="s">
        <v>18929</v>
      </c>
    </row>
    <row r="135" spans="1:173" outlineLevel="1" x14ac:dyDescent="0.3">
      <c r="A135" s="67" t="s">
        <v>18930</v>
      </c>
      <c r="B135" s="67" t="s">
        <v>18931</v>
      </c>
      <c r="C135" s="81" t="s">
        <v>18932</v>
      </c>
      <c r="D135" s="81" t="s">
        <v>18933</v>
      </c>
      <c r="E135" s="37" t="s">
        <v>18934</v>
      </c>
      <c r="F135" s="43">
        <v>-99.446013333333369</v>
      </c>
      <c r="G135" s="41">
        <v>-97.662341333333345</v>
      </c>
      <c r="H135" s="41">
        <v>-97.577230666666694</v>
      </c>
      <c r="I135" s="41">
        <v>-98.036121333333369</v>
      </c>
      <c r="J135" s="41">
        <v>-98.285132000000033</v>
      </c>
      <c r="K135" s="41">
        <v>-98.428286000000014</v>
      </c>
      <c r="L135" s="43">
        <v>-98.71549600000003</v>
      </c>
      <c r="M135" s="41">
        <v>-99.095538666666698</v>
      </c>
      <c r="O135" s="41">
        <v>-99.231871514687782</v>
      </c>
      <c r="P135" s="41">
        <v>-99.017720091873045</v>
      </c>
      <c r="Q135" s="43">
        <v>-98.829961335724917</v>
      </c>
      <c r="R135" s="41">
        <v>-98.732775758639306</v>
      </c>
      <c r="S135" s="41">
        <v>-98.705249514886987</v>
      </c>
      <c r="T135" s="41">
        <v>-98.698045776097061</v>
      </c>
      <c r="U135" s="41">
        <v>-98.481873641476355</v>
      </c>
      <c r="V135" s="43">
        <v>-98.116279281159066</v>
      </c>
      <c r="W135" s="41">
        <v>-97.611653075112642</v>
      </c>
      <c r="X135" s="41">
        <v>-96.918826473235413</v>
      </c>
      <c r="Y135" s="41">
        <v>-96.090575204691518</v>
      </c>
      <c r="Z135" s="41">
        <v>-95.267551197058779</v>
      </c>
      <c r="AA135" s="43">
        <v>-94.387000153214913</v>
      </c>
      <c r="AB135" s="41">
        <v>-93.569185776037742</v>
      </c>
      <c r="AC135" s="41">
        <v>-92.832355389434099</v>
      </c>
      <c r="AD135" s="41">
        <v>-92.075264993403962</v>
      </c>
      <c r="AE135" s="41">
        <v>-91.291314003129358</v>
      </c>
      <c r="AF135" s="43">
        <v>-90.494517608095762</v>
      </c>
      <c r="AG135" s="41">
        <v>-89.575709213062154</v>
      </c>
      <c r="AH135" s="41">
        <v>-88.50409416078837</v>
      </c>
      <c r="AI135" s="41">
        <v>-87.738320617438703</v>
      </c>
      <c r="AJ135" s="41">
        <v>-86.972547074089064</v>
      </c>
      <c r="AK135" s="43">
        <v>-86.20677353073944</v>
      </c>
      <c r="AL135" s="41">
        <v>-85.440999987389787</v>
      </c>
      <c r="AM135" s="41">
        <v>-84.675226444040149</v>
      </c>
      <c r="AN135" s="41">
        <v>-83.809574198311012</v>
      </c>
      <c r="AO135" s="41">
        <v>-82.94392195258186</v>
      </c>
      <c r="AP135" s="43">
        <v>-82.078269706852723</v>
      </c>
      <c r="AQ135" s="41">
        <v>-81.212617461123543</v>
      </c>
      <c r="AR135" s="41">
        <v>-80.34696521539442</v>
      </c>
      <c r="AS135" s="41">
        <v>-79.481312969665268</v>
      </c>
      <c r="AT135" s="41">
        <v>-78.615660723936131</v>
      </c>
      <c r="AU135" s="43">
        <v>-77.750008478206979</v>
      </c>
      <c r="AV135" s="47">
        <v>2.1362625262631419E-3</v>
      </c>
      <c r="AW135" s="43">
        <v>6.9167750685182661E-2</v>
      </c>
      <c r="AX135" s="41">
        <v>6.8845993281233309E-2</v>
      </c>
      <c r="AY135" s="41">
        <v>4.5096348765475205E-3</v>
      </c>
      <c r="AZ135" s="41">
        <v>5.2087393688458855E-2</v>
      </c>
      <c r="BA135" s="41">
        <v>2.3578870181744952E-3</v>
      </c>
      <c r="BB135" s="43">
        <v>0.14882062589614042</v>
      </c>
      <c r="BC135" s="41">
        <v>5.3601001750712678E-3</v>
      </c>
      <c r="BE135" s="41">
        <v>4.2152453860821636E-2</v>
      </c>
      <c r="BF135" s="41">
        <v>4.2152453860821636E-2</v>
      </c>
      <c r="BG135" s="43">
        <v>4.2152453860821636E-2</v>
      </c>
      <c r="BH135" s="41">
        <v>4.2152453860821636E-2</v>
      </c>
      <c r="BI135" s="41">
        <v>4.2152453860821636E-2</v>
      </c>
      <c r="BJ135" s="41">
        <v>4.2152453860821636E-2</v>
      </c>
      <c r="BK135" s="41">
        <v>4.2152453860821636E-2</v>
      </c>
      <c r="BL135" s="43">
        <v>4.2152453860821636E-2</v>
      </c>
      <c r="BM135" s="41">
        <v>4.2152453860821636E-2</v>
      </c>
      <c r="BN135" s="41">
        <v>4.2152453860821636E-2</v>
      </c>
      <c r="BO135" s="41">
        <v>4.2152453860821636E-2</v>
      </c>
      <c r="BP135" s="41">
        <v>4.2152453860821636E-2</v>
      </c>
      <c r="BQ135" s="43">
        <v>4.2152453860821636E-2</v>
      </c>
      <c r="BR135" s="41">
        <v>4.2152453860821636E-2</v>
      </c>
      <c r="BS135" s="41">
        <v>4.2152453860821636E-2</v>
      </c>
      <c r="BT135" s="41">
        <v>4.2152453860821636E-2</v>
      </c>
      <c r="BU135" s="41">
        <v>4.2152453860821636E-2</v>
      </c>
      <c r="BV135" s="43">
        <v>4.2152453860821636E-2</v>
      </c>
      <c r="BW135" s="41">
        <v>4.2152453860821636E-2</v>
      </c>
      <c r="BX135" s="41">
        <v>4.2152453860821636E-2</v>
      </c>
      <c r="BY135" s="41">
        <v>4.2152453860821636E-2</v>
      </c>
      <c r="BZ135" s="41">
        <v>4.2152453860821636E-2</v>
      </c>
      <c r="CA135" s="43">
        <v>4.2152453860821636E-2</v>
      </c>
      <c r="CB135" s="41">
        <v>4.2152453860821636E-2</v>
      </c>
      <c r="CC135" s="41">
        <v>4.2152453860821636E-2</v>
      </c>
      <c r="CD135" s="41">
        <v>4.2152453860821636E-2</v>
      </c>
      <c r="CE135" s="41">
        <v>4.2152453860821636E-2</v>
      </c>
      <c r="CF135" s="43">
        <v>4.2152453860821636E-2</v>
      </c>
      <c r="CG135" s="41">
        <v>4.2152453860821636E-2</v>
      </c>
      <c r="CH135" s="41">
        <v>4.2152453860821636E-2</v>
      </c>
      <c r="CI135" s="41">
        <v>4.2152453860821636E-2</v>
      </c>
      <c r="CJ135" s="41">
        <v>4.2152453860821636E-2</v>
      </c>
      <c r="CK135" s="43">
        <v>4.2152453860821636E-2</v>
      </c>
      <c r="CL135" s="47">
        <v>1.8460094656295627E-3</v>
      </c>
      <c r="CM135" s="43">
        <v>5.9769958472521971E-2</v>
      </c>
      <c r="CN135" s="41">
        <v>5.9491918107152708E-2</v>
      </c>
      <c r="CO135" s="41">
        <v>3.8969127465818252E-3</v>
      </c>
      <c r="CP135" s="41">
        <v>4.5010302154700865E-2</v>
      </c>
      <c r="CQ135" s="41">
        <v>2.0375219341833956E-3</v>
      </c>
      <c r="CR135" s="43">
        <v>0.1286004321602518</v>
      </c>
      <c r="CS135" s="41">
        <v>4.6318256947626727E-3</v>
      </c>
      <c r="CU135" s="41">
        <v>3.6425218281905647E-2</v>
      </c>
      <c r="CV135" s="41">
        <v>3.6425218281905647E-2</v>
      </c>
      <c r="CW135" s="43">
        <v>3.6425218281905647E-2</v>
      </c>
      <c r="CX135" s="41">
        <v>3.6425218281905647E-2</v>
      </c>
      <c r="CY135" s="41">
        <v>3.6425218281905647E-2</v>
      </c>
      <c r="CZ135" s="41">
        <v>3.6425218281905647E-2</v>
      </c>
      <c r="DA135" s="41">
        <v>3.6425218281905647E-2</v>
      </c>
      <c r="DB135" s="43">
        <v>3.6425218281905647E-2</v>
      </c>
      <c r="DC135" s="41">
        <v>3.6425218281905647E-2</v>
      </c>
      <c r="DD135" s="41">
        <v>3.6425218281905647E-2</v>
      </c>
      <c r="DE135" s="41">
        <v>3.6425218281905647E-2</v>
      </c>
      <c r="DF135" s="41">
        <v>3.6425218281905647E-2</v>
      </c>
      <c r="DG135" s="43">
        <v>3.6425218281905647E-2</v>
      </c>
      <c r="DH135" s="41">
        <v>3.6425218281905647E-2</v>
      </c>
      <c r="DI135" s="41">
        <v>3.6425218281905647E-2</v>
      </c>
      <c r="DJ135" s="41">
        <v>3.6425218281905647E-2</v>
      </c>
      <c r="DK135" s="41">
        <v>3.6425218281905647E-2</v>
      </c>
      <c r="DL135" s="43">
        <v>3.6425218281905647E-2</v>
      </c>
      <c r="DM135" s="41">
        <v>3.6425218281905647E-2</v>
      </c>
      <c r="DN135" s="41">
        <v>3.6425218281905647E-2</v>
      </c>
      <c r="DO135" s="41">
        <v>3.6425218281905647E-2</v>
      </c>
      <c r="DP135" s="41">
        <v>3.6425218281905647E-2</v>
      </c>
      <c r="DQ135" s="43">
        <v>3.6425218281905647E-2</v>
      </c>
      <c r="DR135" s="41">
        <v>3.6425218281905647E-2</v>
      </c>
      <c r="DS135" s="41">
        <v>3.6425218281905647E-2</v>
      </c>
      <c r="DT135" s="41">
        <v>3.6425218281905647E-2</v>
      </c>
      <c r="DU135" s="41">
        <v>3.6425218281905647E-2</v>
      </c>
      <c r="DV135" s="43">
        <v>3.6425218281905647E-2</v>
      </c>
      <c r="DW135" s="41">
        <v>3.6425218281905647E-2</v>
      </c>
      <c r="DX135" s="41">
        <v>3.6425218281905647E-2</v>
      </c>
      <c r="DY135" s="41">
        <v>3.6425218281905647E-2</v>
      </c>
      <c r="DZ135" s="41">
        <v>3.6425218281905647E-2</v>
      </c>
      <c r="EA135" s="43">
        <v>3.6425218281905647E-2</v>
      </c>
      <c r="EB135" s="47">
        <v>-99.442031061341481</v>
      </c>
      <c r="EC135" s="43">
        <v>-97.533403624175648</v>
      </c>
      <c r="ED135" s="41">
        <v>-97.448892755278308</v>
      </c>
      <c r="EE135" s="41">
        <v>-98.027714785710245</v>
      </c>
      <c r="EF135" s="41">
        <v>-98.188034304156872</v>
      </c>
      <c r="EG135" s="41">
        <v>-98.423890591047652</v>
      </c>
      <c r="EH135" s="43">
        <v>-98.43807494194364</v>
      </c>
      <c r="EI135" s="41">
        <v>-99.085546740796872</v>
      </c>
      <c r="EK135" s="41">
        <v>-99.153293842545054</v>
      </c>
      <c r="EL135" s="41">
        <v>-98.939142419730317</v>
      </c>
      <c r="EM135" s="43">
        <v>-98.751383663582189</v>
      </c>
      <c r="EN135" s="41">
        <v>-98.654198086496578</v>
      </c>
      <c r="EO135" s="41">
        <v>-98.626671842744258</v>
      </c>
      <c r="EP135" s="41">
        <v>-98.619468103954333</v>
      </c>
      <c r="EQ135" s="41">
        <v>-98.403295969333627</v>
      </c>
      <c r="ER135" s="43">
        <v>-98.037701609016338</v>
      </c>
      <c r="ES135" s="41">
        <v>-97.533075402969914</v>
      </c>
      <c r="ET135" s="41">
        <v>-96.840248801092685</v>
      </c>
      <c r="EU135" s="41">
        <v>-96.01199753254879</v>
      </c>
      <c r="EV135" s="41">
        <v>-95.188973524916051</v>
      </c>
      <c r="EW135" s="43">
        <v>-94.308422481072185</v>
      </c>
      <c r="EX135" s="41">
        <v>-93.490608103895013</v>
      </c>
      <c r="EY135" s="41">
        <v>-92.753777717291371</v>
      </c>
      <c r="EZ135" s="41">
        <v>-91.996687321261234</v>
      </c>
      <c r="FA135" s="41">
        <v>-91.21273633098663</v>
      </c>
      <c r="FB135" s="43">
        <v>-90.415939935953034</v>
      </c>
      <c r="FC135" s="41">
        <v>-89.497131540919426</v>
      </c>
      <c r="FD135" s="41">
        <v>-88.425516488645641</v>
      </c>
      <c r="FE135" s="41">
        <v>-87.659742945295974</v>
      </c>
      <c r="FF135" s="41">
        <v>-86.893969401946336</v>
      </c>
      <c r="FG135" s="43">
        <v>-86.128195858596712</v>
      </c>
      <c r="FH135" s="41">
        <v>-85.362422315247059</v>
      </c>
      <c r="FI135" s="41">
        <v>-84.596648771897421</v>
      </c>
      <c r="FJ135" s="41">
        <v>-83.730996526168283</v>
      </c>
      <c r="FK135" s="41">
        <v>-82.865344280439132</v>
      </c>
      <c r="FL135" s="43">
        <v>-81.999692034709994</v>
      </c>
      <c r="FM135" s="41">
        <v>-81.134039788980814</v>
      </c>
      <c r="FN135" s="41">
        <v>-80.268387543251691</v>
      </c>
      <c r="FO135" s="41">
        <v>-79.40273529752254</v>
      </c>
      <c r="FP135" s="41">
        <v>-78.537083051793402</v>
      </c>
      <c r="FQ135" s="43">
        <v>-77.671430806064251</v>
      </c>
    </row>
    <row r="136" spans="1:173" outlineLevel="1" x14ac:dyDescent="0.3">
      <c r="A136" s="67" t="s">
        <v>18935</v>
      </c>
      <c r="B136" s="67" t="s">
        <v>18936</v>
      </c>
      <c r="C136" s="80" t="s">
        <v>18937</v>
      </c>
      <c r="D136" s="80" t="s">
        <v>18938</v>
      </c>
      <c r="E136" s="37" t="s">
        <v>18939</v>
      </c>
      <c r="F136" s="43">
        <v>9.1597973376394712</v>
      </c>
      <c r="G136" s="41">
        <v>20.164927458010471</v>
      </c>
      <c r="H136" s="41">
        <v>21.000343430600214</v>
      </c>
      <c r="I136" s="41">
        <v>28.087620495566778</v>
      </c>
      <c r="J136" s="41">
        <v>25.397008606398892</v>
      </c>
      <c r="K136" s="41">
        <v>22.292384453927486</v>
      </c>
      <c r="L136" s="43">
        <v>20.00039968260155</v>
      </c>
      <c r="M136" s="41">
        <v>18.364027752502007</v>
      </c>
      <c r="O136" s="41">
        <v>27.474470492520538</v>
      </c>
      <c r="P136" s="41">
        <v>27.831875813789054</v>
      </c>
      <c r="Q136" s="43">
        <v>28.393171983527292</v>
      </c>
      <c r="R136" s="41">
        <v>28.881276566635368</v>
      </c>
      <c r="S136" s="41">
        <v>29.2334539174303</v>
      </c>
      <c r="T136" s="41">
        <v>19.992175884009384</v>
      </c>
      <c r="U136" s="41">
        <v>20.062667296829872</v>
      </c>
      <c r="V136" s="43">
        <v>20.072165720791904</v>
      </c>
      <c r="W136" s="41">
        <v>20.154855731384089</v>
      </c>
      <c r="X136" s="41">
        <v>20.383928915236577</v>
      </c>
      <c r="Y136" s="41">
        <v>20.613002099089066</v>
      </c>
      <c r="Z136" s="41">
        <v>20.677635055383167</v>
      </c>
      <c r="AA136" s="43">
        <v>20.694133783909518</v>
      </c>
      <c r="AB136" s="41">
        <v>20.653124837226471</v>
      </c>
      <c r="AC136" s="41">
        <v>20.238033445148989</v>
      </c>
      <c r="AD136" s="41">
        <v>19.93098677619221</v>
      </c>
      <c r="AE136" s="41">
        <v>19.788380334793828</v>
      </c>
      <c r="AF136" s="43">
        <v>19.754901110021642</v>
      </c>
      <c r="AG136" s="41">
        <v>19.778929560458874</v>
      </c>
      <c r="AH136" s="41">
        <v>20.238033445148989</v>
      </c>
      <c r="AI136" s="41">
        <v>19.783824481546329</v>
      </c>
      <c r="AJ136" s="41">
        <v>19.329615517943658</v>
      </c>
      <c r="AK136" s="43">
        <v>18.875406554340991</v>
      </c>
      <c r="AL136" s="41">
        <v>18.42119759073832</v>
      </c>
      <c r="AM136" s="41">
        <v>17.966988627135656</v>
      </c>
      <c r="AN136" s="41">
        <v>17.966988627135656</v>
      </c>
      <c r="AO136" s="41">
        <v>17.966988627135656</v>
      </c>
      <c r="AP136" s="43">
        <v>17.966988627135656</v>
      </c>
      <c r="AQ136" s="41">
        <v>17.966988627135656</v>
      </c>
      <c r="AR136" s="41">
        <v>17.966988627135656</v>
      </c>
      <c r="AS136" s="41">
        <v>17.966988627135656</v>
      </c>
      <c r="AT136" s="41">
        <v>17.966988627135656</v>
      </c>
      <c r="AU136" s="43">
        <v>17.966988627135656</v>
      </c>
      <c r="AV136" s="47" t="s">
        <v>18940</v>
      </c>
      <c r="AW136" s="43" t="s">
        <v>18941</v>
      </c>
      <c r="AX136" s="41" t="s">
        <v>18942</v>
      </c>
      <c r="AY136" s="41" t="s">
        <v>18943</v>
      </c>
      <c r="AZ136" s="41" t="s">
        <v>18944</v>
      </c>
      <c r="BA136" s="41" t="s">
        <v>18945</v>
      </c>
      <c r="BB136" s="43" t="s">
        <v>18946</v>
      </c>
      <c r="BC136" s="41" t="s">
        <v>18947</v>
      </c>
      <c r="BE136" s="41" t="s">
        <v>18948</v>
      </c>
      <c r="BF136" s="41" t="s">
        <v>18949</v>
      </c>
      <c r="BG136" s="43" t="s">
        <v>18950</v>
      </c>
      <c r="BH136" s="41" t="s">
        <v>18951</v>
      </c>
      <c r="BI136" s="41" t="s">
        <v>18952</v>
      </c>
      <c r="BJ136" s="41" t="s">
        <v>18953</v>
      </c>
      <c r="BK136" s="41" t="s">
        <v>18954</v>
      </c>
      <c r="BL136" s="43" t="s">
        <v>18955</v>
      </c>
      <c r="BM136" s="41" t="s">
        <v>18956</v>
      </c>
      <c r="BN136" s="41" t="s">
        <v>18957</v>
      </c>
      <c r="BO136" s="41" t="s">
        <v>18958</v>
      </c>
      <c r="BP136" s="41" t="s">
        <v>18959</v>
      </c>
      <c r="BQ136" s="43" t="s">
        <v>18960</v>
      </c>
      <c r="BR136" s="41" t="s">
        <v>18961</v>
      </c>
      <c r="BS136" s="41" t="s">
        <v>18962</v>
      </c>
      <c r="BT136" s="41" t="s">
        <v>18963</v>
      </c>
      <c r="BU136" s="41" t="s">
        <v>18964</v>
      </c>
      <c r="BV136" s="43" t="s">
        <v>18965</v>
      </c>
      <c r="BW136" s="41" t="s">
        <v>18966</v>
      </c>
      <c r="BX136" s="41" t="s">
        <v>18967</v>
      </c>
      <c r="BY136" s="41" t="s">
        <v>18968</v>
      </c>
      <c r="BZ136" s="41" t="s">
        <v>18969</v>
      </c>
      <c r="CA136" s="43" t="s">
        <v>18970</v>
      </c>
      <c r="CB136" s="41" t="s">
        <v>18971</v>
      </c>
      <c r="CC136" s="41" t="s">
        <v>18972</v>
      </c>
      <c r="CD136" s="41" t="s">
        <v>18973</v>
      </c>
      <c r="CE136" s="41" t="s">
        <v>18974</v>
      </c>
      <c r="CF136" s="43" t="s">
        <v>18975</v>
      </c>
      <c r="CG136" s="41" t="s">
        <v>18976</v>
      </c>
      <c r="CH136" s="41" t="s">
        <v>18977</v>
      </c>
      <c r="CI136" s="41" t="s">
        <v>18978</v>
      </c>
      <c r="CJ136" s="41" t="s">
        <v>18979</v>
      </c>
      <c r="CK136" s="43" t="s">
        <v>18980</v>
      </c>
      <c r="CL136" s="47" t="s">
        <v>18981</v>
      </c>
      <c r="CM136" s="43" t="s">
        <v>18982</v>
      </c>
      <c r="CN136" s="41" t="s">
        <v>18983</v>
      </c>
      <c r="CO136" s="41" t="s">
        <v>18984</v>
      </c>
      <c r="CP136" s="41" t="s">
        <v>18985</v>
      </c>
      <c r="CQ136" s="41" t="s">
        <v>18986</v>
      </c>
      <c r="CR136" s="43" t="s">
        <v>18987</v>
      </c>
      <c r="CS136" s="41" t="s">
        <v>18988</v>
      </c>
      <c r="CU136" s="41" t="s">
        <v>18989</v>
      </c>
      <c r="CV136" s="41" t="s">
        <v>18990</v>
      </c>
      <c r="CW136" s="43" t="s">
        <v>18991</v>
      </c>
      <c r="CX136" s="41" t="s">
        <v>18992</v>
      </c>
      <c r="CY136" s="41" t="s">
        <v>18993</v>
      </c>
      <c r="CZ136" s="41" t="s">
        <v>18994</v>
      </c>
      <c r="DA136" s="41" t="s">
        <v>18995</v>
      </c>
      <c r="DB136" s="43" t="s">
        <v>18996</v>
      </c>
      <c r="DC136" s="41" t="s">
        <v>18997</v>
      </c>
      <c r="DD136" s="41" t="s">
        <v>18998</v>
      </c>
      <c r="DE136" s="41" t="s">
        <v>18999</v>
      </c>
      <c r="DF136" s="41" t="s">
        <v>19000</v>
      </c>
      <c r="DG136" s="43" t="s">
        <v>19001</v>
      </c>
      <c r="DH136" s="41" t="s">
        <v>19002</v>
      </c>
      <c r="DI136" s="41" t="s">
        <v>19003</v>
      </c>
      <c r="DJ136" s="41" t="s">
        <v>19004</v>
      </c>
      <c r="DK136" s="41" t="s">
        <v>19005</v>
      </c>
      <c r="DL136" s="43" t="s">
        <v>19006</v>
      </c>
      <c r="DM136" s="41" t="s">
        <v>19007</v>
      </c>
      <c r="DN136" s="41" t="s">
        <v>19008</v>
      </c>
      <c r="DO136" s="41" t="s">
        <v>19009</v>
      </c>
      <c r="DP136" s="41" t="s">
        <v>19010</v>
      </c>
      <c r="DQ136" s="43" t="s">
        <v>19011</v>
      </c>
      <c r="DR136" s="41" t="s">
        <v>19012</v>
      </c>
      <c r="DS136" s="41" t="s">
        <v>19013</v>
      </c>
      <c r="DT136" s="41" t="s">
        <v>19014</v>
      </c>
      <c r="DU136" s="41" t="s">
        <v>19015</v>
      </c>
      <c r="DV136" s="43" t="s">
        <v>19016</v>
      </c>
      <c r="DW136" s="41" t="s">
        <v>19017</v>
      </c>
      <c r="DX136" s="41" t="s">
        <v>19018</v>
      </c>
      <c r="DY136" s="41" t="s">
        <v>19019</v>
      </c>
      <c r="DZ136" s="41" t="s">
        <v>19020</v>
      </c>
      <c r="EA136" s="43" t="s">
        <v>19021</v>
      </c>
      <c r="EB136" s="47">
        <v>9.1597973376394712</v>
      </c>
      <c r="EC136" s="43">
        <v>20.164927458010471</v>
      </c>
      <c r="ED136" s="41">
        <v>21.000343430600214</v>
      </c>
      <c r="EE136" s="41">
        <v>28.087620495566778</v>
      </c>
      <c r="EF136" s="41">
        <v>25.397008606398892</v>
      </c>
      <c r="EG136" s="41">
        <v>22.292384453927486</v>
      </c>
      <c r="EH136" s="43">
        <v>20.00039968260155</v>
      </c>
      <c r="EI136" s="41">
        <v>18.364027752502007</v>
      </c>
      <c r="EK136" s="41">
        <v>27.474470492520538</v>
      </c>
      <c r="EL136" s="41">
        <v>27.831875813789054</v>
      </c>
      <c r="EM136" s="43">
        <v>28.393171983527292</v>
      </c>
      <c r="EN136" s="41">
        <v>28.881276566635368</v>
      </c>
      <c r="EO136" s="41">
        <v>29.2334539174303</v>
      </c>
      <c r="EP136" s="41">
        <v>19.992175884009384</v>
      </c>
      <c r="EQ136" s="41">
        <v>20.062667296829872</v>
      </c>
      <c r="ER136" s="43">
        <v>20.072165720791904</v>
      </c>
      <c r="ES136" s="41">
        <v>20.154855731384089</v>
      </c>
      <c r="ET136" s="41">
        <v>20.383928915236577</v>
      </c>
      <c r="EU136" s="41">
        <v>20.613002099089066</v>
      </c>
      <c r="EV136" s="41">
        <v>20.677635055383167</v>
      </c>
      <c r="EW136" s="43">
        <v>20.694133783909518</v>
      </c>
      <c r="EX136" s="41">
        <v>20.653124837226471</v>
      </c>
      <c r="EY136" s="41">
        <v>20.238033445148989</v>
      </c>
      <c r="EZ136" s="41">
        <v>19.93098677619221</v>
      </c>
      <c r="FA136" s="41">
        <v>19.788380334793828</v>
      </c>
      <c r="FB136" s="43">
        <v>19.754901110021642</v>
      </c>
      <c r="FC136" s="41">
        <v>19.778929560458874</v>
      </c>
      <c r="FD136" s="41">
        <v>20.238033445148989</v>
      </c>
      <c r="FE136" s="41">
        <v>19.783824481546329</v>
      </c>
      <c r="FF136" s="41">
        <v>19.329615517943658</v>
      </c>
      <c r="FG136" s="43">
        <v>18.875406554340991</v>
      </c>
      <c r="FH136" s="41">
        <v>18.42119759073832</v>
      </c>
      <c r="FI136" s="41">
        <v>17.966988627135656</v>
      </c>
      <c r="FJ136" s="41">
        <v>17.966988627135656</v>
      </c>
      <c r="FK136" s="41">
        <v>17.966988627135656</v>
      </c>
      <c r="FL136" s="43">
        <v>17.966988627135656</v>
      </c>
      <c r="FM136" s="41">
        <v>17.966988627135656</v>
      </c>
      <c r="FN136" s="41">
        <v>17.966988627135656</v>
      </c>
      <c r="FO136" s="41">
        <v>17.966988627135656</v>
      </c>
      <c r="FP136" s="41">
        <v>17.966988627135656</v>
      </c>
      <c r="FQ136" s="43">
        <v>17.966988627135656</v>
      </c>
    </row>
    <row r="137" spans="1:173" outlineLevel="1" x14ac:dyDescent="0.3">
      <c r="A137" s="67" t="s">
        <v>19022</v>
      </c>
      <c r="B137" s="67" t="s">
        <v>19023</v>
      </c>
      <c r="C137" s="81" t="s">
        <v>19024</v>
      </c>
      <c r="D137" s="81" t="s">
        <v>19025</v>
      </c>
      <c r="E137" s="37" t="s">
        <v>19026</v>
      </c>
      <c r="F137" s="43">
        <v>-80.894870427959674</v>
      </c>
      <c r="G137" s="41">
        <v>-155.34649342903955</v>
      </c>
      <c r="H137" s="41">
        <v>-145.63888548776004</v>
      </c>
      <c r="I137" s="41">
        <v>-132.6091264177206</v>
      </c>
      <c r="J137" s="41">
        <v>-120.09650817373249</v>
      </c>
      <c r="K137" s="41">
        <v>-109.09804323023765</v>
      </c>
      <c r="L137" s="43">
        <v>-99.153784637160797</v>
      </c>
      <c r="M137" s="41">
        <v>-89.012005141876713</v>
      </c>
      <c r="O137" s="41">
        <v>-75.002325932288798</v>
      </c>
      <c r="P137" s="41">
        <v>-69.441766912411182</v>
      </c>
      <c r="Q137" s="43">
        <v>-63.464620757742068</v>
      </c>
      <c r="R137" s="41">
        <v>-57.019591137057745</v>
      </c>
      <c r="S137" s="41">
        <v>-50.381615896048942</v>
      </c>
      <c r="T137" s="41">
        <v>-43.367350470667354</v>
      </c>
      <c r="U137" s="41">
        <v>-37.779535791086083</v>
      </c>
      <c r="V137" s="43">
        <v>-33.607778031051687</v>
      </c>
      <c r="W137" s="41">
        <v>-30.539747258556364</v>
      </c>
      <c r="X137" s="41">
        <v>-28.516661118947045</v>
      </c>
      <c r="Y137" s="41">
        <v>-27.866119960282322</v>
      </c>
      <c r="Z137" s="41">
        <v>-27.263815206698723</v>
      </c>
      <c r="AA137" s="43">
        <v>-27.24507178056739</v>
      </c>
      <c r="AB137" s="41">
        <v>-26.590484832912207</v>
      </c>
      <c r="AC137" s="41">
        <v>-26.023600439949963</v>
      </c>
      <c r="AD137" s="41">
        <v>-25.489491881869935</v>
      </c>
      <c r="AE137" s="41">
        <v>-24.955383323789892</v>
      </c>
      <c r="AF137" s="43">
        <v>-24.421274765709857</v>
      </c>
      <c r="AG137" s="41">
        <v>-24.979063013556992</v>
      </c>
      <c r="AH137" s="41">
        <v>-26.023600439949973</v>
      </c>
      <c r="AI137" s="41">
        <v>-26.023600439949973</v>
      </c>
      <c r="AJ137" s="41">
        <v>-26.023600439949973</v>
      </c>
      <c r="AK137" s="43">
        <v>-26.023600439949973</v>
      </c>
      <c r="AL137" s="41">
        <v>-26.023600439949973</v>
      </c>
      <c r="AM137" s="41">
        <v>-26.023600439949973</v>
      </c>
      <c r="AN137" s="41">
        <v>-26.023600439949973</v>
      </c>
      <c r="AO137" s="41">
        <v>-26.023600439949973</v>
      </c>
      <c r="AP137" s="43">
        <v>-26.023600439949973</v>
      </c>
      <c r="AQ137" s="41">
        <v>-26.023600439949973</v>
      </c>
      <c r="AR137" s="41">
        <v>-26.023600439949973</v>
      </c>
      <c r="AS137" s="41">
        <v>-26.023600439949973</v>
      </c>
      <c r="AT137" s="41">
        <v>-26.023600439949973</v>
      </c>
      <c r="AU137" s="43">
        <v>-26.023600439949973</v>
      </c>
      <c r="AV137" s="47" t="s">
        <v>19027</v>
      </c>
      <c r="AW137" s="43" t="s">
        <v>19028</v>
      </c>
      <c r="AX137" s="41" t="s">
        <v>19029</v>
      </c>
      <c r="AY137" s="41" t="s">
        <v>19030</v>
      </c>
      <c r="AZ137" s="41" t="s">
        <v>19031</v>
      </c>
      <c r="BA137" s="41" t="s">
        <v>19032</v>
      </c>
      <c r="BB137" s="43" t="s">
        <v>19033</v>
      </c>
      <c r="BC137" s="41" t="s">
        <v>19034</v>
      </c>
      <c r="BE137" s="41" t="s">
        <v>19035</v>
      </c>
      <c r="BF137" s="41" t="s">
        <v>19036</v>
      </c>
      <c r="BG137" s="43" t="s">
        <v>19037</v>
      </c>
      <c r="BH137" s="41" t="s">
        <v>19038</v>
      </c>
      <c r="BI137" s="41" t="s">
        <v>19039</v>
      </c>
      <c r="BJ137" s="41" t="s">
        <v>19040</v>
      </c>
      <c r="BK137" s="41" t="s">
        <v>19041</v>
      </c>
      <c r="BL137" s="43" t="s">
        <v>19042</v>
      </c>
      <c r="BM137" s="41" t="s">
        <v>19043</v>
      </c>
      <c r="BN137" s="41" t="s">
        <v>19044</v>
      </c>
      <c r="BO137" s="41" t="s">
        <v>19045</v>
      </c>
      <c r="BP137" s="41" t="s">
        <v>19046</v>
      </c>
      <c r="BQ137" s="43" t="s">
        <v>19047</v>
      </c>
      <c r="BR137" s="41" t="s">
        <v>19048</v>
      </c>
      <c r="BS137" s="41" t="s">
        <v>19049</v>
      </c>
      <c r="BT137" s="41" t="s">
        <v>19050</v>
      </c>
      <c r="BU137" s="41" t="s">
        <v>19051</v>
      </c>
      <c r="BV137" s="43" t="s">
        <v>19052</v>
      </c>
      <c r="BW137" s="41" t="s">
        <v>19053</v>
      </c>
      <c r="BX137" s="41" t="s">
        <v>19054</v>
      </c>
      <c r="BY137" s="41" t="s">
        <v>19055</v>
      </c>
      <c r="BZ137" s="41" t="s">
        <v>19056</v>
      </c>
      <c r="CA137" s="43" t="s">
        <v>19057</v>
      </c>
      <c r="CB137" s="41" t="s">
        <v>19058</v>
      </c>
      <c r="CC137" s="41" t="s">
        <v>19059</v>
      </c>
      <c r="CD137" s="41" t="s">
        <v>19060</v>
      </c>
      <c r="CE137" s="41" t="s">
        <v>19061</v>
      </c>
      <c r="CF137" s="43" t="s">
        <v>19062</v>
      </c>
      <c r="CG137" s="41" t="s">
        <v>19063</v>
      </c>
      <c r="CH137" s="41" t="s">
        <v>19064</v>
      </c>
      <c r="CI137" s="41" t="s">
        <v>19065</v>
      </c>
      <c r="CJ137" s="41" t="s">
        <v>19066</v>
      </c>
      <c r="CK137" s="43" t="s">
        <v>19067</v>
      </c>
      <c r="CL137" s="47" t="s">
        <v>19068</v>
      </c>
      <c r="CM137" s="43" t="s">
        <v>19069</v>
      </c>
      <c r="CN137" s="41" t="s">
        <v>19070</v>
      </c>
      <c r="CO137" s="41" t="s">
        <v>19071</v>
      </c>
      <c r="CP137" s="41" t="s">
        <v>19072</v>
      </c>
      <c r="CQ137" s="41" t="s">
        <v>19073</v>
      </c>
      <c r="CR137" s="43" t="s">
        <v>19074</v>
      </c>
      <c r="CS137" s="41" t="s">
        <v>19075</v>
      </c>
      <c r="CU137" s="41" t="s">
        <v>19076</v>
      </c>
      <c r="CV137" s="41" t="s">
        <v>19077</v>
      </c>
      <c r="CW137" s="43" t="s">
        <v>19078</v>
      </c>
      <c r="CX137" s="41" t="s">
        <v>19079</v>
      </c>
      <c r="CY137" s="41" t="s">
        <v>19080</v>
      </c>
      <c r="CZ137" s="41" t="s">
        <v>19081</v>
      </c>
      <c r="DA137" s="41" t="s">
        <v>19082</v>
      </c>
      <c r="DB137" s="43" t="s">
        <v>19083</v>
      </c>
      <c r="DC137" s="41" t="s">
        <v>19084</v>
      </c>
      <c r="DD137" s="41" t="s">
        <v>19085</v>
      </c>
      <c r="DE137" s="41" t="s">
        <v>19086</v>
      </c>
      <c r="DF137" s="41" t="s">
        <v>19087</v>
      </c>
      <c r="DG137" s="43" t="s">
        <v>19088</v>
      </c>
      <c r="DH137" s="41" t="s">
        <v>19089</v>
      </c>
      <c r="DI137" s="41" t="s">
        <v>19090</v>
      </c>
      <c r="DJ137" s="41" t="s">
        <v>19091</v>
      </c>
      <c r="DK137" s="41" t="s">
        <v>19092</v>
      </c>
      <c r="DL137" s="43" t="s">
        <v>19093</v>
      </c>
      <c r="DM137" s="41" t="s">
        <v>19094</v>
      </c>
      <c r="DN137" s="41" t="s">
        <v>19095</v>
      </c>
      <c r="DO137" s="41" t="s">
        <v>19096</v>
      </c>
      <c r="DP137" s="41" t="s">
        <v>19097</v>
      </c>
      <c r="DQ137" s="43" t="s">
        <v>19098</v>
      </c>
      <c r="DR137" s="41" t="s">
        <v>19099</v>
      </c>
      <c r="DS137" s="41" t="s">
        <v>19100</v>
      </c>
      <c r="DT137" s="41" t="s">
        <v>19101</v>
      </c>
      <c r="DU137" s="41" t="s">
        <v>19102</v>
      </c>
      <c r="DV137" s="43" t="s">
        <v>19103</v>
      </c>
      <c r="DW137" s="41" t="s">
        <v>19104</v>
      </c>
      <c r="DX137" s="41" t="s">
        <v>19105</v>
      </c>
      <c r="DY137" s="41" t="s">
        <v>19106</v>
      </c>
      <c r="DZ137" s="41" t="s">
        <v>19107</v>
      </c>
      <c r="EA137" s="43" t="s">
        <v>19108</v>
      </c>
      <c r="EB137" s="47">
        <v>-80.894870427959674</v>
      </c>
      <c r="EC137" s="43">
        <v>-155.34649342903955</v>
      </c>
      <c r="ED137" s="41">
        <v>-145.63888548776004</v>
      </c>
      <c r="EE137" s="41">
        <v>-132.6091264177206</v>
      </c>
      <c r="EF137" s="41">
        <v>-120.09650817373249</v>
      </c>
      <c r="EG137" s="41">
        <v>-109.09804323023765</v>
      </c>
      <c r="EH137" s="43">
        <v>-99.153784637160797</v>
      </c>
      <c r="EI137" s="41">
        <v>-89.012005141876713</v>
      </c>
      <c r="EK137" s="41">
        <v>-75.002325932288798</v>
      </c>
      <c r="EL137" s="41">
        <v>-69.441766912411182</v>
      </c>
      <c r="EM137" s="43">
        <v>-63.464620757742068</v>
      </c>
      <c r="EN137" s="41">
        <v>-57.019591137057745</v>
      </c>
      <c r="EO137" s="41">
        <v>-50.381615896048942</v>
      </c>
      <c r="EP137" s="41">
        <v>-43.367350470667354</v>
      </c>
      <c r="EQ137" s="41">
        <v>-37.779535791086083</v>
      </c>
      <c r="ER137" s="43">
        <v>-33.607778031051687</v>
      </c>
      <c r="ES137" s="41">
        <v>-30.539747258556364</v>
      </c>
      <c r="ET137" s="41">
        <v>-28.516661118947045</v>
      </c>
      <c r="EU137" s="41">
        <v>-27.866119960282322</v>
      </c>
      <c r="EV137" s="41">
        <v>-27.263815206698723</v>
      </c>
      <c r="EW137" s="43">
        <v>-27.24507178056739</v>
      </c>
      <c r="EX137" s="41">
        <v>-26.590484832912207</v>
      </c>
      <c r="EY137" s="41">
        <v>-26.023600439949963</v>
      </c>
      <c r="EZ137" s="41">
        <v>-25.489491881869935</v>
      </c>
      <c r="FA137" s="41">
        <v>-24.955383323789892</v>
      </c>
      <c r="FB137" s="43">
        <v>-24.421274765709857</v>
      </c>
      <c r="FC137" s="41">
        <v>-24.979063013556992</v>
      </c>
      <c r="FD137" s="41">
        <v>-26.023600439949973</v>
      </c>
      <c r="FE137" s="41">
        <v>-26.023600439949973</v>
      </c>
      <c r="FF137" s="41">
        <v>-26.023600439949973</v>
      </c>
      <c r="FG137" s="43">
        <v>-26.023600439949973</v>
      </c>
      <c r="FH137" s="41">
        <v>-26.023600439949973</v>
      </c>
      <c r="FI137" s="41">
        <v>-26.023600439949973</v>
      </c>
      <c r="FJ137" s="41">
        <v>-26.023600439949973</v>
      </c>
      <c r="FK137" s="41">
        <v>-26.023600439949973</v>
      </c>
      <c r="FL137" s="43">
        <v>-26.023600439949973</v>
      </c>
      <c r="FM137" s="41">
        <v>-26.023600439949973</v>
      </c>
      <c r="FN137" s="41">
        <v>-26.023600439949973</v>
      </c>
      <c r="FO137" s="41">
        <v>-26.023600439949973</v>
      </c>
      <c r="FP137" s="41">
        <v>-26.023600439949973</v>
      </c>
      <c r="FQ137" s="43">
        <v>-26.023600439949973</v>
      </c>
    </row>
    <row r="138" spans="1:173" outlineLevel="1" x14ac:dyDescent="0.3">
      <c r="A138" s="67" t="s">
        <v>19109</v>
      </c>
      <c r="B138" s="67" t="s">
        <v>19110</v>
      </c>
      <c r="C138" s="81" t="s">
        <v>19111</v>
      </c>
      <c r="D138" s="81" t="s">
        <v>19112</v>
      </c>
      <c r="E138" s="37" t="s">
        <v>19113</v>
      </c>
      <c r="F138" s="43">
        <v>6.0178600631176317E-3</v>
      </c>
      <c r="G138" s="41">
        <v>0.21095754020786794</v>
      </c>
      <c r="H138" s="41">
        <v>0.20555145751819809</v>
      </c>
      <c r="I138" s="41">
        <v>0.15935402362465745</v>
      </c>
      <c r="J138" s="41">
        <v>0.11315658973111647</v>
      </c>
      <c r="K138" s="41">
        <v>8.7600562470859927E-2</v>
      </c>
      <c r="L138" s="43">
        <v>4.6809211266988754E-2</v>
      </c>
      <c r="M138" s="41">
        <v>6.0178600631176317E-3</v>
      </c>
      <c r="O138" s="41">
        <v>1.211198964056342E-2</v>
      </c>
      <c r="P138" s="41">
        <v>1.8206119218009235E-2</v>
      </c>
      <c r="Q138" s="43">
        <v>2.4300248795455077E-2</v>
      </c>
      <c r="R138" s="41">
        <v>3.0394378372900866E-2</v>
      </c>
      <c r="S138" s="41">
        <v>3.6488507950346659E-2</v>
      </c>
      <c r="T138" s="41">
        <v>4.2582637527792476E-2</v>
      </c>
      <c r="U138" s="41">
        <v>4.8676767105238279E-2</v>
      </c>
      <c r="V138" s="43">
        <v>5.4770896682684068E-2</v>
      </c>
      <c r="W138" s="41">
        <v>7.4896778191120908E-2</v>
      </c>
      <c r="X138" s="41">
        <v>9.502265969955774E-2</v>
      </c>
      <c r="Y138" s="41">
        <v>0.11514854120799452</v>
      </c>
      <c r="Z138" s="41">
        <v>0.13527442271643134</v>
      </c>
      <c r="AA138" s="43">
        <v>0.14016498028125365</v>
      </c>
      <c r="AB138" s="41">
        <v>0.13102378591508498</v>
      </c>
      <c r="AC138" s="41">
        <v>0.12188259154891627</v>
      </c>
      <c r="AD138" s="41">
        <v>0.11274139718274756</v>
      </c>
      <c r="AE138" s="41">
        <v>0.10360020281657883</v>
      </c>
      <c r="AF138" s="43">
        <v>0.10969433239402465</v>
      </c>
      <c r="AG138" s="41">
        <v>0.11578846197147045</v>
      </c>
      <c r="AH138" s="41">
        <v>0.12188259154891624</v>
      </c>
      <c r="AI138" s="41">
        <v>0.12188259154891627</v>
      </c>
      <c r="AJ138" s="41">
        <v>0.12188259154891627</v>
      </c>
      <c r="AK138" s="43">
        <v>0.12188259154891627</v>
      </c>
      <c r="AL138" s="41">
        <v>0.12188259154891627</v>
      </c>
      <c r="AM138" s="41">
        <v>0.12188259154891627</v>
      </c>
      <c r="AN138" s="41">
        <v>0.12188259154891627</v>
      </c>
      <c r="AO138" s="41">
        <v>0.12188259154891627</v>
      </c>
      <c r="AP138" s="43">
        <v>0.12188259154891627</v>
      </c>
      <c r="AQ138" s="41">
        <v>0.12188259154891627</v>
      </c>
      <c r="AR138" s="41">
        <v>0.12188259154891627</v>
      </c>
      <c r="AS138" s="41">
        <v>0.12188259154891627</v>
      </c>
      <c r="AT138" s="41">
        <v>0.12188259154891627</v>
      </c>
      <c r="AU138" s="43">
        <v>0.12188259154891627</v>
      </c>
      <c r="AV138" s="47" t="s">
        <v>19114</v>
      </c>
      <c r="AW138" s="43" t="s">
        <v>19115</v>
      </c>
      <c r="AX138" s="41" t="s">
        <v>19116</v>
      </c>
      <c r="AY138" s="41" t="s">
        <v>19117</v>
      </c>
      <c r="AZ138" s="41" t="s">
        <v>19118</v>
      </c>
      <c r="BA138" s="41" t="s">
        <v>19119</v>
      </c>
      <c r="BB138" s="43" t="s">
        <v>19120</v>
      </c>
      <c r="BC138" s="41" t="s">
        <v>19121</v>
      </c>
      <c r="BE138" s="41" t="s">
        <v>19122</v>
      </c>
      <c r="BF138" s="41" t="s">
        <v>19123</v>
      </c>
      <c r="BG138" s="43" t="s">
        <v>19124</v>
      </c>
      <c r="BH138" s="41" t="s">
        <v>19125</v>
      </c>
      <c r="BI138" s="41" t="s">
        <v>19126</v>
      </c>
      <c r="BJ138" s="41" t="s">
        <v>19127</v>
      </c>
      <c r="BK138" s="41" t="s">
        <v>19128</v>
      </c>
      <c r="BL138" s="43" t="s">
        <v>19129</v>
      </c>
      <c r="BM138" s="41" t="s">
        <v>19130</v>
      </c>
      <c r="BN138" s="41" t="s">
        <v>19131</v>
      </c>
      <c r="BO138" s="41" t="s">
        <v>19132</v>
      </c>
      <c r="BP138" s="41" t="s">
        <v>19133</v>
      </c>
      <c r="BQ138" s="43" t="s">
        <v>19134</v>
      </c>
      <c r="BR138" s="41" t="s">
        <v>19135</v>
      </c>
      <c r="BS138" s="41" t="s">
        <v>19136</v>
      </c>
      <c r="BT138" s="41" t="s">
        <v>19137</v>
      </c>
      <c r="BU138" s="41" t="s">
        <v>19138</v>
      </c>
      <c r="BV138" s="43" t="s">
        <v>19139</v>
      </c>
      <c r="BW138" s="41" t="s">
        <v>19140</v>
      </c>
      <c r="BX138" s="41" t="s">
        <v>19141</v>
      </c>
      <c r="BY138" s="41" t="s">
        <v>19142</v>
      </c>
      <c r="BZ138" s="41" t="s">
        <v>19143</v>
      </c>
      <c r="CA138" s="43" t="s">
        <v>19144</v>
      </c>
      <c r="CB138" s="41" t="s">
        <v>19145</v>
      </c>
      <c r="CC138" s="41" t="s">
        <v>19146</v>
      </c>
      <c r="CD138" s="41" t="s">
        <v>19147</v>
      </c>
      <c r="CE138" s="41" t="s">
        <v>19148</v>
      </c>
      <c r="CF138" s="43" t="s">
        <v>19149</v>
      </c>
      <c r="CG138" s="41" t="s">
        <v>19150</v>
      </c>
      <c r="CH138" s="41" t="s">
        <v>19151</v>
      </c>
      <c r="CI138" s="41" t="s">
        <v>19152</v>
      </c>
      <c r="CJ138" s="41" t="s">
        <v>19153</v>
      </c>
      <c r="CK138" s="43" t="s">
        <v>19154</v>
      </c>
      <c r="CL138" s="47" t="s">
        <v>19155</v>
      </c>
      <c r="CM138" s="43" t="s">
        <v>19156</v>
      </c>
      <c r="CN138" s="41" t="s">
        <v>19157</v>
      </c>
      <c r="CO138" s="41" t="s">
        <v>19158</v>
      </c>
      <c r="CP138" s="41" t="s">
        <v>19159</v>
      </c>
      <c r="CQ138" s="41" t="s">
        <v>19160</v>
      </c>
      <c r="CR138" s="43" t="s">
        <v>19161</v>
      </c>
      <c r="CS138" s="41" t="s">
        <v>19162</v>
      </c>
      <c r="CU138" s="41" t="s">
        <v>19163</v>
      </c>
      <c r="CV138" s="41" t="s">
        <v>19164</v>
      </c>
      <c r="CW138" s="43" t="s">
        <v>19165</v>
      </c>
      <c r="CX138" s="41" t="s">
        <v>19166</v>
      </c>
      <c r="CY138" s="41" t="s">
        <v>19167</v>
      </c>
      <c r="CZ138" s="41" t="s">
        <v>19168</v>
      </c>
      <c r="DA138" s="41" t="s">
        <v>19169</v>
      </c>
      <c r="DB138" s="43" t="s">
        <v>19170</v>
      </c>
      <c r="DC138" s="41" t="s">
        <v>19171</v>
      </c>
      <c r="DD138" s="41" t="s">
        <v>19172</v>
      </c>
      <c r="DE138" s="41" t="s">
        <v>19173</v>
      </c>
      <c r="DF138" s="41" t="s">
        <v>19174</v>
      </c>
      <c r="DG138" s="43" t="s">
        <v>19175</v>
      </c>
      <c r="DH138" s="41" t="s">
        <v>19176</v>
      </c>
      <c r="DI138" s="41" t="s">
        <v>19177</v>
      </c>
      <c r="DJ138" s="41" t="s">
        <v>19178</v>
      </c>
      <c r="DK138" s="41" t="s">
        <v>19179</v>
      </c>
      <c r="DL138" s="43" t="s">
        <v>19180</v>
      </c>
      <c r="DM138" s="41" t="s">
        <v>19181</v>
      </c>
      <c r="DN138" s="41" t="s">
        <v>19182</v>
      </c>
      <c r="DO138" s="41" t="s">
        <v>19183</v>
      </c>
      <c r="DP138" s="41" t="s">
        <v>19184</v>
      </c>
      <c r="DQ138" s="43" t="s">
        <v>19185</v>
      </c>
      <c r="DR138" s="41" t="s">
        <v>19186</v>
      </c>
      <c r="DS138" s="41" t="s">
        <v>19187</v>
      </c>
      <c r="DT138" s="41" t="s">
        <v>19188</v>
      </c>
      <c r="DU138" s="41" t="s">
        <v>19189</v>
      </c>
      <c r="DV138" s="43" t="s">
        <v>19190</v>
      </c>
      <c r="DW138" s="41" t="s">
        <v>19191</v>
      </c>
      <c r="DX138" s="41" t="s">
        <v>19192</v>
      </c>
      <c r="DY138" s="41" t="s">
        <v>19193</v>
      </c>
      <c r="DZ138" s="41" t="s">
        <v>19194</v>
      </c>
      <c r="EA138" s="43" t="s">
        <v>19195</v>
      </c>
      <c r="EB138" s="47">
        <v>6.0178600631176317E-3</v>
      </c>
      <c r="EC138" s="43">
        <v>0.21095754020786794</v>
      </c>
      <c r="ED138" s="41">
        <v>0.20555145751819809</v>
      </c>
      <c r="EE138" s="41">
        <v>0.15935402362465745</v>
      </c>
      <c r="EF138" s="41">
        <v>0.11315658973111647</v>
      </c>
      <c r="EG138" s="41">
        <v>8.7600562470859927E-2</v>
      </c>
      <c r="EH138" s="43">
        <v>4.6809211266988754E-2</v>
      </c>
      <c r="EI138" s="41">
        <v>6.0178600631176317E-3</v>
      </c>
      <c r="EK138" s="41">
        <v>1.211198964056342E-2</v>
      </c>
      <c r="EL138" s="41">
        <v>1.8206119218009235E-2</v>
      </c>
      <c r="EM138" s="43">
        <v>2.4300248795455077E-2</v>
      </c>
      <c r="EN138" s="41">
        <v>3.0394378372900866E-2</v>
      </c>
      <c r="EO138" s="41">
        <v>3.6488507950346659E-2</v>
      </c>
      <c r="EP138" s="41">
        <v>4.2582637527792476E-2</v>
      </c>
      <c r="EQ138" s="41">
        <v>4.8676767105238279E-2</v>
      </c>
      <c r="ER138" s="43">
        <v>5.4770896682684068E-2</v>
      </c>
      <c r="ES138" s="41">
        <v>7.4896778191120908E-2</v>
      </c>
      <c r="ET138" s="41">
        <v>9.502265969955774E-2</v>
      </c>
      <c r="EU138" s="41">
        <v>0.11514854120799452</v>
      </c>
      <c r="EV138" s="41">
        <v>0.13527442271643134</v>
      </c>
      <c r="EW138" s="43">
        <v>0.14016498028125365</v>
      </c>
      <c r="EX138" s="41">
        <v>0.13102378591508498</v>
      </c>
      <c r="EY138" s="41">
        <v>0.12188259154891627</v>
      </c>
      <c r="EZ138" s="41">
        <v>0.11274139718274756</v>
      </c>
      <c r="FA138" s="41">
        <v>0.10360020281657883</v>
      </c>
      <c r="FB138" s="43">
        <v>0.10969433239402465</v>
      </c>
      <c r="FC138" s="41">
        <v>0.11578846197147045</v>
      </c>
      <c r="FD138" s="41">
        <v>0.12188259154891624</v>
      </c>
      <c r="FE138" s="41">
        <v>0.12188259154891627</v>
      </c>
      <c r="FF138" s="41">
        <v>0.12188259154891627</v>
      </c>
      <c r="FG138" s="43">
        <v>0.12188259154891627</v>
      </c>
      <c r="FH138" s="41">
        <v>0.12188259154891627</v>
      </c>
      <c r="FI138" s="41">
        <v>0.12188259154891627</v>
      </c>
      <c r="FJ138" s="41">
        <v>0.12188259154891627</v>
      </c>
      <c r="FK138" s="41">
        <v>0.12188259154891627</v>
      </c>
      <c r="FL138" s="43">
        <v>0.12188259154891627</v>
      </c>
      <c r="FM138" s="41">
        <v>0.12188259154891627</v>
      </c>
      <c r="FN138" s="41">
        <v>0.12188259154891627</v>
      </c>
      <c r="FO138" s="41">
        <v>0.12188259154891627</v>
      </c>
      <c r="FP138" s="41">
        <v>0.12188259154891627</v>
      </c>
      <c r="FQ138" s="43">
        <v>0.12188259154891627</v>
      </c>
    </row>
    <row r="139" spans="1:173" outlineLevel="1" x14ac:dyDescent="0.3">
      <c r="A139" s="67" t="s">
        <v>19196</v>
      </c>
      <c r="B139" s="67" t="s">
        <v>19197</v>
      </c>
      <c r="C139" s="81" t="s">
        <v>19198</v>
      </c>
      <c r="D139" s="81" t="s">
        <v>19199</v>
      </c>
      <c r="E139" s="37" t="s">
        <v>19200</v>
      </c>
      <c r="F139" s="43">
        <v>-0.18964125337036319</v>
      </c>
      <c r="G139" s="41">
        <v>-0.643759770409708</v>
      </c>
      <c r="H139" s="41">
        <v>-0.59486124095322412</v>
      </c>
      <c r="I139" s="41">
        <v>-0.54596271149674036</v>
      </c>
      <c r="J139" s="41">
        <v>-0.4634730183266722</v>
      </c>
      <c r="K139" s="41">
        <v>-0.37758168832484851</v>
      </c>
      <c r="L139" s="43">
        <v>-0.29169035832302498</v>
      </c>
      <c r="M139" s="41">
        <v>-0.24066580584669409</v>
      </c>
      <c r="O139" s="41">
        <v>-0.15562488505280928</v>
      </c>
      <c r="P139" s="41">
        <v>-0.13904190549800174</v>
      </c>
      <c r="Q139" s="43">
        <v>-0.10460033257647838</v>
      </c>
      <c r="R139" s="41">
        <v>-7.0158759654955036E-2</v>
      </c>
      <c r="S139" s="41">
        <v>-3.5717186733431681E-2</v>
      </c>
      <c r="T139" s="41">
        <v>-1.7858593366715872E-2</v>
      </c>
      <c r="U139" s="41" t="s">
        <v>19201</v>
      </c>
      <c r="V139" s="43" t="s">
        <v>19202</v>
      </c>
      <c r="W139" s="41" t="s">
        <v>19203</v>
      </c>
      <c r="X139" s="41" t="s">
        <v>19204</v>
      </c>
      <c r="Y139" s="41" t="s">
        <v>19205</v>
      </c>
      <c r="Z139" s="41" t="s">
        <v>19206</v>
      </c>
      <c r="AA139" s="43" t="s">
        <v>19207</v>
      </c>
      <c r="AB139" s="41" t="s">
        <v>19208</v>
      </c>
      <c r="AC139" s="41" t="s">
        <v>19209</v>
      </c>
      <c r="AD139" s="41" t="s">
        <v>19210</v>
      </c>
      <c r="AE139" s="41" t="s">
        <v>19211</v>
      </c>
      <c r="AF139" s="43" t="s">
        <v>19212</v>
      </c>
      <c r="AG139" s="41" t="s">
        <v>19213</v>
      </c>
      <c r="AH139" s="41" t="s">
        <v>19214</v>
      </c>
      <c r="AI139" s="41" t="s">
        <v>19215</v>
      </c>
      <c r="AJ139" s="41" t="s">
        <v>19216</v>
      </c>
      <c r="AK139" s="43" t="s">
        <v>19217</v>
      </c>
      <c r="AL139" s="41" t="s">
        <v>19218</v>
      </c>
      <c r="AM139" s="41" t="s">
        <v>19219</v>
      </c>
      <c r="AN139" s="41" t="s">
        <v>19220</v>
      </c>
      <c r="AO139" s="41" t="s">
        <v>19221</v>
      </c>
      <c r="AP139" s="43" t="s">
        <v>19222</v>
      </c>
      <c r="AQ139" s="41" t="s">
        <v>19223</v>
      </c>
      <c r="AR139" s="41" t="s">
        <v>19224</v>
      </c>
      <c r="AS139" s="41" t="s">
        <v>19225</v>
      </c>
      <c r="AT139" s="41" t="s">
        <v>19226</v>
      </c>
      <c r="AU139" s="43" t="s">
        <v>19227</v>
      </c>
      <c r="AV139" s="47" t="s">
        <v>19228</v>
      </c>
      <c r="AW139" s="43" t="s">
        <v>19229</v>
      </c>
      <c r="AX139" s="41" t="s">
        <v>19230</v>
      </c>
      <c r="AY139" s="41" t="s">
        <v>19231</v>
      </c>
      <c r="AZ139" s="41" t="s">
        <v>19232</v>
      </c>
      <c r="BA139" s="41" t="s">
        <v>19233</v>
      </c>
      <c r="BB139" s="43" t="s">
        <v>19234</v>
      </c>
      <c r="BC139" s="41" t="s">
        <v>19235</v>
      </c>
      <c r="BE139" s="41" t="s">
        <v>19236</v>
      </c>
      <c r="BF139" s="41" t="s">
        <v>19237</v>
      </c>
      <c r="BG139" s="43" t="s">
        <v>19238</v>
      </c>
      <c r="BH139" s="41" t="s">
        <v>19239</v>
      </c>
      <c r="BI139" s="41" t="s">
        <v>19240</v>
      </c>
      <c r="BJ139" s="41" t="s">
        <v>19241</v>
      </c>
      <c r="BK139" s="41" t="s">
        <v>19242</v>
      </c>
      <c r="BL139" s="43" t="s">
        <v>19243</v>
      </c>
      <c r="BM139" s="41" t="s">
        <v>19244</v>
      </c>
      <c r="BN139" s="41" t="s">
        <v>19245</v>
      </c>
      <c r="BO139" s="41" t="s">
        <v>19246</v>
      </c>
      <c r="BP139" s="41" t="s">
        <v>19247</v>
      </c>
      <c r="BQ139" s="43" t="s">
        <v>19248</v>
      </c>
      <c r="BR139" s="41" t="s">
        <v>19249</v>
      </c>
      <c r="BS139" s="41" t="s">
        <v>19250</v>
      </c>
      <c r="BT139" s="41" t="s">
        <v>19251</v>
      </c>
      <c r="BU139" s="41" t="s">
        <v>19252</v>
      </c>
      <c r="BV139" s="43" t="s">
        <v>19253</v>
      </c>
      <c r="BW139" s="41" t="s">
        <v>19254</v>
      </c>
      <c r="BX139" s="41" t="s">
        <v>19255</v>
      </c>
      <c r="BY139" s="41" t="s">
        <v>19256</v>
      </c>
      <c r="BZ139" s="41" t="s">
        <v>19257</v>
      </c>
      <c r="CA139" s="43" t="s">
        <v>19258</v>
      </c>
      <c r="CB139" s="41" t="s">
        <v>19259</v>
      </c>
      <c r="CC139" s="41" t="s">
        <v>19260</v>
      </c>
      <c r="CD139" s="41" t="s">
        <v>19261</v>
      </c>
      <c r="CE139" s="41" t="s">
        <v>19262</v>
      </c>
      <c r="CF139" s="43" t="s">
        <v>19263</v>
      </c>
      <c r="CG139" s="41" t="s">
        <v>19264</v>
      </c>
      <c r="CH139" s="41" t="s">
        <v>19265</v>
      </c>
      <c r="CI139" s="41" t="s">
        <v>19266</v>
      </c>
      <c r="CJ139" s="41" t="s">
        <v>19267</v>
      </c>
      <c r="CK139" s="43" t="s">
        <v>19268</v>
      </c>
      <c r="CL139" s="47" t="s">
        <v>19269</v>
      </c>
      <c r="CM139" s="43" t="s">
        <v>19270</v>
      </c>
      <c r="CN139" s="41" t="s">
        <v>19271</v>
      </c>
      <c r="CO139" s="41" t="s">
        <v>19272</v>
      </c>
      <c r="CP139" s="41" t="s">
        <v>19273</v>
      </c>
      <c r="CQ139" s="41" t="s">
        <v>19274</v>
      </c>
      <c r="CR139" s="43" t="s">
        <v>19275</v>
      </c>
      <c r="CS139" s="41" t="s">
        <v>19276</v>
      </c>
      <c r="CU139" s="41" t="s">
        <v>19277</v>
      </c>
      <c r="CV139" s="41" t="s">
        <v>19278</v>
      </c>
      <c r="CW139" s="43" t="s">
        <v>19279</v>
      </c>
      <c r="CX139" s="41" t="s">
        <v>19280</v>
      </c>
      <c r="CY139" s="41" t="s">
        <v>19281</v>
      </c>
      <c r="CZ139" s="41" t="s">
        <v>19282</v>
      </c>
      <c r="DA139" s="41" t="s">
        <v>19283</v>
      </c>
      <c r="DB139" s="43" t="s">
        <v>19284</v>
      </c>
      <c r="DC139" s="41" t="s">
        <v>19285</v>
      </c>
      <c r="DD139" s="41" t="s">
        <v>19286</v>
      </c>
      <c r="DE139" s="41" t="s">
        <v>19287</v>
      </c>
      <c r="DF139" s="41" t="s">
        <v>19288</v>
      </c>
      <c r="DG139" s="43" t="s">
        <v>19289</v>
      </c>
      <c r="DH139" s="41" t="s">
        <v>19290</v>
      </c>
      <c r="DI139" s="41" t="s">
        <v>19291</v>
      </c>
      <c r="DJ139" s="41" t="s">
        <v>19292</v>
      </c>
      <c r="DK139" s="41" t="s">
        <v>19293</v>
      </c>
      <c r="DL139" s="43" t="s">
        <v>19294</v>
      </c>
      <c r="DM139" s="41" t="s">
        <v>19295</v>
      </c>
      <c r="DN139" s="41" t="s">
        <v>19296</v>
      </c>
      <c r="DO139" s="41" t="s">
        <v>19297</v>
      </c>
      <c r="DP139" s="41" t="s">
        <v>19298</v>
      </c>
      <c r="DQ139" s="43" t="s">
        <v>19299</v>
      </c>
      <c r="DR139" s="41" t="s">
        <v>19300</v>
      </c>
      <c r="DS139" s="41" t="s">
        <v>19301</v>
      </c>
      <c r="DT139" s="41" t="s">
        <v>19302</v>
      </c>
      <c r="DU139" s="41" t="s">
        <v>19303</v>
      </c>
      <c r="DV139" s="43" t="s">
        <v>19304</v>
      </c>
      <c r="DW139" s="41" t="s">
        <v>19305</v>
      </c>
      <c r="DX139" s="41" t="s">
        <v>19306</v>
      </c>
      <c r="DY139" s="41" t="s">
        <v>19307</v>
      </c>
      <c r="DZ139" s="41" t="s">
        <v>19308</v>
      </c>
      <c r="EA139" s="43" t="s">
        <v>19309</v>
      </c>
      <c r="EB139" s="47">
        <v>-0.18964125337036319</v>
      </c>
      <c r="EC139" s="43">
        <v>-0.643759770409708</v>
      </c>
      <c r="ED139" s="41">
        <v>-0.59486124095322412</v>
      </c>
      <c r="EE139" s="41">
        <v>-0.54596271149674036</v>
      </c>
      <c r="EF139" s="41">
        <v>-0.4634730183266722</v>
      </c>
      <c r="EG139" s="41">
        <v>-0.37758168832484851</v>
      </c>
      <c r="EH139" s="43">
        <v>-0.29169035832302498</v>
      </c>
      <c r="EI139" s="41">
        <v>-0.24066580584669409</v>
      </c>
      <c r="EK139" s="41">
        <v>-0.15562488505280928</v>
      </c>
      <c r="EL139" s="41">
        <v>-0.13904190549800174</v>
      </c>
      <c r="EM139" s="43">
        <v>-0.10460033257647838</v>
      </c>
      <c r="EN139" s="41">
        <v>-7.0158759654955036E-2</v>
      </c>
      <c r="EO139" s="41">
        <v>-3.5717186733431681E-2</v>
      </c>
      <c r="EP139" s="41">
        <v>-1.7858593366715872E-2</v>
      </c>
      <c r="EQ139" s="41" t="s">
        <v>19310</v>
      </c>
      <c r="ER139" s="43" t="s">
        <v>19311</v>
      </c>
      <c r="ES139" s="41" t="s">
        <v>19312</v>
      </c>
      <c r="ET139" s="41" t="s">
        <v>19313</v>
      </c>
      <c r="EU139" s="41" t="s">
        <v>19314</v>
      </c>
      <c r="EV139" s="41" t="s">
        <v>19315</v>
      </c>
      <c r="EW139" s="43" t="s">
        <v>19316</v>
      </c>
      <c r="EX139" s="41" t="s">
        <v>19317</v>
      </c>
      <c r="EY139" s="41" t="s">
        <v>19318</v>
      </c>
      <c r="EZ139" s="41" t="s">
        <v>19319</v>
      </c>
      <c r="FA139" s="41" t="s">
        <v>19320</v>
      </c>
      <c r="FB139" s="43" t="s">
        <v>19321</v>
      </c>
      <c r="FC139" s="41" t="s">
        <v>19322</v>
      </c>
      <c r="FD139" s="41" t="s">
        <v>19323</v>
      </c>
      <c r="FE139" s="41" t="s">
        <v>19324</v>
      </c>
      <c r="FF139" s="41" t="s">
        <v>19325</v>
      </c>
      <c r="FG139" s="43" t="s">
        <v>19326</v>
      </c>
      <c r="FH139" s="41" t="s">
        <v>19327</v>
      </c>
      <c r="FI139" s="41" t="s">
        <v>19328</v>
      </c>
      <c r="FJ139" s="41" t="s">
        <v>19329</v>
      </c>
      <c r="FK139" s="41" t="s">
        <v>19330</v>
      </c>
      <c r="FL139" s="43" t="s">
        <v>19331</v>
      </c>
      <c r="FM139" s="41" t="s">
        <v>19332</v>
      </c>
      <c r="FN139" s="41" t="s">
        <v>19333</v>
      </c>
      <c r="FO139" s="41" t="s">
        <v>19334</v>
      </c>
      <c r="FP139" s="41" t="s">
        <v>19335</v>
      </c>
      <c r="FQ139" s="43" t="s">
        <v>19336</v>
      </c>
    </row>
    <row r="140" spans="1:173" outlineLevel="1" x14ac:dyDescent="0.3">
      <c r="A140" s="67" t="s">
        <v>19337</v>
      </c>
      <c r="B140" s="67" t="s">
        <v>19338</v>
      </c>
      <c r="C140" s="81" t="s">
        <v>19339</v>
      </c>
      <c r="D140" s="81" t="s">
        <v>19340</v>
      </c>
      <c r="E140" s="37" t="s">
        <v>19341</v>
      </c>
      <c r="F140" s="43">
        <v>-0.61229462971597048</v>
      </c>
      <c r="G140" s="41">
        <v>-0.52512768590223857</v>
      </c>
      <c r="H140" s="41">
        <v>-0.52512768590223857</v>
      </c>
      <c r="I140" s="41">
        <v>-0.53830902862529073</v>
      </c>
      <c r="J140" s="41">
        <v>-0.55149037134834278</v>
      </c>
      <c r="K140" s="41">
        <v>-0.56467171407139483</v>
      </c>
      <c r="L140" s="43">
        <v>-0.59103439951749925</v>
      </c>
      <c r="M140" s="41">
        <v>-0.61739708496360357</v>
      </c>
      <c r="O140" s="41">
        <v>-0.61246471155755833</v>
      </c>
      <c r="P140" s="41">
        <v>-0.59477620003243026</v>
      </c>
      <c r="Q140" s="43">
        <v>-0.55965429974455605</v>
      </c>
      <c r="R140" s="41">
        <v>-0.52453239945668162</v>
      </c>
      <c r="S140" s="41">
        <v>-0.47282751961399977</v>
      </c>
      <c r="T140" s="41">
        <v>-0.42112263977131786</v>
      </c>
      <c r="U140" s="41">
        <v>-0.37069337374054417</v>
      </c>
      <c r="V140" s="43">
        <v>-0.33769749647251684</v>
      </c>
      <c r="W140" s="41">
        <v>-0.30470161920448957</v>
      </c>
      <c r="X140" s="41">
        <v>-0.30657251946195502</v>
      </c>
      <c r="Y140" s="41">
        <v>-0.30844341971942046</v>
      </c>
      <c r="Z140" s="41">
        <v>-0.3268972995316935</v>
      </c>
      <c r="AA140" s="43">
        <v>-0.34535117934396647</v>
      </c>
      <c r="AB140" s="41">
        <v>-0.36380505915623945</v>
      </c>
      <c r="AC140" s="41">
        <v>-0.36907759624546027</v>
      </c>
      <c r="AD140" s="41">
        <v>-0.37435013333468109</v>
      </c>
      <c r="AE140" s="41">
        <v>-0.37962267042390202</v>
      </c>
      <c r="AF140" s="43">
        <v>-0.37171386479007068</v>
      </c>
      <c r="AG140" s="41">
        <v>-0.36380505915623945</v>
      </c>
      <c r="AH140" s="41">
        <v>-0.36907759624546027</v>
      </c>
      <c r="AI140" s="41">
        <v>-0.36907759624546027</v>
      </c>
      <c r="AJ140" s="41">
        <v>-0.36907759624546027</v>
      </c>
      <c r="AK140" s="43">
        <v>-0.36907759624546027</v>
      </c>
      <c r="AL140" s="41">
        <v>-0.36907759624546027</v>
      </c>
      <c r="AM140" s="41">
        <v>-0.36907759624546027</v>
      </c>
      <c r="AN140" s="41">
        <v>-0.36907759624546027</v>
      </c>
      <c r="AO140" s="41">
        <v>-0.36907759624546027</v>
      </c>
      <c r="AP140" s="43">
        <v>-0.36907759624546027</v>
      </c>
      <c r="AQ140" s="41">
        <v>-0.36907759624546027</v>
      </c>
      <c r="AR140" s="41">
        <v>-0.36907759624546027</v>
      </c>
      <c r="AS140" s="41">
        <v>-0.36907759624546027</v>
      </c>
      <c r="AT140" s="41">
        <v>-0.36907759624546027</v>
      </c>
      <c r="AU140" s="43">
        <v>-0.36907759624546027</v>
      </c>
      <c r="AV140" s="47" t="s">
        <v>19342</v>
      </c>
      <c r="AW140" s="43" t="s">
        <v>19343</v>
      </c>
      <c r="AX140" s="41" t="s">
        <v>19344</v>
      </c>
      <c r="AY140" s="41" t="s">
        <v>19345</v>
      </c>
      <c r="AZ140" s="41" t="s">
        <v>19346</v>
      </c>
      <c r="BA140" s="41" t="s">
        <v>19347</v>
      </c>
      <c r="BB140" s="43" t="s">
        <v>19348</v>
      </c>
      <c r="BC140" s="41" t="s">
        <v>19349</v>
      </c>
      <c r="BE140" s="41" t="s">
        <v>19350</v>
      </c>
      <c r="BF140" s="41" t="s">
        <v>19351</v>
      </c>
      <c r="BG140" s="43" t="s">
        <v>19352</v>
      </c>
      <c r="BH140" s="41" t="s">
        <v>19353</v>
      </c>
      <c r="BI140" s="41" t="s">
        <v>19354</v>
      </c>
      <c r="BJ140" s="41" t="s">
        <v>19355</v>
      </c>
      <c r="BK140" s="41" t="s">
        <v>19356</v>
      </c>
      <c r="BL140" s="43" t="s">
        <v>19357</v>
      </c>
      <c r="BM140" s="41" t="s">
        <v>19358</v>
      </c>
      <c r="BN140" s="41" t="s">
        <v>19359</v>
      </c>
      <c r="BO140" s="41" t="s">
        <v>19360</v>
      </c>
      <c r="BP140" s="41" t="s">
        <v>19361</v>
      </c>
      <c r="BQ140" s="43" t="s">
        <v>19362</v>
      </c>
      <c r="BR140" s="41" t="s">
        <v>19363</v>
      </c>
      <c r="BS140" s="41" t="s">
        <v>19364</v>
      </c>
      <c r="BT140" s="41" t="s">
        <v>19365</v>
      </c>
      <c r="BU140" s="41" t="s">
        <v>19366</v>
      </c>
      <c r="BV140" s="43" t="s">
        <v>19367</v>
      </c>
      <c r="BW140" s="41" t="s">
        <v>19368</v>
      </c>
      <c r="BX140" s="41" t="s">
        <v>19369</v>
      </c>
      <c r="BY140" s="41" t="s">
        <v>19370</v>
      </c>
      <c r="BZ140" s="41" t="s">
        <v>19371</v>
      </c>
      <c r="CA140" s="43" t="s">
        <v>19372</v>
      </c>
      <c r="CB140" s="41" t="s">
        <v>19373</v>
      </c>
      <c r="CC140" s="41" t="s">
        <v>19374</v>
      </c>
      <c r="CD140" s="41" t="s">
        <v>19375</v>
      </c>
      <c r="CE140" s="41" t="s">
        <v>19376</v>
      </c>
      <c r="CF140" s="43" t="s">
        <v>19377</v>
      </c>
      <c r="CG140" s="41" t="s">
        <v>19378</v>
      </c>
      <c r="CH140" s="41" t="s">
        <v>19379</v>
      </c>
      <c r="CI140" s="41" t="s">
        <v>19380</v>
      </c>
      <c r="CJ140" s="41" t="s">
        <v>19381</v>
      </c>
      <c r="CK140" s="43" t="s">
        <v>19382</v>
      </c>
      <c r="CL140" s="47" t="s">
        <v>19383</v>
      </c>
      <c r="CM140" s="43" t="s">
        <v>19384</v>
      </c>
      <c r="CN140" s="41" t="s">
        <v>19385</v>
      </c>
      <c r="CO140" s="41" t="s">
        <v>19386</v>
      </c>
      <c r="CP140" s="41" t="s">
        <v>19387</v>
      </c>
      <c r="CQ140" s="41" t="s">
        <v>19388</v>
      </c>
      <c r="CR140" s="43" t="s">
        <v>19389</v>
      </c>
      <c r="CS140" s="41" t="s">
        <v>19390</v>
      </c>
      <c r="CU140" s="41" t="s">
        <v>19391</v>
      </c>
      <c r="CV140" s="41" t="s">
        <v>19392</v>
      </c>
      <c r="CW140" s="43" t="s">
        <v>19393</v>
      </c>
      <c r="CX140" s="41" t="s">
        <v>19394</v>
      </c>
      <c r="CY140" s="41" t="s">
        <v>19395</v>
      </c>
      <c r="CZ140" s="41" t="s">
        <v>19396</v>
      </c>
      <c r="DA140" s="41" t="s">
        <v>19397</v>
      </c>
      <c r="DB140" s="43" t="s">
        <v>19398</v>
      </c>
      <c r="DC140" s="41" t="s">
        <v>19399</v>
      </c>
      <c r="DD140" s="41" t="s">
        <v>19400</v>
      </c>
      <c r="DE140" s="41" t="s">
        <v>19401</v>
      </c>
      <c r="DF140" s="41" t="s">
        <v>19402</v>
      </c>
      <c r="DG140" s="43" t="s">
        <v>19403</v>
      </c>
      <c r="DH140" s="41" t="s">
        <v>19404</v>
      </c>
      <c r="DI140" s="41" t="s">
        <v>19405</v>
      </c>
      <c r="DJ140" s="41" t="s">
        <v>19406</v>
      </c>
      <c r="DK140" s="41" t="s">
        <v>19407</v>
      </c>
      <c r="DL140" s="43" t="s">
        <v>19408</v>
      </c>
      <c r="DM140" s="41" t="s">
        <v>19409</v>
      </c>
      <c r="DN140" s="41" t="s">
        <v>19410</v>
      </c>
      <c r="DO140" s="41" t="s">
        <v>19411</v>
      </c>
      <c r="DP140" s="41" t="s">
        <v>19412</v>
      </c>
      <c r="DQ140" s="43" t="s">
        <v>19413</v>
      </c>
      <c r="DR140" s="41" t="s">
        <v>19414</v>
      </c>
      <c r="DS140" s="41" t="s">
        <v>19415</v>
      </c>
      <c r="DT140" s="41" t="s">
        <v>19416</v>
      </c>
      <c r="DU140" s="41" t="s">
        <v>19417</v>
      </c>
      <c r="DV140" s="43" t="s">
        <v>19418</v>
      </c>
      <c r="DW140" s="41" t="s">
        <v>19419</v>
      </c>
      <c r="DX140" s="41" t="s">
        <v>19420</v>
      </c>
      <c r="DY140" s="41" t="s">
        <v>19421</v>
      </c>
      <c r="DZ140" s="41" t="s">
        <v>19422</v>
      </c>
      <c r="EA140" s="43" t="s">
        <v>19423</v>
      </c>
      <c r="EB140" s="47">
        <v>-0.61229462971597048</v>
      </c>
      <c r="EC140" s="43">
        <v>-0.52512768590223857</v>
      </c>
      <c r="ED140" s="41">
        <v>-0.52512768590223857</v>
      </c>
      <c r="EE140" s="41">
        <v>-0.53830902862529073</v>
      </c>
      <c r="EF140" s="41">
        <v>-0.55149037134834278</v>
      </c>
      <c r="EG140" s="41">
        <v>-0.56467171407139483</v>
      </c>
      <c r="EH140" s="43">
        <v>-0.59103439951749925</v>
      </c>
      <c r="EI140" s="41">
        <v>-0.61739708496360357</v>
      </c>
      <c r="EK140" s="41">
        <v>-0.61246471155755833</v>
      </c>
      <c r="EL140" s="41">
        <v>-0.59477620003243026</v>
      </c>
      <c r="EM140" s="43">
        <v>-0.55965429974455605</v>
      </c>
      <c r="EN140" s="41">
        <v>-0.52453239945668162</v>
      </c>
      <c r="EO140" s="41">
        <v>-0.47282751961399977</v>
      </c>
      <c r="EP140" s="41">
        <v>-0.42112263977131786</v>
      </c>
      <c r="EQ140" s="41">
        <v>-0.37069337374054417</v>
      </c>
      <c r="ER140" s="43">
        <v>-0.33769749647251684</v>
      </c>
      <c r="ES140" s="41">
        <v>-0.30470161920448957</v>
      </c>
      <c r="ET140" s="41">
        <v>-0.30657251946195502</v>
      </c>
      <c r="EU140" s="41">
        <v>-0.30844341971942046</v>
      </c>
      <c r="EV140" s="41">
        <v>-0.3268972995316935</v>
      </c>
      <c r="EW140" s="43">
        <v>-0.34535117934396647</v>
      </c>
      <c r="EX140" s="41">
        <v>-0.36380505915623945</v>
      </c>
      <c r="EY140" s="41">
        <v>-0.36907759624546027</v>
      </c>
      <c r="EZ140" s="41">
        <v>-0.37435013333468109</v>
      </c>
      <c r="FA140" s="41">
        <v>-0.37962267042390202</v>
      </c>
      <c r="FB140" s="43">
        <v>-0.37171386479007068</v>
      </c>
      <c r="FC140" s="41">
        <v>-0.36380505915623945</v>
      </c>
      <c r="FD140" s="41">
        <v>-0.36907759624546027</v>
      </c>
      <c r="FE140" s="41">
        <v>-0.36907759624546027</v>
      </c>
      <c r="FF140" s="41">
        <v>-0.36907759624546027</v>
      </c>
      <c r="FG140" s="43">
        <v>-0.36907759624546027</v>
      </c>
      <c r="FH140" s="41">
        <v>-0.36907759624546027</v>
      </c>
      <c r="FI140" s="41">
        <v>-0.36907759624546027</v>
      </c>
      <c r="FJ140" s="41">
        <v>-0.36907759624546027</v>
      </c>
      <c r="FK140" s="41">
        <v>-0.36907759624546027</v>
      </c>
      <c r="FL140" s="43">
        <v>-0.36907759624546027</v>
      </c>
      <c r="FM140" s="41">
        <v>-0.36907759624546027</v>
      </c>
      <c r="FN140" s="41">
        <v>-0.36907759624546027</v>
      </c>
      <c r="FO140" s="41">
        <v>-0.36907759624546027</v>
      </c>
      <c r="FP140" s="41">
        <v>-0.36907759624546027</v>
      </c>
      <c r="FQ140" s="43">
        <v>-0.36907759624546027</v>
      </c>
    </row>
    <row r="141" spans="1:173" outlineLevel="1" x14ac:dyDescent="0.3">
      <c r="A141" s="67" t="s">
        <v>19424</v>
      </c>
      <c r="B141" s="67" t="s">
        <v>19425</v>
      </c>
      <c r="C141" s="82" t="s">
        <v>19426</v>
      </c>
      <c r="D141" s="82" t="s">
        <v>19427</v>
      </c>
      <c r="E141" s="37" t="s">
        <v>19428</v>
      </c>
      <c r="F141" s="43">
        <v>1298.1546380000002</v>
      </c>
      <c r="G141" s="41">
        <v>809.75423100000023</v>
      </c>
      <c r="H141" s="41">
        <v>612.86504766666678</v>
      </c>
      <c r="I141" s="41">
        <v>864.20343166666692</v>
      </c>
      <c r="J141" s="41">
        <v>1112.278115666667</v>
      </c>
      <c r="K141" s="41">
        <v>977.759280666667</v>
      </c>
      <c r="L141" s="43">
        <v>865.60766966666688</v>
      </c>
      <c r="M141" s="41">
        <v>1112.0802220000003</v>
      </c>
      <c r="O141" s="41">
        <v>1098.8047632315208</v>
      </c>
      <c r="P141" s="41">
        <v>1088.7607143032451</v>
      </c>
      <c r="Q141" s="43">
        <v>1092.4290301842352</v>
      </c>
      <c r="R141" s="41">
        <v>1095.7779402030094</v>
      </c>
      <c r="S141" s="41">
        <v>1098.8586387844102</v>
      </c>
      <c r="T141" s="41">
        <v>1101.7109201641915</v>
      </c>
      <c r="U141" s="41">
        <v>1104.366330600624</v>
      </c>
      <c r="V141" s="43">
        <v>1106.8503011744979</v>
      </c>
      <c r="W141" s="41">
        <v>1109.183632865245</v>
      </c>
      <c r="X141" s="41">
        <v>1111.3835565003883</v>
      </c>
      <c r="Y141" s="41">
        <v>1113.4645057424725</v>
      </c>
      <c r="Z141" s="41">
        <v>1115.4386915721127</v>
      </c>
      <c r="AA141" s="43">
        <v>1126.7015980000003</v>
      </c>
      <c r="AB141" s="41">
        <v>1126.7015980000003</v>
      </c>
      <c r="AC141" s="41">
        <v>1126.7015980000003</v>
      </c>
      <c r="AD141" s="41">
        <v>1126.7015980000003</v>
      </c>
      <c r="AE141" s="41">
        <v>1126.7015980000003</v>
      </c>
      <c r="AF141" s="43">
        <v>1126.7015980000003</v>
      </c>
      <c r="AG141" s="41">
        <v>1126.7015980000003</v>
      </c>
      <c r="AH141" s="41">
        <v>1126.7015980000003</v>
      </c>
      <c r="AI141" s="41">
        <v>1126.7015980000003</v>
      </c>
      <c r="AJ141" s="41">
        <v>1126.7015980000003</v>
      </c>
      <c r="AK141" s="43">
        <v>1126.7015980000003</v>
      </c>
      <c r="AL141" s="41">
        <v>1126.7015980000003</v>
      </c>
      <c r="AM141" s="41">
        <v>1126.7015980000003</v>
      </c>
      <c r="AN141" s="41">
        <v>1126.7015980000003</v>
      </c>
      <c r="AO141" s="41">
        <v>1126.7015980000003</v>
      </c>
      <c r="AP141" s="43">
        <v>1126.7015980000003</v>
      </c>
      <c r="AQ141" s="41">
        <v>1126.7015980000003</v>
      </c>
      <c r="AR141" s="41">
        <v>1126.7015980000003</v>
      </c>
      <c r="AS141" s="41">
        <v>1126.7015980000003</v>
      </c>
      <c r="AT141" s="41">
        <v>1126.7015980000003</v>
      </c>
      <c r="AU141" s="43">
        <v>1126.7015980000003</v>
      </c>
      <c r="AV141" s="47">
        <v>0.11561088000000003</v>
      </c>
      <c r="AW141" s="43">
        <v>0.11156544</v>
      </c>
      <c r="AX141" s="41">
        <v>0.11295423999999998</v>
      </c>
      <c r="AY141" s="41">
        <v>0.11435200000000001</v>
      </c>
      <c r="AZ141" s="41">
        <v>0.11574976000000001</v>
      </c>
      <c r="BA141" s="41">
        <v>0.11574976000000001</v>
      </c>
      <c r="BB141" s="43">
        <v>0.11574976000000003</v>
      </c>
      <c r="BC141" s="41">
        <v>0.11561088000000001</v>
      </c>
      <c r="BE141" s="41">
        <v>0.11561088</v>
      </c>
      <c r="BF141" s="41">
        <v>0.11561088</v>
      </c>
      <c r="BG141" s="43">
        <v>0.11561088</v>
      </c>
      <c r="BH141" s="41">
        <v>0.11561088</v>
      </c>
      <c r="BI141" s="41">
        <v>0.11561088</v>
      </c>
      <c r="BJ141" s="41">
        <v>0.11561088</v>
      </c>
      <c r="BK141" s="41">
        <v>0.11561088</v>
      </c>
      <c r="BL141" s="43">
        <v>0.11561088</v>
      </c>
      <c r="BM141" s="41">
        <v>0.11561088</v>
      </c>
      <c r="BN141" s="41">
        <v>0.11561088</v>
      </c>
      <c r="BO141" s="41">
        <v>0.11561088</v>
      </c>
      <c r="BP141" s="41">
        <v>0.11561088</v>
      </c>
      <c r="BQ141" s="43">
        <v>0.11561088</v>
      </c>
      <c r="BR141" s="41">
        <v>0.11561088</v>
      </c>
      <c r="BS141" s="41">
        <v>0.11561088</v>
      </c>
      <c r="BT141" s="41">
        <v>0.11561088</v>
      </c>
      <c r="BU141" s="41">
        <v>0.11561088</v>
      </c>
      <c r="BV141" s="43">
        <v>0.11561088</v>
      </c>
      <c r="BW141" s="41">
        <v>0.11561088</v>
      </c>
      <c r="BX141" s="41">
        <v>0.11561088</v>
      </c>
      <c r="BY141" s="41">
        <v>0.11561088</v>
      </c>
      <c r="BZ141" s="41">
        <v>0.11561088</v>
      </c>
      <c r="CA141" s="43">
        <v>0.11561088</v>
      </c>
      <c r="CB141" s="41">
        <v>0.11561088</v>
      </c>
      <c r="CC141" s="41">
        <v>0.11561088</v>
      </c>
      <c r="CD141" s="41">
        <v>0.11561088</v>
      </c>
      <c r="CE141" s="41">
        <v>0.11561088</v>
      </c>
      <c r="CF141" s="43">
        <v>0.11561088</v>
      </c>
      <c r="CG141" s="41">
        <v>0.11561088</v>
      </c>
      <c r="CH141" s="41">
        <v>0.11561088</v>
      </c>
      <c r="CI141" s="41">
        <v>0.11561088</v>
      </c>
      <c r="CJ141" s="41">
        <v>0.11561088</v>
      </c>
      <c r="CK141" s="43">
        <v>0.11561088</v>
      </c>
      <c r="CL141" s="47">
        <v>2.0418075857142863</v>
      </c>
      <c r="CM141" s="43">
        <v>1.9703609357142859</v>
      </c>
      <c r="CN141" s="41">
        <v>1.9948885785714283</v>
      </c>
      <c r="CO141" s="41">
        <v>2.0195744642857143</v>
      </c>
      <c r="CP141" s="41">
        <v>2.0442603500000005</v>
      </c>
      <c r="CQ141" s="41">
        <v>2.0442603500000005</v>
      </c>
      <c r="CR141" s="43">
        <v>2.0442603500000005</v>
      </c>
      <c r="CS141" s="41">
        <v>2.0418075857142859</v>
      </c>
      <c r="CU141" s="41">
        <v>2.0418075857142859</v>
      </c>
      <c r="CV141" s="41">
        <v>2.0418075857142859</v>
      </c>
      <c r="CW141" s="43">
        <v>2.0418075857142859</v>
      </c>
      <c r="CX141" s="41">
        <v>2.0418075857142859</v>
      </c>
      <c r="CY141" s="41">
        <v>2.0418075857142859</v>
      </c>
      <c r="CZ141" s="41">
        <v>2.0418075857142859</v>
      </c>
      <c r="DA141" s="41">
        <v>2.0418075857142859</v>
      </c>
      <c r="DB141" s="43">
        <v>2.0418075857142859</v>
      </c>
      <c r="DC141" s="41">
        <v>2.0418075857142859</v>
      </c>
      <c r="DD141" s="41">
        <v>2.0418075857142859</v>
      </c>
      <c r="DE141" s="41">
        <v>2.0418075857142859</v>
      </c>
      <c r="DF141" s="41">
        <v>2.0418075857142859</v>
      </c>
      <c r="DG141" s="43">
        <v>2.0418075857142859</v>
      </c>
      <c r="DH141" s="41">
        <v>2.0418075857142859</v>
      </c>
      <c r="DI141" s="41">
        <v>2.0418075857142859</v>
      </c>
      <c r="DJ141" s="41">
        <v>2.0418075857142859</v>
      </c>
      <c r="DK141" s="41">
        <v>2.0418075857142859</v>
      </c>
      <c r="DL141" s="43">
        <v>2.0418075857142859</v>
      </c>
      <c r="DM141" s="41">
        <v>2.0418075857142859</v>
      </c>
      <c r="DN141" s="41">
        <v>2.0418075857142859</v>
      </c>
      <c r="DO141" s="41">
        <v>2.0418075857142859</v>
      </c>
      <c r="DP141" s="41">
        <v>2.0418075857142859</v>
      </c>
      <c r="DQ141" s="43">
        <v>2.0418075857142859</v>
      </c>
      <c r="DR141" s="41">
        <v>2.0418075857142859</v>
      </c>
      <c r="DS141" s="41">
        <v>2.0418075857142859</v>
      </c>
      <c r="DT141" s="41">
        <v>2.0418075857142859</v>
      </c>
      <c r="DU141" s="41">
        <v>2.0418075857142859</v>
      </c>
      <c r="DV141" s="43">
        <v>2.0418075857142859</v>
      </c>
      <c r="DW141" s="41">
        <v>2.0418075857142859</v>
      </c>
      <c r="DX141" s="41">
        <v>2.0418075857142859</v>
      </c>
      <c r="DY141" s="41">
        <v>2.0418075857142859</v>
      </c>
      <c r="DZ141" s="41">
        <v>2.0418075857142859</v>
      </c>
      <c r="EA141" s="43">
        <v>2.0418075857142859</v>
      </c>
      <c r="EB141" s="47">
        <v>1300.3120564657145</v>
      </c>
      <c r="EC141" s="43">
        <v>811.83615737571461</v>
      </c>
      <c r="ED141" s="41">
        <v>614.97289048523828</v>
      </c>
      <c r="EE141" s="41">
        <v>866.33735813095268</v>
      </c>
      <c r="EF141" s="41">
        <v>1114.438125776667</v>
      </c>
      <c r="EG141" s="41">
        <v>979.91929077666691</v>
      </c>
      <c r="EH141" s="43">
        <v>867.7676797766668</v>
      </c>
      <c r="EI141" s="41">
        <v>1114.2376404657145</v>
      </c>
      <c r="EK141" s="41">
        <v>1100.9621816972351</v>
      </c>
      <c r="EL141" s="41">
        <v>1090.9181327689594</v>
      </c>
      <c r="EM141" s="43">
        <v>1094.5864486499495</v>
      </c>
      <c r="EN141" s="41">
        <v>1097.9353586687237</v>
      </c>
      <c r="EO141" s="41">
        <v>1101.0160572501245</v>
      </c>
      <c r="EP141" s="41">
        <v>1103.8683386299058</v>
      </c>
      <c r="EQ141" s="41">
        <v>1106.5237490663383</v>
      </c>
      <c r="ER141" s="43">
        <v>1109.0077196402121</v>
      </c>
      <c r="ES141" s="41">
        <v>1111.3410513309593</v>
      </c>
      <c r="ET141" s="41">
        <v>1113.5409749661026</v>
      </c>
      <c r="EU141" s="41">
        <v>1115.6219242081868</v>
      </c>
      <c r="EV141" s="41">
        <v>1117.596110037827</v>
      </c>
      <c r="EW141" s="43">
        <v>1128.8590164657146</v>
      </c>
      <c r="EX141" s="41">
        <v>1128.8590164657146</v>
      </c>
      <c r="EY141" s="41">
        <v>1128.8590164657146</v>
      </c>
      <c r="EZ141" s="41">
        <v>1128.8590164657146</v>
      </c>
      <c r="FA141" s="41">
        <v>1128.8590164657146</v>
      </c>
      <c r="FB141" s="43">
        <v>1128.8590164657146</v>
      </c>
      <c r="FC141" s="41">
        <v>1128.8590164657146</v>
      </c>
      <c r="FD141" s="41">
        <v>1128.8590164657146</v>
      </c>
      <c r="FE141" s="41">
        <v>1128.8590164657146</v>
      </c>
      <c r="FF141" s="41">
        <v>1128.8590164657146</v>
      </c>
      <c r="FG141" s="43">
        <v>1128.8590164657146</v>
      </c>
      <c r="FH141" s="41">
        <v>1128.8590164657146</v>
      </c>
      <c r="FI141" s="41">
        <v>1128.8590164657146</v>
      </c>
      <c r="FJ141" s="41">
        <v>1128.8590164657146</v>
      </c>
      <c r="FK141" s="41">
        <v>1128.8590164657146</v>
      </c>
      <c r="FL141" s="43">
        <v>1128.8590164657146</v>
      </c>
      <c r="FM141" s="41">
        <v>1128.8590164657146</v>
      </c>
      <c r="FN141" s="41">
        <v>1128.8590164657146</v>
      </c>
      <c r="FO141" s="41">
        <v>1128.8590164657146</v>
      </c>
      <c r="FP141" s="41">
        <v>1128.8590164657146</v>
      </c>
      <c r="FQ141" s="43">
        <v>1128.8590164657146</v>
      </c>
    </row>
    <row r="142" spans="1:173" outlineLevel="1" x14ac:dyDescent="0.3">
      <c r="A142" s="67" t="s">
        <v>19429</v>
      </c>
      <c r="B142" s="67" t="s">
        <v>19430</v>
      </c>
      <c r="C142" s="80" t="s">
        <v>19431</v>
      </c>
      <c r="D142" s="80" t="s">
        <v>19432</v>
      </c>
      <c r="E142" s="37" t="s">
        <v>19433</v>
      </c>
      <c r="F142" s="43" t="s">
        <v>19434</v>
      </c>
      <c r="G142" s="41">
        <v>3.5812370000000011</v>
      </c>
      <c r="H142" s="41">
        <v>2.3874913333333341</v>
      </c>
      <c r="I142" s="41">
        <v>1.1937456666666677</v>
      </c>
      <c r="J142" s="41" t="s">
        <v>19435</v>
      </c>
      <c r="K142" s="41" t="s">
        <v>19436</v>
      </c>
      <c r="L142" s="43" t="s">
        <v>19437</v>
      </c>
      <c r="M142" s="41" t="s">
        <v>19438</v>
      </c>
      <c r="O142" s="41" t="s">
        <v>19439</v>
      </c>
      <c r="P142" s="41" t="s">
        <v>19440</v>
      </c>
      <c r="Q142" s="43" t="s">
        <v>19441</v>
      </c>
      <c r="R142" s="41" t="s">
        <v>19442</v>
      </c>
      <c r="S142" s="41" t="s">
        <v>19443</v>
      </c>
      <c r="T142" s="41" t="s">
        <v>19444</v>
      </c>
      <c r="U142" s="41" t="s">
        <v>19445</v>
      </c>
      <c r="V142" s="43" t="s">
        <v>19446</v>
      </c>
      <c r="W142" s="41" t="s">
        <v>19447</v>
      </c>
      <c r="X142" s="41" t="s">
        <v>19448</v>
      </c>
      <c r="Y142" s="41" t="s">
        <v>19449</v>
      </c>
      <c r="Z142" s="41" t="s">
        <v>19450</v>
      </c>
      <c r="AA142" s="43" t="s">
        <v>19451</v>
      </c>
      <c r="AB142" s="41" t="s">
        <v>19452</v>
      </c>
      <c r="AC142" s="41" t="s">
        <v>19453</v>
      </c>
      <c r="AD142" s="41" t="s">
        <v>19454</v>
      </c>
      <c r="AE142" s="41" t="s">
        <v>19455</v>
      </c>
      <c r="AF142" s="43" t="s">
        <v>19456</v>
      </c>
      <c r="AG142" s="41" t="s">
        <v>19457</v>
      </c>
      <c r="AH142" s="41" t="s">
        <v>19458</v>
      </c>
      <c r="AI142" s="41" t="s">
        <v>19459</v>
      </c>
      <c r="AJ142" s="41" t="s">
        <v>19460</v>
      </c>
      <c r="AK142" s="43" t="s">
        <v>19461</v>
      </c>
      <c r="AL142" s="41" t="s">
        <v>19462</v>
      </c>
      <c r="AM142" s="41" t="s">
        <v>19463</v>
      </c>
      <c r="AN142" s="41" t="s">
        <v>19464</v>
      </c>
      <c r="AO142" s="41" t="s">
        <v>19465</v>
      </c>
      <c r="AP142" s="43" t="s">
        <v>19466</v>
      </c>
      <c r="AQ142" s="41" t="s">
        <v>19467</v>
      </c>
      <c r="AR142" s="41" t="s">
        <v>19468</v>
      </c>
      <c r="AS142" s="41" t="s">
        <v>19469</v>
      </c>
      <c r="AT142" s="41" t="s">
        <v>19470</v>
      </c>
      <c r="AU142" s="43" t="s">
        <v>19471</v>
      </c>
      <c r="AV142" s="47" t="s">
        <v>19472</v>
      </c>
      <c r="AW142" s="43">
        <v>2.5132800000000005E-3</v>
      </c>
      <c r="AX142" s="41">
        <v>1.6755200000000007E-3</v>
      </c>
      <c r="AY142" s="41">
        <v>8.3776000000000076E-4</v>
      </c>
      <c r="AZ142" s="41" t="s">
        <v>19473</v>
      </c>
      <c r="BA142" s="41" t="s">
        <v>19474</v>
      </c>
      <c r="BB142" s="43" t="s">
        <v>19475</v>
      </c>
      <c r="BC142" s="41" t="s">
        <v>19476</v>
      </c>
      <c r="BE142" s="41" t="s">
        <v>19477</v>
      </c>
      <c r="BF142" s="41" t="s">
        <v>19478</v>
      </c>
      <c r="BG142" s="43" t="s">
        <v>19479</v>
      </c>
      <c r="BH142" s="41" t="s">
        <v>19480</v>
      </c>
      <c r="BI142" s="41" t="s">
        <v>19481</v>
      </c>
      <c r="BJ142" s="41" t="s">
        <v>19482</v>
      </c>
      <c r="BK142" s="41" t="s">
        <v>19483</v>
      </c>
      <c r="BL142" s="43" t="s">
        <v>19484</v>
      </c>
      <c r="BM142" s="41" t="s">
        <v>19485</v>
      </c>
      <c r="BN142" s="41" t="s">
        <v>19486</v>
      </c>
      <c r="BO142" s="41" t="s">
        <v>19487</v>
      </c>
      <c r="BP142" s="41" t="s">
        <v>19488</v>
      </c>
      <c r="BQ142" s="43" t="s">
        <v>19489</v>
      </c>
      <c r="BR142" s="41" t="s">
        <v>19490</v>
      </c>
      <c r="BS142" s="41" t="s">
        <v>19491</v>
      </c>
      <c r="BT142" s="41" t="s">
        <v>19492</v>
      </c>
      <c r="BU142" s="41" t="s">
        <v>19493</v>
      </c>
      <c r="BV142" s="43" t="s">
        <v>19494</v>
      </c>
      <c r="BW142" s="41" t="s">
        <v>19495</v>
      </c>
      <c r="BX142" s="41" t="s">
        <v>19496</v>
      </c>
      <c r="BY142" s="41" t="s">
        <v>19497</v>
      </c>
      <c r="BZ142" s="41" t="s">
        <v>19498</v>
      </c>
      <c r="CA142" s="43" t="s">
        <v>19499</v>
      </c>
      <c r="CB142" s="41" t="s">
        <v>19500</v>
      </c>
      <c r="CC142" s="41" t="s">
        <v>19501</v>
      </c>
      <c r="CD142" s="41" t="s">
        <v>19502</v>
      </c>
      <c r="CE142" s="41" t="s">
        <v>19503</v>
      </c>
      <c r="CF142" s="43" t="s">
        <v>19504</v>
      </c>
      <c r="CG142" s="41" t="s">
        <v>19505</v>
      </c>
      <c r="CH142" s="41" t="s">
        <v>19506</v>
      </c>
      <c r="CI142" s="41" t="s">
        <v>19507</v>
      </c>
      <c r="CJ142" s="41" t="s">
        <v>19508</v>
      </c>
      <c r="CK142" s="43" t="s">
        <v>19509</v>
      </c>
      <c r="CL142" s="47" t="s">
        <v>19510</v>
      </c>
      <c r="CM142" s="43">
        <v>4.4387121428571444E-2</v>
      </c>
      <c r="CN142" s="41">
        <v>2.9591414285714296E-2</v>
      </c>
      <c r="CO142" s="41">
        <v>1.4795707142857155E-2</v>
      </c>
      <c r="CP142" s="41" t="s">
        <v>19511</v>
      </c>
      <c r="CQ142" s="41" t="s">
        <v>19512</v>
      </c>
      <c r="CR142" s="43" t="s">
        <v>19513</v>
      </c>
      <c r="CS142" s="41" t="s">
        <v>19514</v>
      </c>
      <c r="CU142" s="41" t="s">
        <v>19515</v>
      </c>
      <c r="CV142" s="41" t="s">
        <v>19516</v>
      </c>
      <c r="CW142" s="43" t="s">
        <v>19517</v>
      </c>
      <c r="CX142" s="41" t="s">
        <v>19518</v>
      </c>
      <c r="CY142" s="41" t="s">
        <v>19519</v>
      </c>
      <c r="CZ142" s="41" t="s">
        <v>19520</v>
      </c>
      <c r="DA142" s="41" t="s">
        <v>19521</v>
      </c>
      <c r="DB142" s="43" t="s">
        <v>19522</v>
      </c>
      <c r="DC142" s="41" t="s">
        <v>19523</v>
      </c>
      <c r="DD142" s="41" t="s">
        <v>19524</v>
      </c>
      <c r="DE142" s="41" t="s">
        <v>19525</v>
      </c>
      <c r="DF142" s="41" t="s">
        <v>19526</v>
      </c>
      <c r="DG142" s="43" t="s">
        <v>19527</v>
      </c>
      <c r="DH142" s="41" t="s">
        <v>19528</v>
      </c>
      <c r="DI142" s="41" t="s">
        <v>19529</v>
      </c>
      <c r="DJ142" s="41" t="s">
        <v>19530</v>
      </c>
      <c r="DK142" s="41" t="s">
        <v>19531</v>
      </c>
      <c r="DL142" s="43" t="s">
        <v>19532</v>
      </c>
      <c r="DM142" s="41" t="s">
        <v>19533</v>
      </c>
      <c r="DN142" s="41" t="s">
        <v>19534</v>
      </c>
      <c r="DO142" s="41" t="s">
        <v>19535</v>
      </c>
      <c r="DP142" s="41" t="s">
        <v>19536</v>
      </c>
      <c r="DQ142" s="43" t="s">
        <v>19537</v>
      </c>
      <c r="DR142" s="41" t="s">
        <v>19538</v>
      </c>
      <c r="DS142" s="41" t="s">
        <v>19539</v>
      </c>
      <c r="DT142" s="41" t="s">
        <v>19540</v>
      </c>
      <c r="DU142" s="41" t="s">
        <v>19541</v>
      </c>
      <c r="DV142" s="43" t="s">
        <v>19542</v>
      </c>
      <c r="DW142" s="41" t="s">
        <v>19543</v>
      </c>
      <c r="DX142" s="41" t="s">
        <v>19544</v>
      </c>
      <c r="DY142" s="41" t="s">
        <v>19545</v>
      </c>
      <c r="DZ142" s="41" t="s">
        <v>19546</v>
      </c>
      <c r="EA142" s="43" t="s">
        <v>19547</v>
      </c>
      <c r="EB142" s="47" t="s">
        <v>19548</v>
      </c>
      <c r="EC142" s="43">
        <v>3.6281374014285728</v>
      </c>
      <c r="ED142" s="41">
        <v>2.4187582676190482</v>
      </c>
      <c r="EE142" s="41">
        <v>1.2093791338095248</v>
      </c>
      <c r="EF142" s="41" t="s">
        <v>19549</v>
      </c>
      <c r="EG142" s="41" t="s">
        <v>19550</v>
      </c>
      <c r="EH142" s="43" t="s">
        <v>19551</v>
      </c>
      <c r="EI142" s="41" t="s">
        <v>19552</v>
      </c>
      <c r="EK142" s="41" t="s">
        <v>19553</v>
      </c>
      <c r="EL142" s="41" t="s">
        <v>19554</v>
      </c>
      <c r="EM142" s="43" t="s">
        <v>19555</v>
      </c>
      <c r="EN142" s="41" t="s">
        <v>19556</v>
      </c>
      <c r="EO142" s="41" t="s">
        <v>19557</v>
      </c>
      <c r="EP142" s="41" t="s">
        <v>19558</v>
      </c>
      <c r="EQ142" s="41" t="s">
        <v>19559</v>
      </c>
      <c r="ER142" s="43" t="s">
        <v>19560</v>
      </c>
      <c r="ES142" s="41" t="s">
        <v>19561</v>
      </c>
      <c r="ET142" s="41" t="s">
        <v>19562</v>
      </c>
      <c r="EU142" s="41" t="s">
        <v>19563</v>
      </c>
      <c r="EV142" s="41" t="s">
        <v>19564</v>
      </c>
      <c r="EW142" s="43" t="s">
        <v>19565</v>
      </c>
      <c r="EX142" s="41" t="s">
        <v>19566</v>
      </c>
      <c r="EY142" s="41" t="s">
        <v>19567</v>
      </c>
      <c r="EZ142" s="41" t="s">
        <v>19568</v>
      </c>
      <c r="FA142" s="41" t="s">
        <v>19569</v>
      </c>
      <c r="FB142" s="43" t="s">
        <v>19570</v>
      </c>
      <c r="FC142" s="41" t="s">
        <v>19571</v>
      </c>
      <c r="FD142" s="41" t="s">
        <v>19572</v>
      </c>
      <c r="FE142" s="41" t="s">
        <v>19573</v>
      </c>
      <c r="FF142" s="41" t="s">
        <v>19574</v>
      </c>
      <c r="FG142" s="43" t="s">
        <v>19575</v>
      </c>
      <c r="FH142" s="41" t="s">
        <v>19576</v>
      </c>
      <c r="FI142" s="41" t="s">
        <v>19577</v>
      </c>
      <c r="FJ142" s="41" t="s">
        <v>19578</v>
      </c>
      <c r="FK142" s="41" t="s">
        <v>19579</v>
      </c>
      <c r="FL142" s="43" t="s">
        <v>19580</v>
      </c>
      <c r="FM142" s="41" t="s">
        <v>19581</v>
      </c>
      <c r="FN142" s="41" t="s">
        <v>19582</v>
      </c>
      <c r="FO142" s="41" t="s">
        <v>19583</v>
      </c>
      <c r="FP142" s="41" t="s">
        <v>19584</v>
      </c>
      <c r="FQ142" s="43" t="s">
        <v>19585</v>
      </c>
    </row>
    <row r="143" spans="1:173" outlineLevel="1" x14ac:dyDescent="0.3">
      <c r="A143" s="67" t="s">
        <v>19586</v>
      </c>
      <c r="B143" s="67" t="s">
        <v>19587</v>
      </c>
      <c r="C143" s="79" t="s">
        <v>19588</v>
      </c>
      <c r="D143" s="79" t="s">
        <v>19589</v>
      </c>
      <c r="E143" s="37" t="s">
        <v>19590</v>
      </c>
      <c r="F143" s="43" t="s">
        <v>19591</v>
      </c>
      <c r="G143" s="41" t="s">
        <v>19592</v>
      </c>
      <c r="H143" s="41" t="s">
        <v>19593</v>
      </c>
      <c r="I143" s="41" t="s">
        <v>19594</v>
      </c>
      <c r="J143" s="41" t="s">
        <v>19595</v>
      </c>
      <c r="K143" s="41" t="s">
        <v>19596</v>
      </c>
      <c r="L143" s="43" t="s">
        <v>19597</v>
      </c>
      <c r="M143" s="41" t="s">
        <v>19598</v>
      </c>
      <c r="O143" s="41" t="s">
        <v>19599</v>
      </c>
      <c r="P143" s="41" t="s">
        <v>19600</v>
      </c>
      <c r="Q143" s="43" t="s">
        <v>19601</v>
      </c>
      <c r="R143" s="41" t="s">
        <v>19602</v>
      </c>
      <c r="S143" s="41" t="s">
        <v>19603</v>
      </c>
      <c r="T143" s="41" t="s">
        <v>19604</v>
      </c>
      <c r="U143" s="41" t="s">
        <v>19605</v>
      </c>
      <c r="V143" s="43" t="s">
        <v>19606</v>
      </c>
      <c r="W143" s="41" t="s">
        <v>19607</v>
      </c>
      <c r="X143" s="41" t="s">
        <v>19608</v>
      </c>
      <c r="Y143" s="41" t="s">
        <v>19609</v>
      </c>
      <c r="Z143" s="41" t="s">
        <v>19610</v>
      </c>
      <c r="AA143" s="43" t="s">
        <v>19611</v>
      </c>
      <c r="AB143" s="41" t="s">
        <v>19612</v>
      </c>
      <c r="AC143" s="41" t="s">
        <v>19613</v>
      </c>
      <c r="AD143" s="41" t="s">
        <v>19614</v>
      </c>
      <c r="AE143" s="41" t="s">
        <v>19615</v>
      </c>
      <c r="AF143" s="43" t="s">
        <v>19616</v>
      </c>
      <c r="AG143" s="41" t="s">
        <v>19617</v>
      </c>
      <c r="AH143" s="41" t="s">
        <v>19618</v>
      </c>
      <c r="AI143" s="41" t="s">
        <v>19619</v>
      </c>
      <c r="AJ143" s="41" t="s">
        <v>19620</v>
      </c>
      <c r="AK143" s="43" t="s">
        <v>19621</v>
      </c>
      <c r="AL143" s="41" t="s">
        <v>19622</v>
      </c>
      <c r="AM143" s="41" t="s">
        <v>19623</v>
      </c>
      <c r="AN143" s="41" t="s">
        <v>19624</v>
      </c>
      <c r="AO143" s="41" t="s">
        <v>19625</v>
      </c>
      <c r="AP143" s="43" t="s">
        <v>19626</v>
      </c>
      <c r="AQ143" s="41" t="s">
        <v>19627</v>
      </c>
      <c r="AR143" s="41" t="s">
        <v>19628</v>
      </c>
      <c r="AS143" s="41" t="s">
        <v>19629</v>
      </c>
      <c r="AT143" s="41" t="s">
        <v>19630</v>
      </c>
      <c r="AU143" s="43" t="s">
        <v>19631</v>
      </c>
      <c r="AV143" s="47" t="s">
        <v>19632</v>
      </c>
      <c r="AW143" s="43" t="s">
        <v>19633</v>
      </c>
      <c r="AX143" s="41" t="s">
        <v>19634</v>
      </c>
      <c r="AY143" s="41" t="s">
        <v>19635</v>
      </c>
      <c r="AZ143" s="41" t="s">
        <v>19636</v>
      </c>
      <c r="BA143" s="41" t="s">
        <v>19637</v>
      </c>
      <c r="BB143" s="43" t="s">
        <v>19638</v>
      </c>
      <c r="BC143" s="41" t="s">
        <v>19639</v>
      </c>
      <c r="BE143" s="41" t="s">
        <v>19640</v>
      </c>
      <c r="BF143" s="41" t="s">
        <v>19641</v>
      </c>
      <c r="BG143" s="43" t="s">
        <v>19642</v>
      </c>
      <c r="BH143" s="41" t="s">
        <v>19643</v>
      </c>
      <c r="BI143" s="41" t="s">
        <v>19644</v>
      </c>
      <c r="BJ143" s="41" t="s">
        <v>19645</v>
      </c>
      <c r="BK143" s="41" t="s">
        <v>19646</v>
      </c>
      <c r="BL143" s="43" t="s">
        <v>19647</v>
      </c>
      <c r="BM143" s="41" t="s">
        <v>19648</v>
      </c>
      <c r="BN143" s="41" t="s">
        <v>19649</v>
      </c>
      <c r="BO143" s="41" t="s">
        <v>19650</v>
      </c>
      <c r="BP143" s="41" t="s">
        <v>19651</v>
      </c>
      <c r="BQ143" s="43" t="s">
        <v>19652</v>
      </c>
      <c r="BR143" s="41" t="s">
        <v>19653</v>
      </c>
      <c r="BS143" s="41" t="s">
        <v>19654</v>
      </c>
      <c r="BT143" s="41" t="s">
        <v>19655</v>
      </c>
      <c r="BU143" s="41" t="s">
        <v>19656</v>
      </c>
      <c r="BV143" s="43" t="s">
        <v>19657</v>
      </c>
      <c r="BW143" s="41" t="s">
        <v>19658</v>
      </c>
      <c r="BX143" s="41" t="s">
        <v>19659</v>
      </c>
      <c r="BY143" s="41" t="s">
        <v>19660</v>
      </c>
      <c r="BZ143" s="41" t="s">
        <v>19661</v>
      </c>
      <c r="CA143" s="43" t="s">
        <v>19662</v>
      </c>
      <c r="CB143" s="41" t="s">
        <v>19663</v>
      </c>
      <c r="CC143" s="41" t="s">
        <v>19664</v>
      </c>
      <c r="CD143" s="41" t="s">
        <v>19665</v>
      </c>
      <c r="CE143" s="41" t="s">
        <v>19666</v>
      </c>
      <c r="CF143" s="43" t="s">
        <v>19667</v>
      </c>
      <c r="CG143" s="41" t="s">
        <v>19668</v>
      </c>
      <c r="CH143" s="41" t="s">
        <v>19669</v>
      </c>
      <c r="CI143" s="41" t="s">
        <v>19670</v>
      </c>
      <c r="CJ143" s="41" t="s">
        <v>19671</v>
      </c>
      <c r="CK143" s="43" t="s">
        <v>19672</v>
      </c>
      <c r="CL143" s="47" t="s">
        <v>19673</v>
      </c>
      <c r="CM143" s="43" t="s">
        <v>19674</v>
      </c>
      <c r="CN143" s="41" t="s">
        <v>19675</v>
      </c>
      <c r="CO143" s="41" t="s">
        <v>19676</v>
      </c>
      <c r="CP143" s="41" t="s">
        <v>19677</v>
      </c>
      <c r="CQ143" s="41" t="s">
        <v>19678</v>
      </c>
      <c r="CR143" s="43" t="s">
        <v>19679</v>
      </c>
      <c r="CS143" s="41" t="s">
        <v>19680</v>
      </c>
      <c r="CU143" s="41" t="s">
        <v>19681</v>
      </c>
      <c r="CV143" s="41" t="s">
        <v>19682</v>
      </c>
      <c r="CW143" s="43" t="s">
        <v>19683</v>
      </c>
      <c r="CX143" s="41" t="s">
        <v>19684</v>
      </c>
      <c r="CY143" s="41" t="s">
        <v>19685</v>
      </c>
      <c r="CZ143" s="41" t="s">
        <v>19686</v>
      </c>
      <c r="DA143" s="41" t="s">
        <v>19687</v>
      </c>
      <c r="DB143" s="43" t="s">
        <v>19688</v>
      </c>
      <c r="DC143" s="41" t="s">
        <v>19689</v>
      </c>
      <c r="DD143" s="41" t="s">
        <v>19690</v>
      </c>
      <c r="DE143" s="41" t="s">
        <v>19691</v>
      </c>
      <c r="DF143" s="41" t="s">
        <v>19692</v>
      </c>
      <c r="DG143" s="43" t="s">
        <v>19693</v>
      </c>
      <c r="DH143" s="41" t="s">
        <v>19694</v>
      </c>
      <c r="DI143" s="41" t="s">
        <v>19695</v>
      </c>
      <c r="DJ143" s="41" t="s">
        <v>19696</v>
      </c>
      <c r="DK143" s="41" t="s">
        <v>19697</v>
      </c>
      <c r="DL143" s="43" t="s">
        <v>19698</v>
      </c>
      <c r="DM143" s="41" t="s">
        <v>19699</v>
      </c>
      <c r="DN143" s="41" t="s">
        <v>19700</v>
      </c>
      <c r="DO143" s="41" t="s">
        <v>19701</v>
      </c>
      <c r="DP143" s="41" t="s">
        <v>19702</v>
      </c>
      <c r="DQ143" s="43" t="s">
        <v>19703</v>
      </c>
      <c r="DR143" s="41" t="s">
        <v>19704</v>
      </c>
      <c r="DS143" s="41" t="s">
        <v>19705</v>
      </c>
      <c r="DT143" s="41" t="s">
        <v>19706</v>
      </c>
      <c r="DU143" s="41" t="s">
        <v>19707</v>
      </c>
      <c r="DV143" s="43" t="s">
        <v>19708</v>
      </c>
      <c r="DW143" s="41" t="s">
        <v>19709</v>
      </c>
      <c r="DX143" s="41" t="s">
        <v>19710</v>
      </c>
      <c r="DY143" s="41" t="s">
        <v>19711</v>
      </c>
      <c r="DZ143" s="41" t="s">
        <v>19712</v>
      </c>
      <c r="EA143" s="43" t="s">
        <v>19713</v>
      </c>
      <c r="EB143" s="47" t="s">
        <v>19714</v>
      </c>
      <c r="EC143" s="43" t="s">
        <v>19715</v>
      </c>
      <c r="ED143" s="41" t="s">
        <v>19716</v>
      </c>
      <c r="EE143" s="41" t="s">
        <v>19717</v>
      </c>
      <c r="EF143" s="41" t="s">
        <v>19718</v>
      </c>
      <c r="EG143" s="41" t="s">
        <v>19719</v>
      </c>
      <c r="EH143" s="43" t="s">
        <v>19720</v>
      </c>
      <c r="EI143" s="41" t="s">
        <v>19721</v>
      </c>
      <c r="EK143" s="41" t="s">
        <v>19722</v>
      </c>
      <c r="EL143" s="41" t="s">
        <v>19723</v>
      </c>
      <c r="EM143" s="43" t="s">
        <v>19724</v>
      </c>
      <c r="EN143" s="41" t="s">
        <v>19725</v>
      </c>
      <c r="EO143" s="41" t="s">
        <v>19726</v>
      </c>
      <c r="EP143" s="41" t="s">
        <v>19727</v>
      </c>
      <c r="EQ143" s="41" t="s">
        <v>19728</v>
      </c>
      <c r="ER143" s="43" t="s">
        <v>19729</v>
      </c>
      <c r="ES143" s="41" t="s">
        <v>19730</v>
      </c>
      <c r="ET143" s="41" t="s">
        <v>19731</v>
      </c>
      <c r="EU143" s="41" t="s">
        <v>19732</v>
      </c>
      <c r="EV143" s="41" t="s">
        <v>19733</v>
      </c>
      <c r="EW143" s="43" t="s">
        <v>19734</v>
      </c>
      <c r="EX143" s="41" t="s">
        <v>19735</v>
      </c>
      <c r="EY143" s="41" t="s">
        <v>19736</v>
      </c>
      <c r="EZ143" s="41" t="s">
        <v>19737</v>
      </c>
      <c r="FA143" s="41" t="s">
        <v>19738</v>
      </c>
      <c r="FB143" s="43" t="s">
        <v>19739</v>
      </c>
      <c r="FC143" s="41" t="s">
        <v>19740</v>
      </c>
      <c r="FD143" s="41" t="s">
        <v>19741</v>
      </c>
      <c r="FE143" s="41" t="s">
        <v>19742</v>
      </c>
      <c r="FF143" s="41" t="s">
        <v>19743</v>
      </c>
      <c r="FG143" s="43" t="s">
        <v>19744</v>
      </c>
      <c r="FH143" s="41" t="s">
        <v>19745</v>
      </c>
      <c r="FI143" s="41" t="s">
        <v>19746</v>
      </c>
      <c r="FJ143" s="41" t="s">
        <v>19747</v>
      </c>
      <c r="FK143" s="41" t="s">
        <v>19748</v>
      </c>
      <c r="FL143" s="43" t="s">
        <v>19749</v>
      </c>
      <c r="FM143" s="41" t="s">
        <v>19750</v>
      </c>
      <c r="FN143" s="41" t="s">
        <v>19751</v>
      </c>
      <c r="FO143" s="41" t="s">
        <v>19752</v>
      </c>
      <c r="FP143" s="41" t="s">
        <v>19753</v>
      </c>
      <c r="FQ143" s="43" t="s">
        <v>19754</v>
      </c>
    </row>
    <row r="144" spans="1:173" outlineLevel="1" x14ac:dyDescent="0.3">
      <c r="A144" s="67" t="s">
        <v>19755</v>
      </c>
      <c r="B144" s="67" t="s">
        <v>19756</v>
      </c>
      <c r="C144" s="81" t="s">
        <v>19757</v>
      </c>
      <c r="D144" s="81" t="s">
        <v>19758</v>
      </c>
      <c r="E144" s="37" t="s">
        <v>19759</v>
      </c>
      <c r="F144" s="43" t="s">
        <v>19760</v>
      </c>
      <c r="G144" s="41" t="s">
        <v>19761</v>
      </c>
      <c r="H144" s="41" t="s">
        <v>19762</v>
      </c>
      <c r="I144" s="41" t="s">
        <v>19763</v>
      </c>
      <c r="J144" s="41" t="s">
        <v>19764</v>
      </c>
      <c r="K144" s="41" t="s">
        <v>19765</v>
      </c>
      <c r="L144" s="43" t="s">
        <v>19766</v>
      </c>
      <c r="M144" s="41" t="s">
        <v>19767</v>
      </c>
      <c r="O144" s="41" t="s">
        <v>19768</v>
      </c>
      <c r="P144" s="41" t="s">
        <v>19769</v>
      </c>
      <c r="Q144" s="43" t="s">
        <v>19770</v>
      </c>
      <c r="R144" s="41" t="s">
        <v>19771</v>
      </c>
      <c r="S144" s="41" t="s">
        <v>19772</v>
      </c>
      <c r="T144" s="41" t="s">
        <v>19773</v>
      </c>
      <c r="U144" s="41" t="s">
        <v>19774</v>
      </c>
      <c r="V144" s="43" t="s">
        <v>19775</v>
      </c>
      <c r="W144" s="41" t="s">
        <v>19776</v>
      </c>
      <c r="X144" s="41" t="s">
        <v>19777</v>
      </c>
      <c r="Y144" s="41" t="s">
        <v>19778</v>
      </c>
      <c r="Z144" s="41" t="s">
        <v>19779</v>
      </c>
      <c r="AA144" s="43" t="s">
        <v>19780</v>
      </c>
      <c r="AB144" s="41" t="s">
        <v>19781</v>
      </c>
      <c r="AC144" s="41" t="s">
        <v>19782</v>
      </c>
      <c r="AD144" s="41" t="s">
        <v>19783</v>
      </c>
      <c r="AE144" s="41" t="s">
        <v>19784</v>
      </c>
      <c r="AF144" s="43" t="s">
        <v>19785</v>
      </c>
      <c r="AG144" s="41" t="s">
        <v>19786</v>
      </c>
      <c r="AH144" s="41" t="s">
        <v>19787</v>
      </c>
      <c r="AI144" s="41" t="s">
        <v>19788</v>
      </c>
      <c r="AJ144" s="41" t="s">
        <v>19789</v>
      </c>
      <c r="AK144" s="43" t="s">
        <v>19790</v>
      </c>
      <c r="AL144" s="41" t="s">
        <v>19791</v>
      </c>
      <c r="AM144" s="41" t="s">
        <v>19792</v>
      </c>
      <c r="AN144" s="41" t="s">
        <v>19793</v>
      </c>
      <c r="AO144" s="41" t="s">
        <v>19794</v>
      </c>
      <c r="AP144" s="43" t="s">
        <v>19795</v>
      </c>
      <c r="AQ144" s="41" t="s">
        <v>19796</v>
      </c>
      <c r="AR144" s="41" t="s">
        <v>19797</v>
      </c>
      <c r="AS144" s="41" t="s">
        <v>19798</v>
      </c>
      <c r="AT144" s="41" t="s">
        <v>19799</v>
      </c>
      <c r="AU144" s="43" t="s">
        <v>19800</v>
      </c>
      <c r="AV144" s="47" t="s">
        <v>19801</v>
      </c>
      <c r="AW144" s="43" t="s">
        <v>19802</v>
      </c>
      <c r="AX144" s="41" t="s">
        <v>19803</v>
      </c>
      <c r="AY144" s="41" t="s">
        <v>19804</v>
      </c>
      <c r="AZ144" s="41" t="s">
        <v>19805</v>
      </c>
      <c r="BA144" s="41" t="s">
        <v>19806</v>
      </c>
      <c r="BB144" s="43" t="s">
        <v>19807</v>
      </c>
      <c r="BC144" s="41" t="s">
        <v>19808</v>
      </c>
      <c r="BE144" s="41" t="s">
        <v>19809</v>
      </c>
      <c r="BF144" s="41" t="s">
        <v>19810</v>
      </c>
      <c r="BG144" s="43" t="s">
        <v>19811</v>
      </c>
      <c r="BH144" s="41" t="s">
        <v>19812</v>
      </c>
      <c r="BI144" s="41" t="s">
        <v>19813</v>
      </c>
      <c r="BJ144" s="41" t="s">
        <v>19814</v>
      </c>
      <c r="BK144" s="41" t="s">
        <v>19815</v>
      </c>
      <c r="BL144" s="43" t="s">
        <v>19816</v>
      </c>
      <c r="BM144" s="41" t="s">
        <v>19817</v>
      </c>
      <c r="BN144" s="41" t="s">
        <v>19818</v>
      </c>
      <c r="BO144" s="41" t="s">
        <v>19819</v>
      </c>
      <c r="BP144" s="41" t="s">
        <v>19820</v>
      </c>
      <c r="BQ144" s="43" t="s">
        <v>19821</v>
      </c>
      <c r="BR144" s="41" t="s">
        <v>19822</v>
      </c>
      <c r="BS144" s="41" t="s">
        <v>19823</v>
      </c>
      <c r="BT144" s="41" t="s">
        <v>19824</v>
      </c>
      <c r="BU144" s="41" t="s">
        <v>19825</v>
      </c>
      <c r="BV144" s="43" t="s">
        <v>19826</v>
      </c>
      <c r="BW144" s="41" t="s">
        <v>19827</v>
      </c>
      <c r="BX144" s="41" t="s">
        <v>19828</v>
      </c>
      <c r="BY144" s="41" t="s">
        <v>19829</v>
      </c>
      <c r="BZ144" s="41" t="s">
        <v>19830</v>
      </c>
      <c r="CA144" s="43" t="s">
        <v>19831</v>
      </c>
      <c r="CB144" s="41" t="s">
        <v>19832</v>
      </c>
      <c r="CC144" s="41" t="s">
        <v>19833</v>
      </c>
      <c r="CD144" s="41" t="s">
        <v>19834</v>
      </c>
      <c r="CE144" s="41" t="s">
        <v>19835</v>
      </c>
      <c r="CF144" s="43" t="s">
        <v>19836</v>
      </c>
      <c r="CG144" s="41" t="s">
        <v>19837</v>
      </c>
      <c r="CH144" s="41" t="s">
        <v>19838</v>
      </c>
      <c r="CI144" s="41" t="s">
        <v>19839</v>
      </c>
      <c r="CJ144" s="41" t="s">
        <v>19840</v>
      </c>
      <c r="CK144" s="43" t="s">
        <v>19841</v>
      </c>
      <c r="CL144" s="47" t="s">
        <v>19842</v>
      </c>
      <c r="CM144" s="43" t="s">
        <v>19843</v>
      </c>
      <c r="CN144" s="41" t="s">
        <v>19844</v>
      </c>
      <c r="CO144" s="41" t="s">
        <v>19845</v>
      </c>
      <c r="CP144" s="41" t="s">
        <v>19846</v>
      </c>
      <c r="CQ144" s="41" t="s">
        <v>19847</v>
      </c>
      <c r="CR144" s="43" t="s">
        <v>19848</v>
      </c>
      <c r="CS144" s="41" t="s">
        <v>19849</v>
      </c>
      <c r="CU144" s="41" t="s">
        <v>19850</v>
      </c>
      <c r="CV144" s="41" t="s">
        <v>19851</v>
      </c>
      <c r="CW144" s="43" t="s">
        <v>19852</v>
      </c>
      <c r="CX144" s="41" t="s">
        <v>19853</v>
      </c>
      <c r="CY144" s="41" t="s">
        <v>19854</v>
      </c>
      <c r="CZ144" s="41" t="s">
        <v>19855</v>
      </c>
      <c r="DA144" s="41" t="s">
        <v>19856</v>
      </c>
      <c r="DB144" s="43" t="s">
        <v>19857</v>
      </c>
      <c r="DC144" s="41" t="s">
        <v>19858</v>
      </c>
      <c r="DD144" s="41" t="s">
        <v>19859</v>
      </c>
      <c r="DE144" s="41" t="s">
        <v>19860</v>
      </c>
      <c r="DF144" s="41" t="s">
        <v>19861</v>
      </c>
      <c r="DG144" s="43" t="s">
        <v>19862</v>
      </c>
      <c r="DH144" s="41" t="s">
        <v>19863</v>
      </c>
      <c r="DI144" s="41" t="s">
        <v>19864</v>
      </c>
      <c r="DJ144" s="41" t="s">
        <v>19865</v>
      </c>
      <c r="DK144" s="41" t="s">
        <v>19866</v>
      </c>
      <c r="DL144" s="43" t="s">
        <v>19867</v>
      </c>
      <c r="DM144" s="41" t="s">
        <v>19868</v>
      </c>
      <c r="DN144" s="41" t="s">
        <v>19869</v>
      </c>
      <c r="DO144" s="41" t="s">
        <v>19870</v>
      </c>
      <c r="DP144" s="41" t="s">
        <v>19871</v>
      </c>
      <c r="DQ144" s="43" t="s">
        <v>19872</v>
      </c>
      <c r="DR144" s="41" t="s">
        <v>19873</v>
      </c>
      <c r="DS144" s="41" t="s">
        <v>19874</v>
      </c>
      <c r="DT144" s="41" t="s">
        <v>19875</v>
      </c>
      <c r="DU144" s="41" t="s">
        <v>19876</v>
      </c>
      <c r="DV144" s="43" t="s">
        <v>19877</v>
      </c>
      <c r="DW144" s="41" t="s">
        <v>19878</v>
      </c>
      <c r="DX144" s="41" t="s">
        <v>19879</v>
      </c>
      <c r="DY144" s="41" t="s">
        <v>19880</v>
      </c>
      <c r="DZ144" s="41" t="s">
        <v>19881</v>
      </c>
      <c r="EA144" s="43" t="s">
        <v>19882</v>
      </c>
      <c r="EB144" s="47" t="s">
        <v>19883</v>
      </c>
      <c r="EC144" s="43" t="s">
        <v>19884</v>
      </c>
      <c r="ED144" s="41" t="s">
        <v>19885</v>
      </c>
      <c r="EE144" s="41" t="s">
        <v>19886</v>
      </c>
      <c r="EF144" s="41" t="s">
        <v>19887</v>
      </c>
      <c r="EG144" s="41" t="s">
        <v>19888</v>
      </c>
      <c r="EH144" s="43" t="s">
        <v>19889</v>
      </c>
      <c r="EI144" s="41" t="s">
        <v>19890</v>
      </c>
      <c r="EK144" s="41" t="s">
        <v>19891</v>
      </c>
      <c r="EL144" s="41" t="s">
        <v>19892</v>
      </c>
      <c r="EM144" s="43" t="s">
        <v>19893</v>
      </c>
      <c r="EN144" s="41" t="s">
        <v>19894</v>
      </c>
      <c r="EO144" s="41" t="s">
        <v>19895</v>
      </c>
      <c r="EP144" s="41" t="s">
        <v>19896</v>
      </c>
      <c r="EQ144" s="41" t="s">
        <v>19897</v>
      </c>
      <c r="ER144" s="43" t="s">
        <v>19898</v>
      </c>
      <c r="ES144" s="41" t="s">
        <v>19899</v>
      </c>
      <c r="ET144" s="41" t="s">
        <v>19900</v>
      </c>
      <c r="EU144" s="41" t="s">
        <v>19901</v>
      </c>
      <c r="EV144" s="41" t="s">
        <v>19902</v>
      </c>
      <c r="EW144" s="43" t="s">
        <v>19903</v>
      </c>
      <c r="EX144" s="41" t="s">
        <v>19904</v>
      </c>
      <c r="EY144" s="41" t="s">
        <v>19905</v>
      </c>
      <c r="EZ144" s="41" t="s">
        <v>19906</v>
      </c>
      <c r="FA144" s="41" t="s">
        <v>19907</v>
      </c>
      <c r="FB144" s="43" t="s">
        <v>19908</v>
      </c>
      <c r="FC144" s="41" t="s">
        <v>19909</v>
      </c>
      <c r="FD144" s="41" t="s">
        <v>19910</v>
      </c>
      <c r="FE144" s="41" t="s">
        <v>19911</v>
      </c>
      <c r="FF144" s="41" t="s">
        <v>19912</v>
      </c>
      <c r="FG144" s="43" t="s">
        <v>19913</v>
      </c>
      <c r="FH144" s="41" t="s">
        <v>19914</v>
      </c>
      <c r="FI144" s="41" t="s">
        <v>19915</v>
      </c>
      <c r="FJ144" s="41" t="s">
        <v>19916</v>
      </c>
      <c r="FK144" s="41" t="s">
        <v>19917</v>
      </c>
      <c r="FL144" s="43" t="s">
        <v>19918</v>
      </c>
      <c r="FM144" s="41" t="s">
        <v>19919</v>
      </c>
      <c r="FN144" s="41" t="s">
        <v>19920</v>
      </c>
      <c r="FO144" s="41" t="s">
        <v>19921</v>
      </c>
      <c r="FP144" s="41" t="s">
        <v>19922</v>
      </c>
      <c r="FQ144" s="43" t="s">
        <v>19923</v>
      </c>
    </row>
    <row r="145" spans="1:173" ht="13.35" customHeight="1" outlineLevel="1" x14ac:dyDescent="0.3">
      <c r="A145" s="83" t="s">
        <v>19924</v>
      </c>
      <c r="B145" s="83" t="s">
        <v>19925</v>
      </c>
      <c r="C145" s="84" t="s">
        <v>19926</v>
      </c>
      <c r="D145" s="84" t="s">
        <v>19927</v>
      </c>
      <c r="E145" s="37" t="s">
        <v>19928</v>
      </c>
      <c r="F145" s="46" t="s">
        <v>19929</v>
      </c>
      <c r="G145" s="44" t="s">
        <v>19930</v>
      </c>
      <c r="H145" s="44" t="s">
        <v>19931</v>
      </c>
      <c r="I145" s="44" t="s">
        <v>19932</v>
      </c>
      <c r="J145" s="44" t="s">
        <v>19933</v>
      </c>
      <c r="K145" s="44" t="s">
        <v>19934</v>
      </c>
      <c r="L145" s="46" t="s">
        <v>19935</v>
      </c>
      <c r="M145" s="44" t="s">
        <v>19936</v>
      </c>
      <c r="O145" s="44" t="s">
        <v>19937</v>
      </c>
      <c r="P145" s="44" t="s">
        <v>19938</v>
      </c>
      <c r="Q145" s="46" t="s">
        <v>19939</v>
      </c>
      <c r="R145" s="44" t="s">
        <v>19940</v>
      </c>
      <c r="S145" s="44" t="s">
        <v>19941</v>
      </c>
      <c r="T145" s="44" t="s">
        <v>19942</v>
      </c>
      <c r="U145" s="44" t="s">
        <v>19943</v>
      </c>
      <c r="V145" s="46" t="s">
        <v>19944</v>
      </c>
      <c r="W145" s="44" t="s">
        <v>19945</v>
      </c>
      <c r="X145" s="44" t="s">
        <v>19946</v>
      </c>
      <c r="Y145" s="44" t="s">
        <v>19947</v>
      </c>
      <c r="Z145" s="44" t="s">
        <v>19948</v>
      </c>
      <c r="AA145" s="46" t="s">
        <v>19949</v>
      </c>
      <c r="AB145" s="44" t="s">
        <v>19950</v>
      </c>
      <c r="AC145" s="44" t="s">
        <v>19951</v>
      </c>
      <c r="AD145" s="44" t="s">
        <v>19952</v>
      </c>
      <c r="AE145" s="44" t="s">
        <v>19953</v>
      </c>
      <c r="AF145" s="46" t="s">
        <v>19954</v>
      </c>
      <c r="AG145" s="44" t="s">
        <v>19955</v>
      </c>
      <c r="AH145" s="44" t="s">
        <v>19956</v>
      </c>
      <c r="AI145" s="44" t="s">
        <v>19957</v>
      </c>
      <c r="AJ145" s="44" t="s">
        <v>19958</v>
      </c>
      <c r="AK145" s="46" t="s">
        <v>19959</v>
      </c>
      <c r="AL145" s="44" t="s">
        <v>19960</v>
      </c>
      <c r="AM145" s="44" t="s">
        <v>19961</v>
      </c>
      <c r="AN145" s="44" t="s">
        <v>19962</v>
      </c>
      <c r="AO145" s="44" t="s">
        <v>19963</v>
      </c>
      <c r="AP145" s="46" t="s">
        <v>19964</v>
      </c>
      <c r="AQ145" s="44" t="s">
        <v>19965</v>
      </c>
      <c r="AR145" s="44" t="s">
        <v>19966</v>
      </c>
      <c r="AS145" s="44" t="s">
        <v>19967</v>
      </c>
      <c r="AT145" s="44" t="s">
        <v>19968</v>
      </c>
      <c r="AU145" s="46" t="s">
        <v>19969</v>
      </c>
      <c r="AV145" s="48" t="s">
        <v>19970</v>
      </c>
      <c r="AW145" s="46" t="s">
        <v>19971</v>
      </c>
      <c r="AX145" s="44" t="s">
        <v>19972</v>
      </c>
      <c r="AY145" s="44" t="s">
        <v>19973</v>
      </c>
      <c r="AZ145" s="44" t="s">
        <v>19974</v>
      </c>
      <c r="BA145" s="44" t="s">
        <v>19975</v>
      </c>
      <c r="BB145" s="46" t="s">
        <v>19976</v>
      </c>
      <c r="BC145" s="44" t="s">
        <v>19977</v>
      </c>
      <c r="BE145" s="44" t="s">
        <v>19978</v>
      </c>
      <c r="BF145" s="44" t="s">
        <v>19979</v>
      </c>
      <c r="BG145" s="46" t="s">
        <v>19980</v>
      </c>
      <c r="BH145" s="44" t="s">
        <v>19981</v>
      </c>
      <c r="BI145" s="44" t="s">
        <v>19982</v>
      </c>
      <c r="BJ145" s="44" t="s">
        <v>19983</v>
      </c>
      <c r="BK145" s="44" t="s">
        <v>19984</v>
      </c>
      <c r="BL145" s="46" t="s">
        <v>19985</v>
      </c>
      <c r="BM145" s="44" t="s">
        <v>19986</v>
      </c>
      <c r="BN145" s="44" t="s">
        <v>19987</v>
      </c>
      <c r="BO145" s="44" t="s">
        <v>19988</v>
      </c>
      <c r="BP145" s="44" t="s">
        <v>19989</v>
      </c>
      <c r="BQ145" s="46" t="s">
        <v>19990</v>
      </c>
      <c r="BR145" s="44" t="s">
        <v>19991</v>
      </c>
      <c r="BS145" s="44" t="s">
        <v>19992</v>
      </c>
      <c r="BT145" s="44" t="s">
        <v>19993</v>
      </c>
      <c r="BU145" s="44" t="s">
        <v>19994</v>
      </c>
      <c r="BV145" s="46" t="s">
        <v>19995</v>
      </c>
      <c r="BW145" s="44" t="s">
        <v>19996</v>
      </c>
      <c r="BX145" s="44" t="s">
        <v>19997</v>
      </c>
      <c r="BY145" s="44" t="s">
        <v>19998</v>
      </c>
      <c r="BZ145" s="44" t="s">
        <v>19999</v>
      </c>
      <c r="CA145" s="46" t="s">
        <v>20000</v>
      </c>
      <c r="CB145" s="44" t="s">
        <v>20001</v>
      </c>
      <c r="CC145" s="44" t="s">
        <v>20002</v>
      </c>
      <c r="CD145" s="44" t="s">
        <v>20003</v>
      </c>
      <c r="CE145" s="44" t="s">
        <v>20004</v>
      </c>
      <c r="CF145" s="46" t="s">
        <v>20005</v>
      </c>
      <c r="CG145" s="44" t="s">
        <v>20006</v>
      </c>
      <c r="CH145" s="44" t="s">
        <v>20007</v>
      </c>
      <c r="CI145" s="44" t="s">
        <v>20008</v>
      </c>
      <c r="CJ145" s="44" t="s">
        <v>20009</v>
      </c>
      <c r="CK145" s="46" t="s">
        <v>20010</v>
      </c>
      <c r="CL145" s="48" t="s">
        <v>20011</v>
      </c>
      <c r="CM145" s="46" t="s">
        <v>20012</v>
      </c>
      <c r="CN145" s="44" t="s">
        <v>20013</v>
      </c>
      <c r="CO145" s="44" t="s">
        <v>20014</v>
      </c>
      <c r="CP145" s="44" t="s">
        <v>20015</v>
      </c>
      <c r="CQ145" s="44" t="s">
        <v>20016</v>
      </c>
      <c r="CR145" s="46" t="s">
        <v>20017</v>
      </c>
      <c r="CS145" s="44" t="s">
        <v>20018</v>
      </c>
      <c r="CU145" s="44" t="s">
        <v>20019</v>
      </c>
      <c r="CV145" s="44" t="s">
        <v>20020</v>
      </c>
      <c r="CW145" s="46" t="s">
        <v>20021</v>
      </c>
      <c r="CX145" s="44" t="s">
        <v>20022</v>
      </c>
      <c r="CY145" s="44" t="s">
        <v>20023</v>
      </c>
      <c r="CZ145" s="44" t="s">
        <v>20024</v>
      </c>
      <c r="DA145" s="44" t="s">
        <v>20025</v>
      </c>
      <c r="DB145" s="46" t="s">
        <v>20026</v>
      </c>
      <c r="DC145" s="44" t="s">
        <v>20027</v>
      </c>
      <c r="DD145" s="44" t="s">
        <v>20028</v>
      </c>
      <c r="DE145" s="44" t="s">
        <v>20029</v>
      </c>
      <c r="DF145" s="44" t="s">
        <v>20030</v>
      </c>
      <c r="DG145" s="46" t="s">
        <v>20031</v>
      </c>
      <c r="DH145" s="44" t="s">
        <v>20032</v>
      </c>
      <c r="DI145" s="44" t="s">
        <v>20033</v>
      </c>
      <c r="DJ145" s="44" t="s">
        <v>20034</v>
      </c>
      <c r="DK145" s="44" t="s">
        <v>20035</v>
      </c>
      <c r="DL145" s="46" t="s">
        <v>20036</v>
      </c>
      <c r="DM145" s="44" t="s">
        <v>20037</v>
      </c>
      <c r="DN145" s="44" t="s">
        <v>20038</v>
      </c>
      <c r="DO145" s="44" t="s">
        <v>20039</v>
      </c>
      <c r="DP145" s="44" t="s">
        <v>20040</v>
      </c>
      <c r="DQ145" s="46" t="s">
        <v>20041</v>
      </c>
      <c r="DR145" s="44" t="s">
        <v>20042</v>
      </c>
      <c r="DS145" s="44" t="s">
        <v>20043</v>
      </c>
      <c r="DT145" s="44" t="s">
        <v>20044</v>
      </c>
      <c r="DU145" s="44" t="s">
        <v>20045</v>
      </c>
      <c r="DV145" s="46" t="s">
        <v>20046</v>
      </c>
      <c r="DW145" s="44" t="s">
        <v>20047</v>
      </c>
      <c r="DX145" s="44" t="s">
        <v>20048</v>
      </c>
      <c r="DY145" s="44" t="s">
        <v>20049</v>
      </c>
      <c r="DZ145" s="44" t="s">
        <v>20050</v>
      </c>
      <c r="EA145" s="46" t="s">
        <v>20051</v>
      </c>
      <c r="EB145" s="48" t="s">
        <v>20052</v>
      </c>
      <c r="EC145" s="46" t="s">
        <v>20053</v>
      </c>
      <c r="ED145" s="44" t="s">
        <v>20054</v>
      </c>
      <c r="EE145" s="44" t="s">
        <v>20055</v>
      </c>
      <c r="EF145" s="44" t="s">
        <v>20056</v>
      </c>
      <c r="EG145" s="44" t="s">
        <v>20057</v>
      </c>
      <c r="EH145" s="46" t="s">
        <v>20058</v>
      </c>
      <c r="EI145" s="44" t="s">
        <v>20059</v>
      </c>
      <c r="EK145" s="44" t="s">
        <v>20060</v>
      </c>
      <c r="EL145" s="44" t="s">
        <v>20061</v>
      </c>
      <c r="EM145" s="46" t="s">
        <v>20062</v>
      </c>
      <c r="EN145" s="44" t="s">
        <v>20063</v>
      </c>
      <c r="EO145" s="44" t="s">
        <v>20064</v>
      </c>
      <c r="EP145" s="44" t="s">
        <v>20065</v>
      </c>
      <c r="EQ145" s="44" t="s">
        <v>20066</v>
      </c>
      <c r="ER145" s="46" t="s">
        <v>20067</v>
      </c>
      <c r="ES145" s="44" t="s">
        <v>20068</v>
      </c>
      <c r="ET145" s="44" t="s">
        <v>20069</v>
      </c>
      <c r="EU145" s="44" t="s">
        <v>20070</v>
      </c>
      <c r="EV145" s="44" t="s">
        <v>20071</v>
      </c>
      <c r="EW145" s="46" t="s">
        <v>20072</v>
      </c>
      <c r="EX145" s="44" t="s">
        <v>20073</v>
      </c>
      <c r="EY145" s="44" t="s">
        <v>20074</v>
      </c>
      <c r="EZ145" s="44" t="s">
        <v>20075</v>
      </c>
      <c r="FA145" s="44" t="s">
        <v>20076</v>
      </c>
      <c r="FB145" s="46" t="s">
        <v>20077</v>
      </c>
      <c r="FC145" s="44" t="s">
        <v>20078</v>
      </c>
      <c r="FD145" s="44" t="s">
        <v>20079</v>
      </c>
      <c r="FE145" s="44" t="s">
        <v>20080</v>
      </c>
      <c r="FF145" s="44" t="s">
        <v>20081</v>
      </c>
      <c r="FG145" s="46" t="s">
        <v>20082</v>
      </c>
      <c r="FH145" s="44" t="s">
        <v>20083</v>
      </c>
      <c r="FI145" s="44" t="s">
        <v>20084</v>
      </c>
      <c r="FJ145" s="44" t="s">
        <v>20085</v>
      </c>
      <c r="FK145" s="44" t="s">
        <v>20086</v>
      </c>
      <c r="FL145" s="46" t="s">
        <v>20087</v>
      </c>
      <c r="FM145" s="44" t="s">
        <v>20088</v>
      </c>
      <c r="FN145" s="44" t="s">
        <v>20089</v>
      </c>
      <c r="FO145" s="44" t="s">
        <v>20090</v>
      </c>
      <c r="FP145" s="44" t="s">
        <v>20091</v>
      </c>
      <c r="FQ145" s="46" t="s">
        <v>20092</v>
      </c>
    </row>
    <row r="146" spans="1:173" outlineLevel="1" x14ac:dyDescent="0.3">
      <c r="A146" s="67" t="s">
        <v>20093</v>
      </c>
      <c r="B146" s="67" t="s">
        <v>20094</v>
      </c>
      <c r="C146" s="82" t="s">
        <v>20095</v>
      </c>
      <c r="D146" s="82" t="s">
        <v>20096</v>
      </c>
      <c r="E146" s="37" t="s">
        <v>20097</v>
      </c>
      <c r="F146" s="43" t="s">
        <v>20098</v>
      </c>
      <c r="G146" s="41" t="s">
        <v>20099</v>
      </c>
      <c r="H146" s="41" t="s">
        <v>20100</v>
      </c>
      <c r="I146" s="41" t="s">
        <v>20101</v>
      </c>
      <c r="J146" s="41" t="s">
        <v>20102</v>
      </c>
      <c r="K146" s="41" t="s">
        <v>20103</v>
      </c>
      <c r="L146" s="43" t="s">
        <v>20104</v>
      </c>
      <c r="M146" s="41" t="s">
        <v>20105</v>
      </c>
      <c r="O146" s="41" t="s">
        <v>20106</v>
      </c>
      <c r="P146" s="41" t="s">
        <v>20107</v>
      </c>
      <c r="Q146" s="43" t="s">
        <v>20108</v>
      </c>
      <c r="R146" s="41" t="s">
        <v>20109</v>
      </c>
      <c r="S146" s="41" t="s">
        <v>20110</v>
      </c>
      <c r="T146" s="41" t="s">
        <v>20111</v>
      </c>
      <c r="U146" s="41" t="s">
        <v>20112</v>
      </c>
      <c r="V146" s="43" t="s">
        <v>20113</v>
      </c>
      <c r="W146" s="41" t="s">
        <v>20114</v>
      </c>
      <c r="X146" s="41" t="s">
        <v>20115</v>
      </c>
      <c r="Y146" s="41" t="s">
        <v>20116</v>
      </c>
      <c r="Z146" s="41" t="s">
        <v>20117</v>
      </c>
      <c r="AA146" s="43" t="s">
        <v>20118</v>
      </c>
      <c r="AB146" s="41" t="s">
        <v>20119</v>
      </c>
      <c r="AC146" s="41" t="s">
        <v>20120</v>
      </c>
      <c r="AD146" s="41" t="s">
        <v>20121</v>
      </c>
      <c r="AE146" s="41" t="s">
        <v>20122</v>
      </c>
      <c r="AF146" s="43" t="s">
        <v>20123</v>
      </c>
      <c r="AG146" s="41" t="s">
        <v>20124</v>
      </c>
      <c r="AH146" s="41" t="s">
        <v>20125</v>
      </c>
      <c r="AI146" s="41" t="s">
        <v>20126</v>
      </c>
      <c r="AJ146" s="41" t="s">
        <v>20127</v>
      </c>
      <c r="AK146" s="43" t="s">
        <v>20128</v>
      </c>
      <c r="AL146" s="41" t="s">
        <v>20129</v>
      </c>
      <c r="AM146" s="41" t="s">
        <v>20130</v>
      </c>
      <c r="AN146" s="41" t="s">
        <v>20131</v>
      </c>
      <c r="AO146" s="41" t="s">
        <v>20132</v>
      </c>
      <c r="AP146" s="43" t="s">
        <v>20133</v>
      </c>
      <c r="AQ146" s="41" t="s">
        <v>20134</v>
      </c>
      <c r="AR146" s="41" t="s">
        <v>20135</v>
      </c>
      <c r="AS146" s="41" t="s">
        <v>20136</v>
      </c>
      <c r="AT146" s="41" t="s">
        <v>20137</v>
      </c>
      <c r="AU146" s="43" t="s">
        <v>20138</v>
      </c>
      <c r="AV146" s="47" t="s">
        <v>20139</v>
      </c>
      <c r="AW146" s="43" t="s">
        <v>20140</v>
      </c>
      <c r="AX146" s="41" t="s">
        <v>20141</v>
      </c>
      <c r="AY146" s="41" t="s">
        <v>20142</v>
      </c>
      <c r="AZ146" s="41" t="s">
        <v>20143</v>
      </c>
      <c r="BA146" s="41" t="s">
        <v>20144</v>
      </c>
      <c r="BB146" s="43" t="s">
        <v>20145</v>
      </c>
      <c r="BC146" s="41" t="s">
        <v>20146</v>
      </c>
      <c r="BE146" s="41" t="s">
        <v>20147</v>
      </c>
      <c r="BF146" s="41" t="s">
        <v>20148</v>
      </c>
      <c r="BG146" s="43" t="s">
        <v>20149</v>
      </c>
      <c r="BH146" s="41" t="s">
        <v>20150</v>
      </c>
      <c r="BI146" s="41" t="s">
        <v>20151</v>
      </c>
      <c r="BJ146" s="41" t="s">
        <v>20152</v>
      </c>
      <c r="BK146" s="41" t="s">
        <v>20153</v>
      </c>
      <c r="BL146" s="43" t="s">
        <v>20154</v>
      </c>
      <c r="BM146" s="41" t="s">
        <v>20155</v>
      </c>
      <c r="BN146" s="41" t="s">
        <v>20156</v>
      </c>
      <c r="BO146" s="41" t="s">
        <v>20157</v>
      </c>
      <c r="BP146" s="41" t="s">
        <v>20158</v>
      </c>
      <c r="BQ146" s="43" t="s">
        <v>20159</v>
      </c>
      <c r="BR146" s="41" t="s">
        <v>20160</v>
      </c>
      <c r="BS146" s="41" t="s">
        <v>20161</v>
      </c>
      <c r="BT146" s="41" t="s">
        <v>20162</v>
      </c>
      <c r="BU146" s="41" t="s">
        <v>20163</v>
      </c>
      <c r="BV146" s="43" t="s">
        <v>20164</v>
      </c>
      <c r="BW146" s="41" t="s">
        <v>20165</v>
      </c>
      <c r="BX146" s="41" t="s">
        <v>20166</v>
      </c>
      <c r="BY146" s="41" t="s">
        <v>20167</v>
      </c>
      <c r="BZ146" s="41" t="s">
        <v>20168</v>
      </c>
      <c r="CA146" s="43" t="s">
        <v>20169</v>
      </c>
      <c r="CB146" s="41" t="s">
        <v>20170</v>
      </c>
      <c r="CC146" s="41" t="s">
        <v>20171</v>
      </c>
      <c r="CD146" s="41" t="s">
        <v>20172</v>
      </c>
      <c r="CE146" s="41" t="s">
        <v>20173</v>
      </c>
      <c r="CF146" s="43" t="s">
        <v>20174</v>
      </c>
      <c r="CG146" s="41" t="s">
        <v>20175</v>
      </c>
      <c r="CH146" s="41" t="s">
        <v>20176</v>
      </c>
      <c r="CI146" s="41" t="s">
        <v>20177</v>
      </c>
      <c r="CJ146" s="41" t="s">
        <v>20178</v>
      </c>
      <c r="CK146" s="43" t="s">
        <v>20179</v>
      </c>
      <c r="CL146" s="47" t="s">
        <v>20180</v>
      </c>
      <c r="CM146" s="43" t="s">
        <v>20181</v>
      </c>
      <c r="CN146" s="41" t="s">
        <v>20182</v>
      </c>
      <c r="CO146" s="41" t="s">
        <v>20183</v>
      </c>
      <c r="CP146" s="41" t="s">
        <v>20184</v>
      </c>
      <c r="CQ146" s="41" t="s">
        <v>20185</v>
      </c>
      <c r="CR146" s="43" t="s">
        <v>20186</v>
      </c>
      <c r="CS146" s="41" t="s">
        <v>20187</v>
      </c>
      <c r="CU146" s="41" t="s">
        <v>20188</v>
      </c>
      <c r="CV146" s="41" t="s">
        <v>20189</v>
      </c>
      <c r="CW146" s="43" t="s">
        <v>20190</v>
      </c>
      <c r="CX146" s="41" t="s">
        <v>20191</v>
      </c>
      <c r="CY146" s="41" t="s">
        <v>20192</v>
      </c>
      <c r="CZ146" s="41" t="s">
        <v>20193</v>
      </c>
      <c r="DA146" s="41" t="s">
        <v>20194</v>
      </c>
      <c r="DB146" s="43" t="s">
        <v>20195</v>
      </c>
      <c r="DC146" s="41" t="s">
        <v>20196</v>
      </c>
      <c r="DD146" s="41" t="s">
        <v>20197</v>
      </c>
      <c r="DE146" s="41" t="s">
        <v>20198</v>
      </c>
      <c r="DF146" s="41" t="s">
        <v>20199</v>
      </c>
      <c r="DG146" s="43" t="s">
        <v>20200</v>
      </c>
      <c r="DH146" s="41" t="s">
        <v>20201</v>
      </c>
      <c r="DI146" s="41" t="s">
        <v>20202</v>
      </c>
      <c r="DJ146" s="41" t="s">
        <v>20203</v>
      </c>
      <c r="DK146" s="41" t="s">
        <v>20204</v>
      </c>
      <c r="DL146" s="43" t="s">
        <v>20205</v>
      </c>
      <c r="DM146" s="41" t="s">
        <v>20206</v>
      </c>
      <c r="DN146" s="41" t="s">
        <v>20207</v>
      </c>
      <c r="DO146" s="41" t="s">
        <v>20208</v>
      </c>
      <c r="DP146" s="41" t="s">
        <v>20209</v>
      </c>
      <c r="DQ146" s="43" t="s">
        <v>20210</v>
      </c>
      <c r="DR146" s="41" t="s">
        <v>20211</v>
      </c>
      <c r="DS146" s="41" t="s">
        <v>20212</v>
      </c>
      <c r="DT146" s="41" t="s">
        <v>20213</v>
      </c>
      <c r="DU146" s="41" t="s">
        <v>20214</v>
      </c>
      <c r="DV146" s="43" t="s">
        <v>20215</v>
      </c>
      <c r="DW146" s="41" t="s">
        <v>20216</v>
      </c>
      <c r="DX146" s="41" t="s">
        <v>20217</v>
      </c>
      <c r="DY146" s="41" t="s">
        <v>20218</v>
      </c>
      <c r="DZ146" s="41" t="s">
        <v>20219</v>
      </c>
      <c r="EA146" s="43" t="s">
        <v>20220</v>
      </c>
      <c r="EB146" s="47" t="s">
        <v>20221</v>
      </c>
      <c r="EC146" s="43" t="s">
        <v>20222</v>
      </c>
      <c r="ED146" s="41" t="s">
        <v>20223</v>
      </c>
      <c r="EE146" s="41" t="s">
        <v>20224</v>
      </c>
      <c r="EF146" s="41" t="s">
        <v>20225</v>
      </c>
      <c r="EG146" s="41" t="s">
        <v>20226</v>
      </c>
      <c r="EH146" s="43" t="s">
        <v>20227</v>
      </c>
      <c r="EI146" s="41" t="s">
        <v>20228</v>
      </c>
      <c r="EK146" s="41" t="s">
        <v>20229</v>
      </c>
      <c r="EL146" s="41" t="s">
        <v>20230</v>
      </c>
      <c r="EM146" s="43" t="s">
        <v>20231</v>
      </c>
      <c r="EN146" s="41" t="s">
        <v>20232</v>
      </c>
      <c r="EO146" s="41" t="s">
        <v>20233</v>
      </c>
      <c r="EP146" s="41" t="s">
        <v>20234</v>
      </c>
      <c r="EQ146" s="41" t="s">
        <v>20235</v>
      </c>
      <c r="ER146" s="43" t="s">
        <v>20236</v>
      </c>
      <c r="ES146" s="41" t="s">
        <v>20237</v>
      </c>
      <c r="ET146" s="41" t="s">
        <v>20238</v>
      </c>
      <c r="EU146" s="41" t="s">
        <v>20239</v>
      </c>
      <c r="EV146" s="41" t="s">
        <v>20240</v>
      </c>
      <c r="EW146" s="43" t="s">
        <v>20241</v>
      </c>
      <c r="EX146" s="41" t="s">
        <v>20242</v>
      </c>
      <c r="EY146" s="41" t="s">
        <v>20243</v>
      </c>
      <c r="EZ146" s="41" t="s">
        <v>20244</v>
      </c>
      <c r="FA146" s="41" t="s">
        <v>20245</v>
      </c>
      <c r="FB146" s="43" t="s">
        <v>20246</v>
      </c>
      <c r="FC146" s="41" t="s">
        <v>20247</v>
      </c>
      <c r="FD146" s="41" t="s">
        <v>20248</v>
      </c>
      <c r="FE146" s="41" t="s">
        <v>20249</v>
      </c>
      <c r="FF146" s="41" t="s">
        <v>20250</v>
      </c>
      <c r="FG146" s="43" t="s">
        <v>20251</v>
      </c>
      <c r="FH146" s="41" t="s">
        <v>20252</v>
      </c>
      <c r="FI146" s="41" t="s">
        <v>20253</v>
      </c>
      <c r="FJ146" s="41" t="s">
        <v>20254</v>
      </c>
      <c r="FK146" s="41" t="s">
        <v>20255</v>
      </c>
      <c r="FL146" s="43" t="s">
        <v>20256</v>
      </c>
      <c r="FM146" s="41" t="s">
        <v>20257</v>
      </c>
      <c r="FN146" s="41" t="s">
        <v>20258</v>
      </c>
      <c r="FO146" s="41" t="s">
        <v>20259</v>
      </c>
      <c r="FP146" s="41" t="s">
        <v>20260</v>
      </c>
      <c r="FQ146" s="43" t="s">
        <v>20261</v>
      </c>
    </row>
    <row r="147" spans="1:173" outlineLevel="1" x14ac:dyDescent="0.3">
      <c r="A147" s="67" t="s">
        <v>20262</v>
      </c>
      <c r="B147" s="67" t="s">
        <v>20263</v>
      </c>
      <c r="C147" s="80" t="s">
        <v>20264</v>
      </c>
      <c r="D147" s="80" t="s">
        <v>20265</v>
      </c>
      <c r="E147" s="37" t="s">
        <v>20266</v>
      </c>
      <c r="F147" s="43" t="s">
        <v>20267</v>
      </c>
      <c r="G147" s="41" t="s">
        <v>20268</v>
      </c>
      <c r="H147" s="41" t="s">
        <v>20269</v>
      </c>
      <c r="I147" s="41" t="s">
        <v>20270</v>
      </c>
      <c r="J147" s="41" t="s">
        <v>20271</v>
      </c>
      <c r="K147" s="41" t="s">
        <v>20272</v>
      </c>
      <c r="L147" s="43" t="s">
        <v>20273</v>
      </c>
      <c r="M147" s="41" t="s">
        <v>20274</v>
      </c>
      <c r="O147" s="41" t="s">
        <v>20275</v>
      </c>
      <c r="P147" s="41" t="s">
        <v>20276</v>
      </c>
      <c r="Q147" s="43" t="s">
        <v>20277</v>
      </c>
      <c r="R147" s="41" t="s">
        <v>20278</v>
      </c>
      <c r="S147" s="41" t="s">
        <v>20279</v>
      </c>
      <c r="T147" s="41" t="s">
        <v>20280</v>
      </c>
      <c r="U147" s="41" t="s">
        <v>20281</v>
      </c>
      <c r="V147" s="43" t="s">
        <v>20282</v>
      </c>
      <c r="W147" s="41" t="s">
        <v>20283</v>
      </c>
      <c r="X147" s="41" t="s">
        <v>20284</v>
      </c>
      <c r="Y147" s="41" t="s">
        <v>20285</v>
      </c>
      <c r="Z147" s="41" t="s">
        <v>20286</v>
      </c>
      <c r="AA147" s="43" t="s">
        <v>20287</v>
      </c>
      <c r="AB147" s="41" t="s">
        <v>20288</v>
      </c>
      <c r="AC147" s="41" t="s">
        <v>20289</v>
      </c>
      <c r="AD147" s="41" t="s">
        <v>20290</v>
      </c>
      <c r="AE147" s="41" t="s">
        <v>20291</v>
      </c>
      <c r="AF147" s="43" t="s">
        <v>20292</v>
      </c>
      <c r="AG147" s="41" t="s">
        <v>20293</v>
      </c>
      <c r="AH147" s="41" t="s">
        <v>20294</v>
      </c>
      <c r="AI147" s="41" t="s">
        <v>20295</v>
      </c>
      <c r="AJ147" s="41" t="s">
        <v>20296</v>
      </c>
      <c r="AK147" s="43" t="s">
        <v>20297</v>
      </c>
      <c r="AL147" s="41" t="s">
        <v>20298</v>
      </c>
      <c r="AM147" s="41" t="s">
        <v>20299</v>
      </c>
      <c r="AN147" s="41" t="s">
        <v>20300</v>
      </c>
      <c r="AO147" s="41" t="s">
        <v>20301</v>
      </c>
      <c r="AP147" s="43" t="s">
        <v>20302</v>
      </c>
      <c r="AQ147" s="41" t="s">
        <v>20303</v>
      </c>
      <c r="AR147" s="41" t="s">
        <v>20304</v>
      </c>
      <c r="AS147" s="41" t="s">
        <v>20305</v>
      </c>
      <c r="AT147" s="41" t="s">
        <v>20306</v>
      </c>
      <c r="AU147" s="43" t="s">
        <v>20307</v>
      </c>
      <c r="AV147" s="47" t="s">
        <v>20308</v>
      </c>
      <c r="AW147" s="43" t="s">
        <v>20309</v>
      </c>
      <c r="AX147" s="41" t="s">
        <v>20310</v>
      </c>
      <c r="AY147" s="41" t="s">
        <v>20311</v>
      </c>
      <c r="AZ147" s="41" t="s">
        <v>20312</v>
      </c>
      <c r="BA147" s="41" t="s">
        <v>20313</v>
      </c>
      <c r="BB147" s="43" t="s">
        <v>20314</v>
      </c>
      <c r="BC147" s="41" t="s">
        <v>20315</v>
      </c>
      <c r="BE147" s="41" t="s">
        <v>20316</v>
      </c>
      <c r="BF147" s="41" t="s">
        <v>20317</v>
      </c>
      <c r="BG147" s="43" t="s">
        <v>20318</v>
      </c>
      <c r="BH147" s="41" t="s">
        <v>20319</v>
      </c>
      <c r="BI147" s="41" t="s">
        <v>20320</v>
      </c>
      <c r="BJ147" s="41" t="s">
        <v>20321</v>
      </c>
      <c r="BK147" s="41" t="s">
        <v>20322</v>
      </c>
      <c r="BL147" s="43" t="s">
        <v>20323</v>
      </c>
      <c r="BM147" s="41" t="s">
        <v>20324</v>
      </c>
      <c r="BN147" s="41" t="s">
        <v>20325</v>
      </c>
      <c r="BO147" s="41" t="s">
        <v>20326</v>
      </c>
      <c r="BP147" s="41" t="s">
        <v>20327</v>
      </c>
      <c r="BQ147" s="43" t="s">
        <v>20328</v>
      </c>
      <c r="BR147" s="41" t="s">
        <v>20329</v>
      </c>
      <c r="BS147" s="41" t="s">
        <v>20330</v>
      </c>
      <c r="BT147" s="41" t="s">
        <v>20331</v>
      </c>
      <c r="BU147" s="41" t="s">
        <v>20332</v>
      </c>
      <c r="BV147" s="43" t="s">
        <v>20333</v>
      </c>
      <c r="BW147" s="41" t="s">
        <v>20334</v>
      </c>
      <c r="BX147" s="41" t="s">
        <v>20335</v>
      </c>
      <c r="BY147" s="41" t="s">
        <v>20336</v>
      </c>
      <c r="BZ147" s="41" t="s">
        <v>20337</v>
      </c>
      <c r="CA147" s="43" t="s">
        <v>20338</v>
      </c>
      <c r="CB147" s="41" t="s">
        <v>20339</v>
      </c>
      <c r="CC147" s="41" t="s">
        <v>20340</v>
      </c>
      <c r="CD147" s="41" t="s">
        <v>20341</v>
      </c>
      <c r="CE147" s="41" t="s">
        <v>20342</v>
      </c>
      <c r="CF147" s="43" t="s">
        <v>20343</v>
      </c>
      <c r="CG147" s="41" t="s">
        <v>20344</v>
      </c>
      <c r="CH147" s="41" t="s">
        <v>20345</v>
      </c>
      <c r="CI147" s="41" t="s">
        <v>20346</v>
      </c>
      <c r="CJ147" s="41" t="s">
        <v>20347</v>
      </c>
      <c r="CK147" s="43" t="s">
        <v>20348</v>
      </c>
      <c r="CL147" s="47" t="s">
        <v>20349</v>
      </c>
      <c r="CM147" s="43" t="s">
        <v>20350</v>
      </c>
      <c r="CN147" s="41" t="s">
        <v>20351</v>
      </c>
      <c r="CO147" s="41" t="s">
        <v>20352</v>
      </c>
      <c r="CP147" s="41" t="s">
        <v>20353</v>
      </c>
      <c r="CQ147" s="41" t="s">
        <v>20354</v>
      </c>
      <c r="CR147" s="43" t="s">
        <v>20355</v>
      </c>
      <c r="CS147" s="41" t="s">
        <v>20356</v>
      </c>
      <c r="CU147" s="41" t="s">
        <v>20357</v>
      </c>
      <c r="CV147" s="41" t="s">
        <v>20358</v>
      </c>
      <c r="CW147" s="43" t="s">
        <v>20359</v>
      </c>
      <c r="CX147" s="41" t="s">
        <v>20360</v>
      </c>
      <c r="CY147" s="41" t="s">
        <v>20361</v>
      </c>
      <c r="CZ147" s="41" t="s">
        <v>20362</v>
      </c>
      <c r="DA147" s="41" t="s">
        <v>20363</v>
      </c>
      <c r="DB147" s="43" t="s">
        <v>20364</v>
      </c>
      <c r="DC147" s="41" t="s">
        <v>20365</v>
      </c>
      <c r="DD147" s="41" t="s">
        <v>20366</v>
      </c>
      <c r="DE147" s="41" t="s">
        <v>20367</v>
      </c>
      <c r="DF147" s="41" t="s">
        <v>20368</v>
      </c>
      <c r="DG147" s="43" t="s">
        <v>20369</v>
      </c>
      <c r="DH147" s="41" t="s">
        <v>20370</v>
      </c>
      <c r="DI147" s="41" t="s">
        <v>20371</v>
      </c>
      <c r="DJ147" s="41" t="s">
        <v>20372</v>
      </c>
      <c r="DK147" s="41" t="s">
        <v>20373</v>
      </c>
      <c r="DL147" s="43" t="s">
        <v>20374</v>
      </c>
      <c r="DM147" s="41" t="s">
        <v>20375</v>
      </c>
      <c r="DN147" s="41" t="s">
        <v>20376</v>
      </c>
      <c r="DO147" s="41" t="s">
        <v>20377</v>
      </c>
      <c r="DP147" s="41" t="s">
        <v>20378</v>
      </c>
      <c r="DQ147" s="43" t="s">
        <v>20379</v>
      </c>
      <c r="DR147" s="41" t="s">
        <v>20380</v>
      </c>
      <c r="DS147" s="41" t="s">
        <v>20381</v>
      </c>
      <c r="DT147" s="41" t="s">
        <v>20382</v>
      </c>
      <c r="DU147" s="41" t="s">
        <v>20383</v>
      </c>
      <c r="DV147" s="43" t="s">
        <v>20384</v>
      </c>
      <c r="DW147" s="41" t="s">
        <v>20385</v>
      </c>
      <c r="DX147" s="41" t="s">
        <v>20386</v>
      </c>
      <c r="DY147" s="41" t="s">
        <v>20387</v>
      </c>
      <c r="DZ147" s="41" t="s">
        <v>20388</v>
      </c>
      <c r="EA147" s="43" t="s">
        <v>20389</v>
      </c>
      <c r="EB147" s="47" t="s">
        <v>20390</v>
      </c>
      <c r="EC147" s="43" t="s">
        <v>20391</v>
      </c>
      <c r="ED147" s="41" t="s">
        <v>20392</v>
      </c>
      <c r="EE147" s="41" t="s">
        <v>20393</v>
      </c>
      <c r="EF147" s="41" t="s">
        <v>20394</v>
      </c>
      <c r="EG147" s="41" t="s">
        <v>20395</v>
      </c>
      <c r="EH147" s="43" t="s">
        <v>20396</v>
      </c>
      <c r="EI147" s="41" t="s">
        <v>20397</v>
      </c>
      <c r="EK147" s="41" t="s">
        <v>20398</v>
      </c>
      <c r="EL147" s="41" t="s">
        <v>20399</v>
      </c>
      <c r="EM147" s="43" t="s">
        <v>20400</v>
      </c>
      <c r="EN147" s="41" t="s">
        <v>20401</v>
      </c>
      <c r="EO147" s="41" t="s">
        <v>20402</v>
      </c>
      <c r="EP147" s="41" t="s">
        <v>20403</v>
      </c>
      <c r="EQ147" s="41" t="s">
        <v>20404</v>
      </c>
      <c r="ER147" s="43" t="s">
        <v>20405</v>
      </c>
      <c r="ES147" s="41" t="s">
        <v>20406</v>
      </c>
      <c r="ET147" s="41" t="s">
        <v>20407</v>
      </c>
      <c r="EU147" s="41" t="s">
        <v>20408</v>
      </c>
      <c r="EV147" s="41" t="s">
        <v>20409</v>
      </c>
      <c r="EW147" s="43" t="s">
        <v>20410</v>
      </c>
      <c r="EX147" s="41" t="s">
        <v>20411</v>
      </c>
      <c r="EY147" s="41" t="s">
        <v>20412</v>
      </c>
      <c r="EZ147" s="41" t="s">
        <v>20413</v>
      </c>
      <c r="FA147" s="41" t="s">
        <v>20414</v>
      </c>
      <c r="FB147" s="43" t="s">
        <v>20415</v>
      </c>
      <c r="FC147" s="41" t="s">
        <v>20416</v>
      </c>
      <c r="FD147" s="41" t="s">
        <v>20417</v>
      </c>
      <c r="FE147" s="41" t="s">
        <v>20418</v>
      </c>
      <c r="FF147" s="41" t="s">
        <v>20419</v>
      </c>
      <c r="FG147" s="43" t="s">
        <v>20420</v>
      </c>
      <c r="FH147" s="41" t="s">
        <v>20421</v>
      </c>
      <c r="FI147" s="41" t="s">
        <v>20422</v>
      </c>
      <c r="FJ147" s="41" t="s">
        <v>20423</v>
      </c>
      <c r="FK147" s="41" t="s">
        <v>20424</v>
      </c>
      <c r="FL147" s="43" t="s">
        <v>20425</v>
      </c>
      <c r="FM147" s="41" t="s">
        <v>20426</v>
      </c>
      <c r="FN147" s="41" t="s">
        <v>20427</v>
      </c>
      <c r="FO147" s="41" t="s">
        <v>20428</v>
      </c>
      <c r="FP147" s="41" t="s">
        <v>20429</v>
      </c>
      <c r="FQ147" s="43" t="s">
        <v>20430</v>
      </c>
    </row>
    <row r="148" spans="1:173" outlineLevel="1" x14ac:dyDescent="0.3">
      <c r="A148" s="67" t="s">
        <v>20431</v>
      </c>
      <c r="B148" s="67" t="s">
        <v>20432</v>
      </c>
      <c r="C148" s="79" t="s">
        <v>20433</v>
      </c>
      <c r="D148" s="79" t="s">
        <v>20434</v>
      </c>
      <c r="E148" s="37" t="s">
        <v>20435</v>
      </c>
      <c r="F148" s="43" t="s">
        <v>20436</v>
      </c>
      <c r="G148" s="41" t="s">
        <v>20437</v>
      </c>
      <c r="H148" s="41" t="s">
        <v>20438</v>
      </c>
      <c r="I148" s="41" t="s">
        <v>20439</v>
      </c>
      <c r="J148" s="41" t="s">
        <v>20440</v>
      </c>
      <c r="K148" s="41" t="s">
        <v>20441</v>
      </c>
      <c r="L148" s="43" t="s">
        <v>20442</v>
      </c>
      <c r="M148" s="41" t="s">
        <v>20443</v>
      </c>
      <c r="O148" s="41" t="s">
        <v>20444</v>
      </c>
      <c r="P148" s="41" t="s">
        <v>20445</v>
      </c>
      <c r="Q148" s="43" t="s">
        <v>20446</v>
      </c>
      <c r="R148" s="41" t="s">
        <v>20447</v>
      </c>
      <c r="S148" s="41" t="s">
        <v>20448</v>
      </c>
      <c r="T148" s="41" t="s">
        <v>20449</v>
      </c>
      <c r="U148" s="41" t="s">
        <v>20450</v>
      </c>
      <c r="V148" s="43" t="s">
        <v>20451</v>
      </c>
      <c r="W148" s="41" t="s">
        <v>20452</v>
      </c>
      <c r="X148" s="41" t="s">
        <v>20453</v>
      </c>
      <c r="Y148" s="41" t="s">
        <v>20454</v>
      </c>
      <c r="Z148" s="41" t="s">
        <v>20455</v>
      </c>
      <c r="AA148" s="43" t="s">
        <v>20456</v>
      </c>
      <c r="AB148" s="41" t="s">
        <v>20457</v>
      </c>
      <c r="AC148" s="41" t="s">
        <v>20458</v>
      </c>
      <c r="AD148" s="41" t="s">
        <v>20459</v>
      </c>
      <c r="AE148" s="41" t="s">
        <v>20460</v>
      </c>
      <c r="AF148" s="43" t="s">
        <v>20461</v>
      </c>
      <c r="AG148" s="41" t="s">
        <v>20462</v>
      </c>
      <c r="AH148" s="41" t="s">
        <v>20463</v>
      </c>
      <c r="AI148" s="41" t="s">
        <v>20464</v>
      </c>
      <c r="AJ148" s="41" t="s">
        <v>20465</v>
      </c>
      <c r="AK148" s="43" t="s">
        <v>20466</v>
      </c>
      <c r="AL148" s="41" t="s">
        <v>20467</v>
      </c>
      <c r="AM148" s="41" t="s">
        <v>20468</v>
      </c>
      <c r="AN148" s="41" t="s">
        <v>20469</v>
      </c>
      <c r="AO148" s="41" t="s">
        <v>20470</v>
      </c>
      <c r="AP148" s="43" t="s">
        <v>20471</v>
      </c>
      <c r="AQ148" s="41" t="s">
        <v>20472</v>
      </c>
      <c r="AR148" s="41" t="s">
        <v>20473</v>
      </c>
      <c r="AS148" s="41" t="s">
        <v>20474</v>
      </c>
      <c r="AT148" s="41" t="s">
        <v>20475</v>
      </c>
      <c r="AU148" s="43" t="s">
        <v>20476</v>
      </c>
      <c r="AV148" s="47" t="s">
        <v>20477</v>
      </c>
      <c r="AW148" s="43" t="s">
        <v>20478</v>
      </c>
      <c r="AX148" s="41" t="s">
        <v>20479</v>
      </c>
      <c r="AY148" s="41" t="s">
        <v>20480</v>
      </c>
      <c r="AZ148" s="41" t="s">
        <v>20481</v>
      </c>
      <c r="BA148" s="41" t="s">
        <v>20482</v>
      </c>
      <c r="BB148" s="43" t="s">
        <v>20483</v>
      </c>
      <c r="BC148" s="41" t="s">
        <v>20484</v>
      </c>
      <c r="BE148" s="41" t="s">
        <v>20485</v>
      </c>
      <c r="BF148" s="41" t="s">
        <v>20486</v>
      </c>
      <c r="BG148" s="43" t="s">
        <v>20487</v>
      </c>
      <c r="BH148" s="41" t="s">
        <v>20488</v>
      </c>
      <c r="BI148" s="41" t="s">
        <v>20489</v>
      </c>
      <c r="BJ148" s="41" t="s">
        <v>20490</v>
      </c>
      <c r="BK148" s="41" t="s">
        <v>20491</v>
      </c>
      <c r="BL148" s="43" t="s">
        <v>20492</v>
      </c>
      <c r="BM148" s="41" t="s">
        <v>20493</v>
      </c>
      <c r="BN148" s="41" t="s">
        <v>20494</v>
      </c>
      <c r="BO148" s="41" t="s">
        <v>20495</v>
      </c>
      <c r="BP148" s="41" t="s">
        <v>20496</v>
      </c>
      <c r="BQ148" s="43" t="s">
        <v>20497</v>
      </c>
      <c r="BR148" s="41" t="s">
        <v>20498</v>
      </c>
      <c r="BS148" s="41" t="s">
        <v>20499</v>
      </c>
      <c r="BT148" s="41" t="s">
        <v>20500</v>
      </c>
      <c r="BU148" s="41" t="s">
        <v>20501</v>
      </c>
      <c r="BV148" s="43" t="s">
        <v>20502</v>
      </c>
      <c r="BW148" s="41" t="s">
        <v>20503</v>
      </c>
      <c r="BX148" s="41" t="s">
        <v>20504</v>
      </c>
      <c r="BY148" s="41" t="s">
        <v>20505</v>
      </c>
      <c r="BZ148" s="41" t="s">
        <v>20506</v>
      </c>
      <c r="CA148" s="43" t="s">
        <v>20507</v>
      </c>
      <c r="CB148" s="41" t="s">
        <v>20508</v>
      </c>
      <c r="CC148" s="41" t="s">
        <v>20509</v>
      </c>
      <c r="CD148" s="41" t="s">
        <v>20510</v>
      </c>
      <c r="CE148" s="41" t="s">
        <v>20511</v>
      </c>
      <c r="CF148" s="43" t="s">
        <v>20512</v>
      </c>
      <c r="CG148" s="41" t="s">
        <v>20513</v>
      </c>
      <c r="CH148" s="41" t="s">
        <v>20514</v>
      </c>
      <c r="CI148" s="41" t="s">
        <v>20515</v>
      </c>
      <c r="CJ148" s="41" t="s">
        <v>20516</v>
      </c>
      <c r="CK148" s="43" t="s">
        <v>20517</v>
      </c>
      <c r="CL148" s="47" t="s">
        <v>20518</v>
      </c>
      <c r="CM148" s="43" t="s">
        <v>20519</v>
      </c>
      <c r="CN148" s="41" t="s">
        <v>20520</v>
      </c>
      <c r="CO148" s="41" t="s">
        <v>20521</v>
      </c>
      <c r="CP148" s="41" t="s">
        <v>20522</v>
      </c>
      <c r="CQ148" s="41" t="s">
        <v>20523</v>
      </c>
      <c r="CR148" s="43" t="s">
        <v>20524</v>
      </c>
      <c r="CS148" s="41" t="s">
        <v>20525</v>
      </c>
      <c r="CU148" s="41" t="s">
        <v>20526</v>
      </c>
      <c r="CV148" s="41" t="s">
        <v>20527</v>
      </c>
      <c r="CW148" s="43" t="s">
        <v>20528</v>
      </c>
      <c r="CX148" s="41" t="s">
        <v>20529</v>
      </c>
      <c r="CY148" s="41" t="s">
        <v>20530</v>
      </c>
      <c r="CZ148" s="41" t="s">
        <v>20531</v>
      </c>
      <c r="DA148" s="41" t="s">
        <v>20532</v>
      </c>
      <c r="DB148" s="43" t="s">
        <v>20533</v>
      </c>
      <c r="DC148" s="41" t="s">
        <v>20534</v>
      </c>
      <c r="DD148" s="41" t="s">
        <v>20535</v>
      </c>
      <c r="DE148" s="41" t="s">
        <v>20536</v>
      </c>
      <c r="DF148" s="41" t="s">
        <v>20537</v>
      </c>
      <c r="DG148" s="43" t="s">
        <v>20538</v>
      </c>
      <c r="DH148" s="41" t="s">
        <v>20539</v>
      </c>
      <c r="DI148" s="41" t="s">
        <v>20540</v>
      </c>
      <c r="DJ148" s="41" t="s">
        <v>20541</v>
      </c>
      <c r="DK148" s="41" t="s">
        <v>20542</v>
      </c>
      <c r="DL148" s="43" t="s">
        <v>20543</v>
      </c>
      <c r="DM148" s="41" t="s">
        <v>20544</v>
      </c>
      <c r="DN148" s="41" t="s">
        <v>20545</v>
      </c>
      <c r="DO148" s="41" t="s">
        <v>20546</v>
      </c>
      <c r="DP148" s="41" t="s">
        <v>20547</v>
      </c>
      <c r="DQ148" s="43" t="s">
        <v>20548</v>
      </c>
      <c r="DR148" s="41" t="s">
        <v>20549</v>
      </c>
      <c r="DS148" s="41" t="s">
        <v>20550</v>
      </c>
      <c r="DT148" s="41" t="s">
        <v>20551</v>
      </c>
      <c r="DU148" s="41" t="s">
        <v>20552</v>
      </c>
      <c r="DV148" s="43" t="s">
        <v>20553</v>
      </c>
      <c r="DW148" s="41" t="s">
        <v>20554</v>
      </c>
      <c r="DX148" s="41" t="s">
        <v>20555</v>
      </c>
      <c r="DY148" s="41" t="s">
        <v>20556</v>
      </c>
      <c r="DZ148" s="41" t="s">
        <v>20557</v>
      </c>
      <c r="EA148" s="43" t="s">
        <v>20558</v>
      </c>
      <c r="EB148" s="47" t="s">
        <v>20559</v>
      </c>
      <c r="EC148" s="43" t="s">
        <v>20560</v>
      </c>
      <c r="ED148" s="41" t="s">
        <v>20561</v>
      </c>
      <c r="EE148" s="41" t="s">
        <v>20562</v>
      </c>
      <c r="EF148" s="41" t="s">
        <v>20563</v>
      </c>
      <c r="EG148" s="41" t="s">
        <v>20564</v>
      </c>
      <c r="EH148" s="43" t="s">
        <v>20565</v>
      </c>
      <c r="EI148" s="41" t="s">
        <v>20566</v>
      </c>
      <c r="EK148" s="41" t="s">
        <v>20567</v>
      </c>
      <c r="EL148" s="41" t="s">
        <v>20568</v>
      </c>
      <c r="EM148" s="43" t="s">
        <v>20569</v>
      </c>
      <c r="EN148" s="41" t="s">
        <v>20570</v>
      </c>
      <c r="EO148" s="41" t="s">
        <v>20571</v>
      </c>
      <c r="EP148" s="41" t="s">
        <v>20572</v>
      </c>
      <c r="EQ148" s="41" t="s">
        <v>20573</v>
      </c>
      <c r="ER148" s="43" t="s">
        <v>20574</v>
      </c>
      <c r="ES148" s="41" t="s">
        <v>20575</v>
      </c>
      <c r="ET148" s="41" t="s">
        <v>20576</v>
      </c>
      <c r="EU148" s="41" t="s">
        <v>20577</v>
      </c>
      <c r="EV148" s="41" t="s">
        <v>20578</v>
      </c>
      <c r="EW148" s="43" t="s">
        <v>20579</v>
      </c>
      <c r="EX148" s="41" t="s">
        <v>20580</v>
      </c>
      <c r="EY148" s="41" t="s">
        <v>20581</v>
      </c>
      <c r="EZ148" s="41" t="s">
        <v>20582</v>
      </c>
      <c r="FA148" s="41" t="s">
        <v>20583</v>
      </c>
      <c r="FB148" s="43" t="s">
        <v>20584</v>
      </c>
      <c r="FC148" s="41" t="s">
        <v>20585</v>
      </c>
      <c r="FD148" s="41" t="s">
        <v>20586</v>
      </c>
      <c r="FE148" s="41" t="s">
        <v>20587</v>
      </c>
      <c r="FF148" s="41" t="s">
        <v>20588</v>
      </c>
      <c r="FG148" s="43" t="s">
        <v>20589</v>
      </c>
      <c r="FH148" s="41" t="s">
        <v>20590</v>
      </c>
      <c r="FI148" s="41" t="s">
        <v>20591</v>
      </c>
      <c r="FJ148" s="41" t="s">
        <v>20592</v>
      </c>
      <c r="FK148" s="41" t="s">
        <v>20593</v>
      </c>
      <c r="FL148" s="43" t="s">
        <v>20594</v>
      </c>
      <c r="FM148" s="41" t="s">
        <v>20595</v>
      </c>
      <c r="FN148" s="41" t="s">
        <v>20596</v>
      </c>
      <c r="FO148" s="41" t="s">
        <v>20597</v>
      </c>
      <c r="FP148" s="41" t="s">
        <v>20598</v>
      </c>
      <c r="FQ148" s="43" t="s">
        <v>20599</v>
      </c>
    </row>
    <row r="149" spans="1:173" outlineLevel="1" x14ac:dyDescent="0.3">
      <c r="A149" s="67" t="s">
        <v>20600</v>
      </c>
      <c r="B149" s="67" t="s">
        <v>20601</v>
      </c>
      <c r="C149" s="81" t="s">
        <v>20602</v>
      </c>
      <c r="D149" s="81" t="s">
        <v>20603</v>
      </c>
      <c r="E149" s="37" t="s">
        <v>20604</v>
      </c>
      <c r="F149" s="43" t="s">
        <v>20605</v>
      </c>
      <c r="G149" s="41" t="s">
        <v>20606</v>
      </c>
      <c r="H149" s="41" t="s">
        <v>20607</v>
      </c>
      <c r="I149" s="41" t="s">
        <v>20608</v>
      </c>
      <c r="J149" s="41" t="s">
        <v>20609</v>
      </c>
      <c r="K149" s="41" t="s">
        <v>20610</v>
      </c>
      <c r="L149" s="43" t="s">
        <v>20611</v>
      </c>
      <c r="M149" s="41" t="s">
        <v>20612</v>
      </c>
      <c r="O149" s="41" t="s">
        <v>20613</v>
      </c>
      <c r="P149" s="41" t="s">
        <v>20614</v>
      </c>
      <c r="Q149" s="43" t="s">
        <v>20615</v>
      </c>
      <c r="R149" s="41" t="s">
        <v>20616</v>
      </c>
      <c r="S149" s="41" t="s">
        <v>20617</v>
      </c>
      <c r="T149" s="41" t="s">
        <v>20618</v>
      </c>
      <c r="U149" s="41" t="s">
        <v>20619</v>
      </c>
      <c r="V149" s="43" t="s">
        <v>20620</v>
      </c>
      <c r="W149" s="41" t="s">
        <v>20621</v>
      </c>
      <c r="X149" s="41" t="s">
        <v>20622</v>
      </c>
      <c r="Y149" s="41" t="s">
        <v>20623</v>
      </c>
      <c r="Z149" s="41" t="s">
        <v>20624</v>
      </c>
      <c r="AA149" s="43" t="s">
        <v>20625</v>
      </c>
      <c r="AB149" s="41" t="s">
        <v>20626</v>
      </c>
      <c r="AC149" s="41" t="s">
        <v>20627</v>
      </c>
      <c r="AD149" s="41" t="s">
        <v>20628</v>
      </c>
      <c r="AE149" s="41" t="s">
        <v>20629</v>
      </c>
      <c r="AF149" s="43" t="s">
        <v>20630</v>
      </c>
      <c r="AG149" s="41" t="s">
        <v>20631</v>
      </c>
      <c r="AH149" s="41" t="s">
        <v>20632</v>
      </c>
      <c r="AI149" s="41" t="s">
        <v>20633</v>
      </c>
      <c r="AJ149" s="41" t="s">
        <v>20634</v>
      </c>
      <c r="AK149" s="43" t="s">
        <v>20635</v>
      </c>
      <c r="AL149" s="41" t="s">
        <v>20636</v>
      </c>
      <c r="AM149" s="41" t="s">
        <v>20637</v>
      </c>
      <c r="AN149" s="41" t="s">
        <v>20638</v>
      </c>
      <c r="AO149" s="41" t="s">
        <v>20639</v>
      </c>
      <c r="AP149" s="43" t="s">
        <v>20640</v>
      </c>
      <c r="AQ149" s="41" t="s">
        <v>20641</v>
      </c>
      <c r="AR149" s="41" t="s">
        <v>20642</v>
      </c>
      <c r="AS149" s="41" t="s">
        <v>20643</v>
      </c>
      <c r="AT149" s="41" t="s">
        <v>20644</v>
      </c>
      <c r="AU149" s="43" t="s">
        <v>20645</v>
      </c>
      <c r="AV149" s="47" t="s">
        <v>20646</v>
      </c>
      <c r="AW149" s="43" t="s">
        <v>20647</v>
      </c>
      <c r="AX149" s="41" t="s">
        <v>20648</v>
      </c>
      <c r="AY149" s="41" t="s">
        <v>20649</v>
      </c>
      <c r="AZ149" s="41" t="s">
        <v>20650</v>
      </c>
      <c r="BA149" s="41" t="s">
        <v>20651</v>
      </c>
      <c r="BB149" s="43" t="s">
        <v>20652</v>
      </c>
      <c r="BC149" s="41" t="s">
        <v>20653</v>
      </c>
      <c r="BE149" s="41" t="s">
        <v>20654</v>
      </c>
      <c r="BF149" s="41" t="s">
        <v>20655</v>
      </c>
      <c r="BG149" s="43" t="s">
        <v>20656</v>
      </c>
      <c r="BH149" s="41" t="s">
        <v>20657</v>
      </c>
      <c r="BI149" s="41" t="s">
        <v>20658</v>
      </c>
      <c r="BJ149" s="41" t="s">
        <v>20659</v>
      </c>
      <c r="BK149" s="41" t="s">
        <v>20660</v>
      </c>
      <c r="BL149" s="43" t="s">
        <v>20661</v>
      </c>
      <c r="BM149" s="41" t="s">
        <v>20662</v>
      </c>
      <c r="BN149" s="41" t="s">
        <v>20663</v>
      </c>
      <c r="BO149" s="41" t="s">
        <v>20664</v>
      </c>
      <c r="BP149" s="41" t="s">
        <v>20665</v>
      </c>
      <c r="BQ149" s="43" t="s">
        <v>20666</v>
      </c>
      <c r="BR149" s="41" t="s">
        <v>20667</v>
      </c>
      <c r="BS149" s="41" t="s">
        <v>20668</v>
      </c>
      <c r="BT149" s="41" t="s">
        <v>20669</v>
      </c>
      <c r="BU149" s="41" t="s">
        <v>20670</v>
      </c>
      <c r="BV149" s="43" t="s">
        <v>20671</v>
      </c>
      <c r="BW149" s="41" t="s">
        <v>20672</v>
      </c>
      <c r="BX149" s="41" t="s">
        <v>20673</v>
      </c>
      <c r="BY149" s="41" t="s">
        <v>20674</v>
      </c>
      <c r="BZ149" s="41" t="s">
        <v>20675</v>
      </c>
      <c r="CA149" s="43" t="s">
        <v>20676</v>
      </c>
      <c r="CB149" s="41" t="s">
        <v>20677</v>
      </c>
      <c r="CC149" s="41" t="s">
        <v>20678</v>
      </c>
      <c r="CD149" s="41" t="s">
        <v>20679</v>
      </c>
      <c r="CE149" s="41" t="s">
        <v>20680</v>
      </c>
      <c r="CF149" s="43" t="s">
        <v>20681</v>
      </c>
      <c r="CG149" s="41" t="s">
        <v>20682</v>
      </c>
      <c r="CH149" s="41" t="s">
        <v>20683</v>
      </c>
      <c r="CI149" s="41" t="s">
        <v>20684</v>
      </c>
      <c r="CJ149" s="41" t="s">
        <v>20685</v>
      </c>
      <c r="CK149" s="43" t="s">
        <v>20686</v>
      </c>
      <c r="CL149" s="47" t="s">
        <v>20687</v>
      </c>
      <c r="CM149" s="43" t="s">
        <v>20688</v>
      </c>
      <c r="CN149" s="41" t="s">
        <v>20689</v>
      </c>
      <c r="CO149" s="41" t="s">
        <v>20690</v>
      </c>
      <c r="CP149" s="41" t="s">
        <v>20691</v>
      </c>
      <c r="CQ149" s="41" t="s">
        <v>20692</v>
      </c>
      <c r="CR149" s="43" t="s">
        <v>20693</v>
      </c>
      <c r="CS149" s="41" t="s">
        <v>20694</v>
      </c>
      <c r="CU149" s="41" t="s">
        <v>20695</v>
      </c>
      <c r="CV149" s="41" t="s">
        <v>20696</v>
      </c>
      <c r="CW149" s="43" t="s">
        <v>20697</v>
      </c>
      <c r="CX149" s="41" t="s">
        <v>20698</v>
      </c>
      <c r="CY149" s="41" t="s">
        <v>20699</v>
      </c>
      <c r="CZ149" s="41" t="s">
        <v>20700</v>
      </c>
      <c r="DA149" s="41" t="s">
        <v>20701</v>
      </c>
      <c r="DB149" s="43" t="s">
        <v>20702</v>
      </c>
      <c r="DC149" s="41" t="s">
        <v>20703</v>
      </c>
      <c r="DD149" s="41" t="s">
        <v>20704</v>
      </c>
      <c r="DE149" s="41" t="s">
        <v>20705</v>
      </c>
      <c r="DF149" s="41" t="s">
        <v>20706</v>
      </c>
      <c r="DG149" s="43" t="s">
        <v>20707</v>
      </c>
      <c r="DH149" s="41" t="s">
        <v>20708</v>
      </c>
      <c r="DI149" s="41" t="s">
        <v>20709</v>
      </c>
      <c r="DJ149" s="41" t="s">
        <v>20710</v>
      </c>
      <c r="DK149" s="41" t="s">
        <v>20711</v>
      </c>
      <c r="DL149" s="43" t="s">
        <v>20712</v>
      </c>
      <c r="DM149" s="41" t="s">
        <v>20713</v>
      </c>
      <c r="DN149" s="41" t="s">
        <v>20714</v>
      </c>
      <c r="DO149" s="41" t="s">
        <v>20715</v>
      </c>
      <c r="DP149" s="41" t="s">
        <v>20716</v>
      </c>
      <c r="DQ149" s="43" t="s">
        <v>20717</v>
      </c>
      <c r="DR149" s="41" t="s">
        <v>20718</v>
      </c>
      <c r="DS149" s="41" t="s">
        <v>20719</v>
      </c>
      <c r="DT149" s="41" t="s">
        <v>20720</v>
      </c>
      <c r="DU149" s="41" t="s">
        <v>20721</v>
      </c>
      <c r="DV149" s="43" t="s">
        <v>20722</v>
      </c>
      <c r="DW149" s="41" t="s">
        <v>20723</v>
      </c>
      <c r="DX149" s="41" t="s">
        <v>20724</v>
      </c>
      <c r="DY149" s="41" t="s">
        <v>20725</v>
      </c>
      <c r="DZ149" s="41" t="s">
        <v>20726</v>
      </c>
      <c r="EA149" s="43" t="s">
        <v>20727</v>
      </c>
      <c r="EB149" s="47" t="s">
        <v>20728</v>
      </c>
      <c r="EC149" s="43" t="s">
        <v>20729</v>
      </c>
      <c r="ED149" s="41" t="s">
        <v>20730</v>
      </c>
      <c r="EE149" s="41" t="s">
        <v>20731</v>
      </c>
      <c r="EF149" s="41" t="s">
        <v>20732</v>
      </c>
      <c r="EG149" s="41" t="s">
        <v>20733</v>
      </c>
      <c r="EH149" s="43" t="s">
        <v>20734</v>
      </c>
      <c r="EI149" s="41" t="s">
        <v>20735</v>
      </c>
      <c r="EK149" s="41" t="s">
        <v>20736</v>
      </c>
      <c r="EL149" s="41" t="s">
        <v>20737</v>
      </c>
      <c r="EM149" s="43" t="s">
        <v>20738</v>
      </c>
      <c r="EN149" s="41" t="s">
        <v>20739</v>
      </c>
      <c r="EO149" s="41" t="s">
        <v>20740</v>
      </c>
      <c r="EP149" s="41" t="s">
        <v>20741</v>
      </c>
      <c r="EQ149" s="41" t="s">
        <v>20742</v>
      </c>
      <c r="ER149" s="43" t="s">
        <v>20743</v>
      </c>
      <c r="ES149" s="41" t="s">
        <v>20744</v>
      </c>
      <c r="ET149" s="41" t="s">
        <v>20745</v>
      </c>
      <c r="EU149" s="41" t="s">
        <v>20746</v>
      </c>
      <c r="EV149" s="41" t="s">
        <v>20747</v>
      </c>
      <c r="EW149" s="43" t="s">
        <v>20748</v>
      </c>
      <c r="EX149" s="41" t="s">
        <v>20749</v>
      </c>
      <c r="EY149" s="41" t="s">
        <v>20750</v>
      </c>
      <c r="EZ149" s="41" t="s">
        <v>20751</v>
      </c>
      <c r="FA149" s="41" t="s">
        <v>20752</v>
      </c>
      <c r="FB149" s="43" t="s">
        <v>20753</v>
      </c>
      <c r="FC149" s="41" t="s">
        <v>20754</v>
      </c>
      <c r="FD149" s="41" t="s">
        <v>20755</v>
      </c>
      <c r="FE149" s="41" t="s">
        <v>20756</v>
      </c>
      <c r="FF149" s="41" t="s">
        <v>20757</v>
      </c>
      <c r="FG149" s="43" t="s">
        <v>20758</v>
      </c>
      <c r="FH149" s="41" t="s">
        <v>20759</v>
      </c>
      <c r="FI149" s="41" t="s">
        <v>20760</v>
      </c>
      <c r="FJ149" s="41" t="s">
        <v>20761</v>
      </c>
      <c r="FK149" s="41" t="s">
        <v>20762</v>
      </c>
      <c r="FL149" s="43" t="s">
        <v>20763</v>
      </c>
      <c r="FM149" s="41" t="s">
        <v>20764</v>
      </c>
      <c r="FN149" s="41" t="s">
        <v>20765</v>
      </c>
      <c r="FO149" s="41" t="s">
        <v>20766</v>
      </c>
      <c r="FP149" s="41" t="s">
        <v>20767</v>
      </c>
      <c r="FQ149" s="43" t="s">
        <v>20768</v>
      </c>
    </row>
    <row r="150" spans="1:173" ht="14.1" customHeight="1" outlineLevel="1" x14ac:dyDescent="0.3">
      <c r="A150" s="67" t="s">
        <v>20769</v>
      </c>
      <c r="B150" s="67" t="s">
        <v>20770</v>
      </c>
      <c r="C150" s="82" t="s">
        <v>20771</v>
      </c>
      <c r="D150" s="82" t="s">
        <v>20772</v>
      </c>
      <c r="E150" s="37" t="s">
        <v>20773</v>
      </c>
      <c r="F150" s="43" t="s">
        <v>20774</v>
      </c>
      <c r="G150" s="41" t="s">
        <v>20775</v>
      </c>
      <c r="H150" s="41" t="s">
        <v>20776</v>
      </c>
      <c r="I150" s="41" t="s">
        <v>20777</v>
      </c>
      <c r="J150" s="41" t="s">
        <v>20778</v>
      </c>
      <c r="K150" s="41" t="s">
        <v>20779</v>
      </c>
      <c r="L150" s="43" t="s">
        <v>20780</v>
      </c>
      <c r="M150" s="41" t="s">
        <v>20781</v>
      </c>
      <c r="O150" s="41" t="s">
        <v>20782</v>
      </c>
      <c r="P150" s="41" t="s">
        <v>20783</v>
      </c>
      <c r="Q150" s="43" t="s">
        <v>20784</v>
      </c>
      <c r="R150" s="41" t="s">
        <v>20785</v>
      </c>
      <c r="S150" s="41" t="s">
        <v>20786</v>
      </c>
      <c r="T150" s="41" t="s">
        <v>20787</v>
      </c>
      <c r="U150" s="41" t="s">
        <v>20788</v>
      </c>
      <c r="V150" s="43" t="s">
        <v>20789</v>
      </c>
      <c r="W150" s="41" t="s">
        <v>20790</v>
      </c>
      <c r="X150" s="41" t="s">
        <v>20791</v>
      </c>
      <c r="Y150" s="41" t="s">
        <v>20792</v>
      </c>
      <c r="Z150" s="41" t="s">
        <v>20793</v>
      </c>
      <c r="AA150" s="43" t="s">
        <v>20794</v>
      </c>
      <c r="AB150" s="41" t="s">
        <v>20795</v>
      </c>
      <c r="AC150" s="41" t="s">
        <v>20796</v>
      </c>
      <c r="AD150" s="41" t="s">
        <v>20797</v>
      </c>
      <c r="AE150" s="41" t="s">
        <v>20798</v>
      </c>
      <c r="AF150" s="43" t="s">
        <v>20799</v>
      </c>
      <c r="AG150" s="41" t="s">
        <v>20800</v>
      </c>
      <c r="AH150" s="41" t="s">
        <v>20801</v>
      </c>
      <c r="AI150" s="41" t="s">
        <v>20802</v>
      </c>
      <c r="AJ150" s="41" t="s">
        <v>20803</v>
      </c>
      <c r="AK150" s="43" t="s">
        <v>20804</v>
      </c>
      <c r="AL150" s="41" t="s">
        <v>20805</v>
      </c>
      <c r="AM150" s="41" t="s">
        <v>20806</v>
      </c>
      <c r="AN150" s="41" t="s">
        <v>20807</v>
      </c>
      <c r="AO150" s="41" t="s">
        <v>20808</v>
      </c>
      <c r="AP150" s="43" t="s">
        <v>20809</v>
      </c>
      <c r="AQ150" s="41" t="s">
        <v>20810</v>
      </c>
      <c r="AR150" s="41" t="s">
        <v>20811</v>
      </c>
      <c r="AS150" s="41" t="s">
        <v>20812</v>
      </c>
      <c r="AT150" s="41" t="s">
        <v>20813</v>
      </c>
      <c r="AU150" s="43" t="s">
        <v>20814</v>
      </c>
      <c r="AV150" s="47" t="s">
        <v>20815</v>
      </c>
      <c r="AW150" s="43" t="s">
        <v>20816</v>
      </c>
      <c r="AX150" s="41" t="s">
        <v>20817</v>
      </c>
      <c r="AY150" s="41" t="s">
        <v>20818</v>
      </c>
      <c r="AZ150" s="41" t="s">
        <v>20819</v>
      </c>
      <c r="BA150" s="41" t="s">
        <v>20820</v>
      </c>
      <c r="BB150" s="43" t="s">
        <v>20821</v>
      </c>
      <c r="BC150" s="41" t="s">
        <v>20822</v>
      </c>
      <c r="BE150" s="41" t="s">
        <v>20823</v>
      </c>
      <c r="BF150" s="41" t="s">
        <v>20824</v>
      </c>
      <c r="BG150" s="43" t="s">
        <v>20825</v>
      </c>
      <c r="BH150" s="41" t="s">
        <v>20826</v>
      </c>
      <c r="BI150" s="41" t="s">
        <v>20827</v>
      </c>
      <c r="BJ150" s="41" t="s">
        <v>20828</v>
      </c>
      <c r="BK150" s="41" t="s">
        <v>20829</v>
      </c>
      <c r="BL150" s="43" t="s">
        <v>20830</v>
      </c>
      <c r="BM150" s="41" t="s">
        <v>20831</v>
      </c>
      <c r="BN150" s="41" t="s">
        <v>20832</v>
      </c>
      <c r="BO150" s="41" t="s">
        <v>20833</v>
      </c>
      <c r="BP150" s="41" t="s">
        <v>20834</v>
      </c>
      <c r="BQ150" s="43" t="s">
        <v>20835</v>
      </c>
      <c r="BR150" s="41" t="s">
        <v>20836</v>
      </c>
      <c r="BS150" s="41" t="s">
        <v>20837</v>
      </c>
      <c r="BT150" s="41" t="s">
        <v>20838</v>
      </c>
      <c r="BU150" s="41" t="s">
        <v>20839</v>
      </c>
      <c r="BV150" s="43" t="s">
        <v>20840</v>
      </c>
      <c r="BW150" s="41" t="s">
        <v>20841</v>
      </c>
      <c r="BX150" s="41" t="s">
        <v>20842</v>
      </c>
      <c r="BY150" s="41" t="s">
        <v>20843</v>
      </c>
      <c r="BZ150" s="41" t="s">
        <v>20844</v>
      </c>
      <c r="CA150" s="43" t="s">
        <v>20845</v>
      </c>
      <c r="CB150" s="41" t="s">
        <v>20846</v>
      </c>
      <c r="CC150" s="41" t="s">
        <v>20847</v>
      </c>
      <c r="CD150" s="41" t="s">
        <v>20848</v>
      </c>
      <c r="CE150" s="41" t="s">
        <v>20849</v>
      </c>
      <c r="CF150" s="43" t="s">
        <v>20850</v>
      </c>
      <c r="CG150" s="41" t="s">
        <v>20851</v>
      </c>
      <c r="CH150" s="41" t="s">
        <v>20852</v>
      </c>
      <c r="CI150" s="41" t="s">
        <v>20853</v>
      </c>
      <c r="CJ150" s="41" t="s">
        <v>20854</v>
      </c>
      <c r="CK150" s="43" t="s">
        <v>20855</v>
      </c>
      <c r="CL150" s="47" t="s">
        <v>20856</v>
      </c>
      <c r="CM150" s="43" t="s">
        <v>20857</v>
      </c>
      <c r="CN150" s="41" t="s">
        <v>20858</v>
      </c>
      <c r="CO150" s="41" t="s">
        <v>20859</v>
      </c>
      <c r="CP150" s="41" t="s">
        <v>20860</v>
      </c>
      <c r="CQ150" s="41" t="s">
        <v>20861</v>
      </c>
      <c r="CR150" s="43" t="s">
        <v>20862</v>
      </c>
      <c r="CS150" s="41" t="s">
        <v>20863</v>
      </c>
      <c r="CU150" s="41" t="s">
        <v>20864</v>
      </c>
      <c r="CV150" s="41" t="s">
        <v>20865</v>
      </c>
      <c r="CW150" s="43" t="s">
        <v>20866</v>
      </c>
      <c r="CX150" s="41" t="s">
        <v>20867</v>
      </c>
      <c r="CY150" s="41" t="s">
        <v>20868</v>
      </c>
      <c r="CZ150" s="41" t="s">
        <v>20869</v>
      </c>
      <c r="DA150" s="41" t="s">
        <v>20870</v>
      </c>
      <c r="DB150" s="43" t="s">
        <v>20871</v>
      </c>
      <c r="DC150" s="41" t="s">
        <v>20872</v>
      </c>
      <c r="DD150" s="41" t="s">
        <v>20873</v>
      </c>
      <c r="DE150" s="41" t="s">
        <v>20874</v>
      </c>
      <c r="DF150" s="41" t="s">
        <v>20875</v>
      </c>
      <c r="DG150" s="43" t="s">
        <v>20876</v>
      </c>
      <c r="DH150" s="41" t="s">
        <v>20877</v>
      </c>
      <c r="DI150" s="41" t="s">
        <v>20878</v>
      </c>
      <c r="DJ150" s="41" t="s">
        <v>20879</v>
      </c>
      <c r="DK150" s="41" t="s">
        <v>20880</v>
      </c>
      <c r="DL150" s="43" t="s">
        <v>20881</v>
      </c>
      <c r="DM150" s="41" t="s">
        <v>20882</v>
      </c>
      <c r="DN150" s="41" t="s">
        <v>20883</v>
      </c>
      <c r="DO150" s="41" t="s">
        <v>20884</v>
      </c>
      <c r="DP150" s="41" t="s">
        <v>20885</v>
      </c>
      <c r="DQ150" s="43" t="s">
        <v>20886</v>
      </c>
      <c r="DR150" s="41" t="s">
        <v>20887</v>
      </c>
      <c r="DS150" s="41" t="s">
        <v>20888</v>
      </c>
      <c r="DT150" s="41" t="s">
        <v>20889</v>
      </c>
      <c r="DU150" s="41" t="s">
        <v>20890</v>
      </c>
      <c r="DV150" s="43" t="s">
        <v>20891</v>
      </c>
      <c r="DW150" s="41" t="s">
        <v>20892</v>
      </c>
      <c r="DX150" s="41" t="s">
        <v>20893</v>
      </c>
      <c r="DY150" s="41" t="s">
        <v>20894</v>
      </c>
      <c r="DZ150" s="41" t="s">
        <v>20895</v>
      </c>
      <c r="EA150" s="43" t="s">
        <v>20896</v>
      </c>
      <c r="EB150" s="47" t="s">
        <v>20897</v>
      </c>
      <c r="EC150" s="43" t="s">
        <v>20898</v>
      </c>
      <c r="ED150" s="41" t="s">
        <v>20899</v>
      </c>
      <c r="EE150" s="41" t="s">
        <v>20900</v>
      </c>
      <c r="EF150" s="41" t="s">
        <v>20901</v>
      </c>
      <c r="EG150" s="41" t="s">
        <v>20902</v>
      </c>
      <c r="EH150" s="43" t="s">
        <v>20903</v>
      </c>
      <c r="EI150" s="41" t="s">
        <v>20904</v>
      </c>
      <c r="EK150" s="41" t="s">
        <v>20905</v>
      </c>
      <c r="EL150" s="41" t="s">
        <v>20906</v>
      </c>
      <c r="EM150" s="43" t="s">
        <v>20907</v>
      </c>
      <c r="EN150" s="41" t="s">
        <v>20908</v>
      </c>
      <c r="EO150" s="41" t="s">
        <v>20909</v>
      </c>
      <c r="EP150" s="41" t="s">
        <v>20910</v>
      </c>
      <c r="EQ150" s="41" t="s">
        <v>20911</v>
      </c>
      <c r="ER150" s="43" t="s">
        <v>20912</v>
      </c>
      <c r="ES150" s="41" t="s">
        <v>20913</v>
      </c>
      <c r="ET150" s="41" t="s">
        <v>20914</v>
      </c>
      <c r="EU150" s="41" t="s">
        <v>20915</v>
      </c>
      <c r="EV150" s="41" t="s">
        <v>20916</v>
      </c>
      <c r="EW150" s="43" t="s">
        <v>20917</v>
      </c>
      <c r="EX150" s="41" t="s">
        <v>20918</v>
      </c>
      <c r="EY150" s="41" t="s">
        <v>20919</v>
      </c>
      <c r="EZ150" s="41" t="s">
        <v>20920</v>
      </c>
      <c r="FA150" s="41" t="s">
        <v>20921</v>
      </c>
      <c r="FB150" s="43" t="s">
        <v>20922</v>
      </c>
      <c r="FC150" s="41" t="s">
        <v>20923</v>
      </c>
      <c r="FD150" s="41" t="s">
        <v>20924</v>
      </c>
      <c r="FE150" s="41" t="s">
        <v>20925</v>
      </c>
      <c r="FF150" s="41" t="s">
        <v>20926</v>
      </c>
      <c r="FG150" s="43" t="s">
        <v>20927</v>
      </c>
      <c r="FH150" s="41" t="s">
        <v>20928</v>
      </c>
      <c r="FI150" s="41" t="s">
        <v>20929</v>
      </c>
      <c r="FJ150" s="41" t="s">
        <v>20930</v>
      </c>
      <c r="FK150" s="41" t="s">
        <v>20931</v>
      </c>
      <c r="FL150" s="43" t="s">
        <v>20932</v>
      </c>
      <c r="FM150" s="41" t="s">
        <v>20933</v>
      </c>
      <c r="FN150" s="41" t="s">
        <v>20934</v>
      </c>
      <c r="FO150" s="41" t="s">
        <v>20935</v>
      </c>
      <c r="FP150" s="41" t="s">
        <v>20936</v>
      </c>
      <c r="FQ150" s="43" t="s">
        <v>20937</v>
      </c>
    </row>
    <row r="151" spans="1:173" ht="14.1" customHeight="1" outlineLevel="1" x14ac:dyDescent="0.3">
      <c r="A151" s="67" t="s">
        <v>20938</v>
      </c>
      <c r="B151" s="67" t="s">
        <v>20939</v>
      </c>
      <c r="C151" s="82" t="s">
        <v>20940</v>
      </c>
      <c r="D151" s="82" t="s">
        <v>20941</v>
      </c>
      <c r="E151" s="37" t="s">
        <v>20942</v>
      </c>
      <c r="F151" s="43" t="s">
        <v>20943</v>
      </c>
      <c r="G151" s="41" t="s">
        <v>20944</v>
      </c>
      <c r="H151" s="41" t="s">
        <v>20945</v>
      </c>
      <c r="I151" s="41" t="s">
        <v>20946</v>
      </c>
      <c r="J151" s="41" t="s">
        <v>20947</v>
      </c>
      <c r="K151" s="41" t="s">
        <v>20948</v>
      </c>
      <c r="L151" s="43" t="s">
        <v>20949</v>
      </c>
      <c r="M151" s="41" t="s">
        <v>20950</v>
      </c>
      <c r="O151" s="41" t="s">
        <v>20951</v>
      </c>
      <c r="P151" s="41" t="s">
        <v>20952</v>
      </c>
      <c r="Q151" s="43" t="s">
        <v>20953</v>
      </c>
      <c r="R151" s="41" t="s">
        <v>20954</v>
      </c>
      <c r="S151" s="41" t="s">
        <v>20955</v>
      </c>
      <c r="T151" s="41" t="s">
        <v>20956</v>
      </c>
      <c r="U151" s="41" t="s">
        <v>20957</v>
      </c>
      <c r="V151" s="43" t="s">
        <v>20958</v>
      </c>
      <c r="W151" s="41" t="s">
        <v>20959</v>
      </c>
      <c r="X151" s="41" t="s">
        <v>20960</v>
      </c>
      <c r="Y151" s="41" t="s">
        <v>20961</v>
      </c>
      <c r="Z151" s="41" t="s">
        <v>20962</v>
      </c>
      <c r="AA151" s="43" t="s">
        <v>20963</v>
      </c>
      <c r="AB151" s="41" t="s">
        <v>20964</v>
      </c>
      <c r="AC151" s="41" t="s">
        <v>20965</v>
      </c>
      <c r="AD151" s="41" t="s">
        <v>20966</v>
      </c>
      <c r="AE151" s="41" t="s">
        <v>20967</v>
      </c>
      <c r="AF151" s="43" t="s">
        <v>20968</v>
      </c>
      <c r="AG151" s="41" t="s">
        <v>20969</v>
      </c>
      <c r="AH151" s="41" t="s">
        <v>20970</v>
      </c>
      <c r="AI151" s="41" t="s">
        <v>20971</v>
      </c>
      <c r="AJ151" s="41" t="s">
        <v>20972</v>
      </c>
      <c r="AK151" s="43" t="s">
        <v>20973</v>
      </c>
      <c r="AL151" s="41" t="s">
        <v>20974</v>
      </c>
      <c r="AM151" s="41" t="s">
        <v>20975</v>
      </c>
      <c r="AN151" s="41" t="s">
        <v>20976</v>
      </c>
      <c r="AO151" s="41" t="s">
        <v>20977</v>
      </c>
      <c r="AP151" s="43" t="s">
        <v>20978</v>
      </c>
      <c r="AQ151" s="41" t="s">
        <v>20979</v>
      </c>
      <c r="AR151" s="41" t="s">
        <v>20980</v>
      </c>
      <c r="AS151" s="41" t="s">
        <v>20981</v>
      </c>
      <c r="AT151" s="41" t="s">
        <v>20982</v>
      </c>
      <c r="AU151" s="43" t="s">
        <v>20983</v>
      </c>
      <c r="AV151" s="47" t="s">
        <v>20984</v>
      </c>
      <c r="AW151" s="43" t="s">
        <v>20985</v>
      </c>
      <c r="AX151" s="41" t="s">
        <v>20986</v>
      </c>
      <c r="AY151" s="41" t="s">
        <v>20987</v>
      </c>
      <c r="AZ151" s="41" t="s">
        <v>20988</v>
      </c>
      <c r="BA151" s="41" t="s">
        <v>20989</v>
      </c>
      <c r="BB151" s="43" t="s">
        <v>20990</v>
      </c>
      <c r="BC151" s="41" t="s">
        <v>20991</v>
      </c>
      <c r="BE151" s="41" t="s">
        <v>20992</v>
      </c>
      <c r="BF151" s="41" t="s">
        <v>20993</v>
      </c>
      <c r="BG151" s="43" t="s">
        <v>20994</v>
      </c>
      <c r="BH151" s="41" t="s">
        <v>20995</v>
      </c>
      <c r="BI151" s="41" t="s">
        <v>20996</v>
      </c>
      <c r="BJ151" s="41" t="s">
        <v>20997</v>
      </c>
      <c r="BK151" s="41" t="s">
        <v>20998</v>
      </c>
      <c r="BL151" s="43" t="s">
        <v>20999</v>
      </c>
      <c r="BM151" s="41" t="s">
        <v>21000</v>
      </c>
      <c r="BN151" s="41" t="s">
        <v>21001</v>
      </c>
      <c r="BO151" s="41" t="s">
        <v>21002</v>
      </c>
      <c r="BP151" s="41" t="s">
        <v>21003</v>
      </c>
      <c r="BQ151" s="43" t="s">
        <v>21004</v>
      </c>
      <c r="BR151" s="41" t="s">
        <v>21005</v>
      </c>
      <c r="BS151" s="41" t="s">
        <v>21006</v>
      </c>
      <c r="BT151" s="41" t="s">
        <v>21007</v>
      </c>
      <c r="BU151" s="41" t="s">
        <v>21008</v>
      </c>
      <c r="BV151" s="43" t="s">
        <v>21009</v>
      </c>
      <c r="BW151" s="41" t="s">
        <v>21010</v>
      </c>
      <c r="BX151" s="41" t="s">
        <v>21011</v>
      </c>
      <c r="BY151" s="41" t="s">
        <v>21012</v>
      </c>
      <c r="BZ151" s="41" t="s">
        <v>21013</v>
      </c>
      <c r="CA151" s="43" t="s">
        <v>21014</v>
      </c>
      <c r="CB151" s="41" t="s">
        <v>21015</v>
      </c>
      <c r="CC151" s="41" t="s">
        <v>21016</v>
      </c>
      <c r="CD151" s="41" t="s">
        <v>21017</v>
      </c>
      <c r="CE151" s="41" t="s">
        <v>21018</v>
      </c>
      <c r="CF151" s="43" t="s">
        <v>21019</v>
      </c>
      <c r="CG151" s="41" t="s">
        <v>21020</v>
      </c>
      <c r="CH151" s="41" t="s">
        <v>21021</v>
      </c>
      <c r="CI151" s="41" t="s">
        <v>21022</v>
      </c>
      <c r="CJ151" s="41" t="s">
        <v>21023</v>
      </c>
      <c r="CK151" s="43" t="s">
        <v>21024</v>
      </c>
      <c r="CL151" s="47" t="s">
        <v>21025</v>
      </c>
      <c r="CM151" s="43" t="s">
        <v>21026</v>
      </c>
      <c r="CN151" s="41" t="s">
        <v>21027</v>
      </c>
      <c r="CO151" s="41" t="s">
        <v>21028</v>
      </c>
      <c r="CP151" s="41" t="s">
        <v>21029</v>
      </c>
      <c r="CQ151" s="41" t="s">
        <v>21030</v>
      </c>
      <c r="CR151" s="43" t="s">
        <v>21031</v>
      </c>
      <c r="CS151" s="41" t="s">
        <v>21032</v>
      </c>
      <c r="CU151" s="41" t="s">
        <v>21033</v>
      </c>
      <c r="CV151" s="41" t="s">
        <v>21034</v>
      </c>
      <c r="CW151" s="43" t="s">
        <v>21035</v>
      </c>
      <c r="CX151" s="41" t="s">
        <v>21036</v>
      </c>
      <c r="CY151" s="41" t="s">
        <v>21037</v>
      </c>
      <c r="CZ151" s="41" t="s">
        <v>21038</v>
      </c>
      <c r="DA151" s="41" t="s">
        <v>21039</v>
      </c>
      <c r="DB151" s="43" t="s">
        <v>21040</v>
      </c>
      <c r="DC151" s="41" t="s">
        <v>21041</v>
      </c>
      <c r="DD151" s="41" t="s">
        <v>21042</v>
      </c>
      <c r="DE151" s="41" t="s">
        <v>21043</v>
      </c>
      <c r="DF151" s="41" t="s">
        <v>21044</v>
      </c>
      <c r="DG151" s="43" t="s">
        <v>21045</v>
      </c>
      <c r="DH151" s="41" t="s">
        <v>21046</v>
      </c>
      <c r="DI151" s="41" t="s">
        <v>21047</v>
      </c>
      <c r="DJ151" s="41" t="s">
        <v>21048</v>
      </c>
      <c r="DK151" s="41" t="s">
        <v>21049</v>
      </c>
      <c r="DL151" s="43" t="s">
        <v>21050</v>
      </c>
      <c r="DM151" s="41" t="s">
        <v>21051</v>
      </c>
      <c r="DN151" s="41" t="s">
        <v>21052</v>
      </c>
      <c r="DO151" s="41" t="s">
        <v>21053</v>
      </c>
      <c r="DP151" s="41" t="s">
        <v>21054</v>
      </c>
      <c r="DQ151" s="43" t="s">
        <v>21055</v>
      </c>
      <c r="DR151" s="41" t="s">
        <v>21056</v>
      </c>
      <c r="DS151" s="41" t="s">
        <v>21057</v>
      </c>
      <c r="DT151" s="41" t="s">
        <v>21058</v>
      </c>
      <c r="DU151" s="41" t="s">
        <v>21059</v>
      </c>
      <c r="DV151" s="43" t="s">
        <v>21060</v>
      </c>
      <c r="DW151" s="41" t="s">
        <v>21061</v>
      </c>
      <c r="DX151" s="41" t="s">
        <v>21062</v>
      </c>
      <c r="DY151" s="41" t="s">
        <v>21063</v>
      </c>
      <c r="DZ151" s="41" t="s">
        <v>21064</v>
      </c>
      <c r="EA151" s="43" t="s">
        <v>21065</v>
      </c>
      <c r="EB151" s="47" t="s">
        <v>21066</v>
      </c>
      <c r="EC151" s="43" t="s">
        <v>21067</v>
      </c>
      <c r="ED151" s="41" t="s">
        <v>21068</v>
      </c>
      <c r="EE151" s="41" t="s">
        <v>21069</v>
      </c>
      <c r="EF151" s="41" t="s">
        <v>21070</v>
      </c>
      <c r="EG151" s="41" t="s">
        <v>21071</v>
      </c>
      <c r="EH151" s="43" t="s">
        <v>21072</v>
      </c>
      <c r="EI151" s="41" t="s">
        <v>21073</v>
      </c>
      <c r="EK151" s="41" t="s">
        <v>21074</v>
      </c>
      <c r="EL151" s="41" t="s">
        <v>21075</v>
      </c>
      <c r="EM151" s="43" t="s">
        <v>21076</v>
      </c>
      <c r="EN151" s="41" t="s">
        <v>21077</v>
      </c>
      <c r="EO151" s="41" t="s">
        <v>21078</v>
      </c>
      <c r="EP151" s="41" t="s">
        <v>21079</v>
      </c>
      <c r="EQ151" s="41" t="s">
        <v>21080</v>
      </c>
      <c r="ER151" s="43" t="s">
        <v>21081</v>
      </c>
      <c r="ES151" s="41" t="s">
        <v>21082</v>
      </c>
      <c r="ET151" s="41" t="s">
        <v>21083</v>
      </c>
      <c r="EU151" s="41" t="s">
        <v>21084</v>
      </c>
      <c r="EV151" s="41" t="s">
        <v>21085</v>
      </c>
      <c r="EW151" s="43" t="s">
        <v>21086</v>
      </c>
      <c r="EX151" s="41" t="s">
        <v>21087</v>
      </c>
      <c r="EY151" s="41" t="s">
        <v>21088</v>
      </c>
      <c r="EZ151" s="41" t="s">
        <v>21089</v>
      </c>
      <c r="FA151" s="41" t="s">
        <v>21090</v>
      </c>
      <c r="FB151" s="43" t="s">
        <v>21091</v>
      </c>
      <c r="FC151" s="41" t="s">
        <v>21092</v>
      </c>
      <c r="FD151" s="41" t="s">
        <v>21093</v>
      </c>
      <c r="FE151" s="41" t="s">
        <v>21094</v>
      </c>
      <c r="FF151" s="41" t="s">
        <v>21095</v>
      </c>
      <c r="FG151" s="43" t="s">
        <v>21096</v>
      </c>
      <c r="FH151" s="41" t="s">
        <v>21097</v>
      </c>
      <c r="FI151" s="41" t="s">
        <v>21098</v>
      </c>
      <c r="FJ151" s="41" t="s">
        <v>21099</v>
      </c>
      <c r="FK151" s="41" t="s">
        <v>21100</v>
      </c>
      <c r="FL151" s="43" t="s">
        <v>21101</v>
      </c>
      <c r="FM151" s="41" t="s">
        <v>21102</v>
      </c>
      <c r="FN151" s="41" t="s">
        <v>21103</v>
      </c>
      <c r="FO151" s="41" t="s">
        <v>21104</v>
      </c>
      <c r="FP151" s="41" t="s">
        <v>21105</v>
      </c>
      <c r="FQ151" s="43" t="s">
        <v>21106</v>
      </c>
    </row>
    <row r="152" spans="1:173" outlineLevel="1" x14ac:dyDescent="0.3">
      <c r="A152" s="67" t="s">
        <v>21107</v>
      </c>
      <c r="B152" s="67" t="s">
        <v>21108</v>
      </c>
      <c r="C152" s="80" t="s">
        <v>21109</v>
      </c>
      <c r="D152" s="80" t="s">
        <v>21110</v>
      </c>
      <c r="E152" s="37" t="s">
        <v>21111</v>
      </c>
      <c r="F152" s="43">
        <v>6.9858763333333327</v>
      </c>
      <c r="G152" s="41">
        <v>15.292764666666665</v>
      </c>
      <c r="H152" s="41">
        <v>20.134125000000001</v>
      </c>
      <c r="I152" s="41">
        <v>16.680114000000003</v>
      </c>
      <c r="J152" s="41">
        <v>17.698142000000001</v>
      </c>
      <c r="K152" s="41">
        <v>17.905052000000001</v>
      </c>
      <c r="L152" s="43">
        <v>15.919940666666669</v>
      </c>
      <c r="M152" s="41">
        <v>7.7407293333333316</v>
      </c>
      <c r="O152" s="41">
        <v>13.565395066666667</v>
      </c>
      <c r="P152" s="41">
        <v>13.683007066666667</v>
      </c>
      <c r="Q152" s="43">
        <v>13.800619066666664</v>
      </c>
      <c r="R152" s="41">
        <v>13.918231066666666</v>
      </c>
      <c r="S152" s="41">
        <v>14.014063066666665</v>
      </c>
      <c r="T152" s="41">
        <v>14.059075066666665</v>
      </c>
      <c r="U152" s="41">
        <v>14.104087066666665</v>
      </c>
      <c r="V152" s="43">
        <v>14.074684066666665</v>
      </c>
      <c r="W152" s="41">
        <v>13.996276066666665</v>
      </c>
      <c r="X152" s="41">
        <v>13.879753066666664</v>
      </c>
      <c r="Y152" s="41">
        <v>13.794085066666666</v>
      </c>
      <c r="Z152" s="41">
        <v>13.708417066666664</v>
      </c>
      <c r="AA152" s="43">
        <v>13.668124066666664</v>
      </c>
      <c r="AB152" s="41">
        <v>13.566121066666666</v>
      </c>
      <c r="AC152" s="41">
        <v>13.513123066666664</v>
      </c>
      <c r="AD152" s="41">
        <v>13.449235066666665</v>
      </c>
      <c r="AE152" s="41">
        <v>13.385347066666663</v>
      </c>
      <c r="AF152" s="43">
        <v>13.350499066666663</v>
      </c>
      <c r="AG152" s="41">
        <v>13.426366066666665</v>
      </c>
      <c r="AH152" s="41">
        <v>13.513123066666664</v>
      </c>
      <c r="AI152" s="41">
        <v>13.513123066666664</v>
      </c>
      <c r="AJ152" s="41">
        <v>13.513123066666664</v>
      </c>
      <c r="AK152" s="43">
        <v>13.513123066666664</v>
      </c>
      <c r="AL152" s="41">
        <v>13.513123066666664</v>
      </c>
      <c r="AM152" s="41">
        <v>13.513123066666664</v>
      </c>
      <c r="AN152" s="41">
        <v>13.513123066666664</v>
      </c>
      <c r="AO152" s="41">
        <v>13.513123066666664</v>
      </c>
      <c r="AP152" s="43">
        <v>13.513123066666664</v>
      </c>
      <c r="AQ152" s="41">
        <v>13.513123066666664</v>
      </c>
      <c r="AR152" s="41">
        <v>13.513123066666664</v>
      </c>
      <c r="AS152" s="41">
        <v>13.513123066666664</v>
      </c>
      <c r="AT152" s="41">
        <v>13.513123066666664</v>
      </c>
      <c r="AU152" s="43">
        <v>13.513123066666664</v>
      </c>
      <c r="AV152" s="47" t="s">
        <v>21112</v>
      </c>
      <c r="AW152" s="43" t="s">
        <v>21113</v>
      </c>
      <c r="AX152" s="41" t="s">
        <v>21114</v>
      </c>
      <c r="AY152" s="41" t="s">
        <v>21115</v>
      </c>
      <c r="AZ152" s="41" t="s">
        <v>21116</v>
      </c>
      <c r="BA152" s="41" t="s">
        <v>21117</v>
      </c>
      <c r="BB152" s="43" t="s">
        <v>21118</v>
      </c>
      <c r="BC152" s="41" t="s">
        <v>21119</v>
      </c>
      <c r="BE152" s="41" t="s">
        <v>21120</v>
      </c>
      <c r="BF152" s="41" t="s">
        <v>21121</v>
      </c>
      <c r="BG152" s="43" t="s">
        <v>21122</v>
      </c>
      <c r="BH152" s="41" t="s">
        <v>21123</v>
      </c>
      <c r="BI152" s="41" t="s">
        <v>21124</v>
      </c>
      <c r="BJ152" s="41" t="s">
        <v>21125</v>
      </c>
      <c r="BK152" s="41" t="s">
        <v>21126</v>
      </c>
      <c r="BL152" s="43" t="s">
        <v>21127</v>
      </c>
      <c r="BM152" s="41" t="s">
        <v>21128</v>
      </c>
      <c r="BN152" s="41" t="s">
        <v>21129</v>
      </c>
      <c r="BO152" s="41" t="s">
        <v>21130</v>
      </c>
      <c r="BP152" s="41" t="s">
        <v>21131</v>
      </c>
      <c r="BQ152" s="43" t="s">
        <v>21132</v>
      </c>
      <c r="BR152" s="41" t="s">
        <v>21133</v>
      </c>
      <c r="BS152" s="41" t="s">
        <v>21134</v>
      </c>
      <c r="BT152" s="41" t="s">
        <v>21135</v>
      </c>
      <c r="BU152" s="41" t="s">
        <v>21136</v>
      </c>
      <c r="BV152" s="43" t="s">
        <v>21137</v>
      </c>
      <c r="BW152" s="41" t="s">
        <v>21138</v>
      </c>
      <c r="BX152" s="41" t="s">
        <v>21139</v>
      </c>
      <c r="BY152" s="41" t="s">
        <v>21140</v>
      </c>
      <c r="BZ152" s="41" t="s">
        <v>21141</v>
      </c>
      <c r="CA152" s="43" t="s">
        <v>21142</v>
      </c>
      <c r="CB152" s="41" t="s">
        <v>21143</v>
      </c>
      <c r="CC152" s="41" t="s">
        <v>21144</v>
      </c>
      <c r="CD152" s="41" t="s">
        <v>21145</v>
      </c>
      <c r="CE152" s="41" t="s">
        <v>21146</v>
      </c>
      <c r="CF152" s="43" t="s">
        <v>21147</v>
      </c>
      <c r="CG152" s="41" t="s">
        <v>21148</v>
      </c>
      <c r="CH152" s="41" t="s">
        <v>21149</v>
      </c>
      <c r="CI152" s="41" t="s">
        <v>21150</v>
      </c>
      <c r="CJ152" s="41" t="s">
        <v>21151</v>
      </c>
      <c r="CK152" s="43" t="s">
        <v>21152</v>
      </c>
      <c r="CL152" s="47" t="s">
        <v>21153</v>
      </c>
      <c r="CM152" s="43" t="s">
        <v>21154</v>
      </c>
      <c r="CN152" s="41" t="s">
        <v>21155</v>
      </c>
      <c r="CO152" s="41" t="s">
        <v>21156</v>
      </c>
      <c r="CP152" s="41" t="s">
        <v>21157</v>
      </c>
      <c r="CQ152" s="41" t="s">
        <v>21158</v>
      </c>
      <c r="CR152" s="43" t="s">
        <v>21159</v>
      </c>
      <c r="CS152" s="41" t="s">
        <v>21160</v>
      </c>
      <c r="CU152" s="41" t="s">
        <v>21161</v>
      </c>
      <c r="CV152" s="41" t="s">
        <v>21162</v>
      </c>
      <c r="CW152" s="43" t="s">
        <v>21163</v>
      </c>
      <c r="CX152" s="41" t="s">
        <v>21164</v>
      </c>
      <c r="CY152" s="41" t="s">
        <v>21165</v>
      </c>
      <c r="CZ152" s="41" t="s">
        <v>21166</v>
      </c>
      <c r="DA152" s="41" t="s">
        <v>21167</v>
      </c>
      <c r="DB152" s="43" t="s">
        <v>21168</v>
      </c>
      <c r="DC152" s="41" t="s">
        <v>21169</v>
      </c>
      <c r="DD152" s="41" t="s">
        <v>21170</v>
      </c>
      <c r="DE152" s="41" t="s">
        <v>21171</v>
      </c>
      <c r="DF152" s="41" t="s">
        <v>21172</v>
      </c>
      <c r="DG152" s="43" t="s">
        <v>21173</v>
      </c>
      <c r="DH152" s="41" t="s">
        <v>21174</v>
      </c>
      <c r="DI152" s="41" t="s">
        <v>21175</v>
      </c>
      <c r="DJ152" s="41" t="s">
        <v>21176</v>
      </c>
      <c r="DK152" s="41" t="s">
        <v>21177</v>
      </c>
      <c r="DL152" s="43" t="s">
        <v>21178</v>
      </c>
      <c r="DM152" s="41" t="s">
        <v>21179</v>
      </c>
      <c r="DN152" s="41" t="s">
        <v>21180</v>
      </c>
      <c r="DO152" s="41" t="s">
        <v>21181</v>
      </c>
      <c r="DP152" s="41" t="s">
        <v>21182</v>
      </c>
      <c r="DQ152" s="43" t="s">
        <v>21183</v>
      </c>
      <c r="DR152" s="41" t="s">
        <v>21184</v>
      </c>
      <c r="DS152" s="41" t="s">
        <v>21185</v>
      </c>
      <c r="DT152" s="41" t="s">
        <v>21186</v>
      </c>
      <c r="DU152" s="41" t="s">
        <v>21187</v>
      </c>
      <c r="DV152" s="43" t="s">
        <v>21188</v>
      </c>
      <c r="DW152" s="41" t="s">
        <v>21189</v>
      </c>
      <c r="DX152" s="41" t="s">
        <v>21190</v>
      </c>
      <c r="DY152" s="41" t="s">
        <v>21191</v>
      </c>
      <c r="DZ152" s="41" t="s">
        <v>21192</v>
      </c>
      <c r="EA152" s="43" t="s">
        <v>21193</v>
      </c>
      <c r="EB152" s="47">
        <v>6.9858763333333327</v>
      </c>
      <c r="EC152" s="43">
        <v>15.292764666666665</v>
      </c>
      <c r="ED152" s="41">
        <v>20.134125000000001</v>
      </c>
      <c r="EE152" s="41">
        <v>16.680114000000003</v>
      </c>
      <c r="EF152" s="41">
        <v>17.698142000000001</v>
      </c>
      <c r="EG152" s="41">
        <v>17.905052000000001</v>
      </c>
      <c r="EH152" s="43">
        <v>15.919940666666669</v>
      </c>
      <c r="EI152" s="41">
        <v>7.7407293333333316</v>
      </c>
      <c r="EK152" s="41">
        <v>13.565395066666667</v>
      </c>
      <c r="EL152" s="41">
        <v>13.683007066666667</v>
      </c>
      <c r="EM152" s="43">
        <v>13.800619066666664</v>
      </c>
      <c r="EN152" s="41">
        <v>13.918231066666666</v>
      </c>
      <c r="EO152" s="41">
        <v>14.014063066666665</v>
      </c>
      <c r="EP152" s="41">
        <v>14.059075066666665</v>
      </c>
      <c r="EQ152" s="41">
        <v>14.104087066666665</v>
      </c>
      <c r="ER152" s="43">
        <v>14.074684066666665</v>
      </c>
      <c r="ES152" s="41">
        <v>13.996276066666665</v>
      </c>
      <c r="ET152" s="41">
        <v>13.879753066666664</v>
      </c>
      <c r="EU152" s="41">
        <v>13.794085066666666</v>
      </c>
      <c r="EV152" s="41">
        <v>13.708417066666664</v>
      </c>
      <c r="EW152" s="43">
        <v>13.668124066666664</v>
      </c>
      <c r="EX152" s="41">
        <v>13.566121066666666</v>
      </c>
      <c r="EY152" s="41">
        <v>13.513123066666664</v>
      </c>
      <c r="EZ152" s="41">
        <v>13.449235066666665</v>
      </c>
      <c r="FA152" s="41">
        <v>13.385347066666663</v>
      </c>
      <c r="FB152" s="43">
        <v>13.350499066666663</v>
      </c>
      <c r="FC152" s="41">
        <v>13.426366066666665</v>
      </c>
      <c r="FD152" s="41">
        <v>13.513123066666664</v>
      </c>
      <c r="FE152" s="41">
        <v>13.513123066666664</v>
      </c>
      <c r="FF152" s="41">
        <v>13.513123066666664</v>
      </c>
      <c r="FG152" s="43">
        <v>13.513123066666664</v>
      </c>
      <c r="FH152" s="41">
        <v>13.513123066666664</v>
      </c>
      <c r="FI152" s="41">
        <v>13.513123066666664</v>
      </c>
      <c r="FJ152" s="41">
        <v>13.513123066666664</v>
      </c>
      <c r="FK152" s="41">
        <v>13.513123066666664</v>
      </c>
      <c r="FL152" s="43">
        <v>13.513123066666664</v>
      </c>
      <c r="FM152" s="41">
        <v>13.513123066666664</v>
      </c>
      <c r="FN152" s="41">
        <v>13.513123066666664</v>
      </c>
      <c r="FO152" s="41">
        <v>13.513123066666664</v>
      </c>
      <c r="FP152" s="41">
        <v>13.513123066666664</v>
      </c>
      <c r="FQ152" s="43">
        <v>13.513123066666664</v>
      </c>
    </row>
    <row r="153" spans="1:173" outlineLevel="1" x14ac:dyDescent="0.3">
      <c r="A153" s="67" t="s">
        <v>21194</v>
      </c>
      <c r="B153" s="67" t="s">
        <v>21195</v>
      </c>
      <c r="C153" s="79" t="s">
        <v>21196</v>
      </c>
      <c r="D153" s="79" t="s">
        <v>21197</v>
      </c>
      <c r="E153" s="37" t="s">
        <v>21198</v>
      </c>
      <c r="F153" s="43" t="s">
        <v>21199</v>
      </c>
      <c r="G153" s="41" t="s">
        <v>21200</v>
      </c>
      <c r="H153" s="41" t="s">
        <v>21201</v>
      </c>
      <c r="I153" s="41" t="s">
        <v>21202</v>
      </c>
      <c r="J153" s="41" t="s">
        <v>21203</v>
      </c>
      <c r="K153" s="41" t="s">
        <v>21204</v>
      </c>
      <c r="L153" s="43" t="s">
        <v>21205</v>
      </c>
      <c r="M153" s="41" t="s">
        <v>21206</v>
      </c>
      <c r="O153" s="41" t="s">
        <v>21207</v>
      </c>
      <c r="P153" s="41" t="s">
        <v>21208</v>
      </c>
      <c r="Q153" s="43" t="s">
        <v>21209</v>
      </c>
      <c r="R153" s="41" t="s">
        <v>21210</v>
      </c>
      <c r="S153" s="41" t="s">
        <v>21211</v>
      </c>
      <c r="T153" s="41" t="s">
        <v>21212</v>
      </c>
      <c r="U153" s="41" t="s">
        <v>21213</v>
      </c>
      <c r="V153" s="43" t="s">
        <v>21214</v>
      </c>
      <c r="W153" s="41" t="s">
        <v>21215</v>
      </c>
      <c r="X153" s="41" t="s">
        <v>21216</v>
      </c>
      <c r="Y153" s="41" t="s">
        <v>21217</v>
      </c>
      <c r="Z153" s="41" t="s">
        <v>21218</v>
      </c>
      <c r="AA153" s="43" t="s">
        <v>21219</v>
      </c>
      <c r="AB153" s="41" t="s">
        <v>21220</v>
      </c>
      <c r="AC153" s="41" t="s">
        <v>21221</v>
      </c>
      <c r="AD153" s="41" t="s">
        <v>21222</v>
      </c>
      <c r="AE153" s="41" t="s">
        <v>21223</v>
      </c>
      <c r="AF153" s="43" t="s">
        <v>21224</v>
      </c>
      <c r="AG153" s="41" t="s">
        <v>21225</v>
      </c>
      <c r="AH153" s="41" t="s">
        <v>21226</v>
      </c>
      <c r="AI153" s="41" t="s">
        <v>21227</v>
      </c>
      <c r="AJ153" s="41" t="s">
        <v>21228</v>
      </c>
      <c r="AK153" s="43" t="s">
        <v>21229</v>
      </c>
      <c r="AL153" s="41" t="s">
        <v>21230</v>
      </c>
      <c r="AM153" s="41" t="s">
        <v>21231</v>
      </c>
      <c r="AN153" s="41" t="s">
        <v>21232</v>
      </c>
      <c r="AO153" s="41" t="s">
        <v>21233</v>
      </c>
      <c r="AP153" s="43" t="s">
        <v>21234</v>
      </c>
      <c r="AQ153" s="41" t="s">
        <v>21235</v>
      </c>
      <c r="AR153" s="41" t="s">
        <v>21236</v>
      </c>
      <c r="AS153" s="41" t="s">
        <v>21237</v>
      </c>
      <c r="AT153" s="41" t="s">
        <v>21238</v>
      </c>
      <c r="AU153" s="43" t="s">
        <v>21239</v>
      </c>
      <c r="AV153" s="47" t="s">
        <v>21240</v>
      </c>
      <c r="AW153" s="43" t="s">
        <v>21241</v>
      </c>
      <c r="AX153" s="41" t="s">
        <v>21242</v>
      </c>
      <c r="AY153" s="41" t="s">
        <v>21243</v>
      </c>
      <c r="AZ153" s="41" t="s">
        <v>21244</v>
      </c>
      <c r="BA153" s="41" t="s">
        <v>21245</v>
      </c>
      <c r="BB153" s="43" t="s">
        <v>21246</v>
      </c>
      <c r="BC153" s="41" t="s">
        <v>21247</v>
      </c>
      <c r="BE153" s="41" t="s">
        <v>21248</v>
      </c>
      <c r="BF153" s="41" t="s">
        <v>21249</v>
      </c>
      <c r="BG153" s="43" t="s">
        <v>21250</v>
      </c>
      <c r="BH153" s="41" t="s">
        <v>21251</v>
      </c>
      <c r="BI153" s="41" t="s">
        <v>21252</v>
      </c>
      <c r="BJ153" s="41" t="s">
        <v>21253</v>
      </c>
      <c r="BK153" s="41" t="s">
        <v>21254</v>
      </c>
      <c r="BL153" s="43" t="s">
        <v>21255</v>
      </c>
      <c r="BM153" s="41" t="s">
        <v>21256</v>
      </c>
      <c r="BN153" s="41" t="s">
        <v>21257</v>
      </c>
      <c r="BO153" s="41" t="s">
        <v>21258</v>
      </c>
      <c r="BP153" s="41" t="s">
        <v>21259</v>
      </c>
      <c r="BQ153" s="43" t="s">
        <v>21260</v>
      </c>
      <c r="BR153" s="41" t="s">
        <v>21261</v>
      </c>
      <c r="BS153" s="41" t="s">
        <v>21262</v>
      </c>
      <c r="BT153" s="41" t="s">
        <v>21263</v>
      </c>
      <c r="BU153" s="41" t="s">
        <v>21264</v>
      </c>
      <c r="BV153" s="43" t="s">
        <v>21265</v>
      </c>
      <c r="BW153" s="41" t="s">
        <v>21266</v>
      </c>
      <c r="BX153" s="41" t="s">
        <v>21267</v>
      </c>
      <c r="BY153" s="41" t="s">
        <v>21268</v>
      </c>
      <c r="BZ153" s="41" t="s">
        <v>21269</v>
      </c>
      <c r="CA153" s="43" t="s">
        <v>21270</v>
      </c>
      <c r="CB153" s="41" t="s">
        <v>21271</v>
      </c>
      <c r="CC153" s="41" t="s">
        <v>21272</v>
      </c>
      <c r="CD153" s="41" t="s">
        <v>21273</v>
      </c>
      <c r="CE153" s="41" t="s">
        <v>21274</v>
      </c>
      <c r="CF153" s="43" t="s">
        <v>21275</v>
      </c>
      <c r="CG153" s="41" t="s">
        <v>21276</v>
      </c>
      <c r="CH153" s="41" t="s">
        <v>21277</v>
      </c>
      <c r="CI153" s="41" t="s">
        <v>21278</v>
      </c>
      <c r="CJ153" s="41" t="s">
        <v>21279</v>
      </c>
      <c r="CK153" s="43" t="s">
        <v>21280</v>
      </c>
      <c r="CL153" s="47" t="s">
        <v>21281</v>
      </c>
      <c r="CM153" s="43" t="s">
        <v>21282</v>
      </c>
      <c r="CN153" s="41" t="s">
        <v>21283</v>
      </c>
      <c r="CO153" s="41" t="s">
        <v>21284</v>
      </c>
      <c r="CP153" s="41" t="s">
        <v>21285</v>
      </c>
      <c r="CQ153" s="41" t="s">
        <v>21286</v>
      </c>
      <c r="CR153" s="43" t="s">
        <v>21287</v>
      </c>
      <c r="CS153" s="41" t="s">
        <v>21288</v>
      </c>
      <c r="CU153" s="41" t="s">
        <v>21289</v>
      </c>
      <c r="CV153" s="41" t="s">
        <v>21290</v>
      </c>
      <c r="CW153" s="43" t="s">
        <v>21291</v>
      </c>
      <c r="CX153" s="41" t="s">
        <v>21292</v>
      </c>
      <c r="CY153" s="41" t="s">
        <v>21293</v>
      </c>
      <c r="CZ153" s="41" t="s">
        <v>21294</v>
      </c>
      <c r="DA153" s="41" t="s">
        <v>21295</v>
      </c>
      <c r="DB153" s="43" t="s">
        <v>21296</v>
      </c>
      <c r="DC153" s="41" t="s">
        <v>21297</v>
      </c>
      <c r="DD153" s="41" t="s">
        <v>21298</v>
      </c>
      <c r="DE153" s="41" t="s">
        <v>21299</v>
      </c>
      <c r="DF153" s="41" t="s">
        <v>21300</v>
      </c>
      <c r="DG153" s="43" t="s">
        <v>21301</v>
      </c>
      <c r="DH153" s="41" t="s">
        <v>21302</v>
      </c>
      <c r="DI153" s="41" t="s">
        <v>21303</v>
      </c>
      <c r="DJ153" s="41" t="s">
        <v>21304</v>
      </c>
      <c r="DK153" s="41" t="s">
        <v>21305</v>
      </c>
      <c r="DL153" s="43" t="s">
        <v>21306</v>
      </c>
      <c r="DM153" s="41" t="s">
        <v>21307</v>
      </c>
      <c r="DN153" s="41" t="s">
        <v>21308</v>
      </c>
      <c r="DO153" s="41" t="s">
        <v>21309</v>
      </c>
      <c r="DP153" s="41" t="s">
        <v>21310</v>
      </c>
      <c r="DQ153" s="43" t="s">
        <v>21311</v>
      </c>
      <c r="DR153" s="41" t="s">
        <v>21312</v>
      </c>
      <c r="DS153" s="41" t="s">
        <v>21313</v>
      </c>
      <c r="DT153" s="41" t="s">
        <v>21314</v>
      </c>
      <c r="DU153" s="41" t="s">
        <v>21315</v>
      </c>
      <c r="DV153" s="43" t="s">
        <v>21316</v>
      </c>
      <c r="DW153" s="41" t="s">
        <v>21317</v>
      </c>
      <c r="DX153" s="41" t="s">
        <v>21318</v>
      </c>
      <c r="DY153" s="41" t="s">
        <v>21319</v>
      </c>
      <c r="DZ153" s="41" t="s">
        <v>21320</v>
      </c>
      <c r="EA153" s="43" t="s">
        <v>21321</v>
      </c>
      <c r="EB153" s="47" t="s">
        <v>21322</v>
      </c>
      <c r="EC153" s="43" t="s">
        <v>21323</v>
      </c>
      <c r="ED153" s="41" t="s">
        <v>21324</v>
      </c>
      <c r="EE153" s="41" t="s">
        <v>21325</v>
      </c>
      <c r="EF153" s="41" t="s">
        <v>21326</v>
      </c>
      <c r="EG153" s="41" t="s">
        <v>21327</v>
      </c>
      <c r="EH153" s="43" t="s">
        <v>21328</v>
      </c>
      <c r="EI153" s="41" t="s">
        <v>21329</v>
      </c>
      <c r="EK153" s="41" t="s">
        <v>21330</v>
      </c>
      <c r="EL153" s="41" t="s">
        <v>21331</v>
      </c>
      <c r="EM153" s="43" t="s">
        <v>21332</v>
      </c>
      <c r="EN153" s="41" t="s">
        <v>21333</v>
      </c>
      <c r="EO153" s="41" t="s">
        <v>21334</v>
      </c>
      <c r="EP153" s="41" t="s">
        <v>21335</v>
      </c>
      <c r="EQ153" s="41" t="s">
        <v>21336</v>
      </c>
      <c r="ER153" s="43" t="s">
        <v>21337</v>
      </c>
      <c r="ES153" s="41" t="s">
        <v>21338</v>
      </c>
      <c r="ET153" s="41" t="s">
        <v>21339</v>
      </c>
      <c r="EU153" s="41" t="s">
        <v>21340</v>
      </c>
      <c r="EV153" s="41" t="s">
        <v>21341</v>
      </c>
      <c r="EW153" s="43" t="s">
        <v>21342</v>
      </c>
      <c r="EX153" s="41" t="s">
        <v>21343</v>
      </c>
      <c r="EY153" s="41" t="s">
        <v>21344</v>
      </c>
      <c r="EZ153" s="41" t="s">
        <v>21345</v>
      </c>
      <c r="FA153" s="41" t="s">
        <v>21346</v>
      </c>
      <c r="FB153" s="43" t="s">
        <v>21347</v>
      </c>
      <c r="FC153" s="41" t="s">
        <v>21348</v>
      </c>
      <c r="FD153" s="41" t="s">
        <v>21349</v>
      </c>
      <c r="FE153" s="41" t="s">
        <v>21350</v>
      </c>
      <c r="FF153" s="41" t="s">
        <v>21351</v>
      </c>
      <c r="FG153" s="43" t="s">
        <v>21352</v>
      </c>
      <c r="FH153" s="41" t="s">
        <v>21353</v>
      </c>
      <c r="FI153" s="41" t="s">
        <v>21354</v>
      </c>
      <c r="FJ153" s="41" t="s">
        <v>21355</v>
      </c>
      <c r="FK153" s="41" t="s">
        <v>21356</v>
      </c>
      <c r="FL153" s="43" t="s">
        <v>21357</v>
      </c>
      <c r="FM153" s="41" t="s">
        <v>21358</v>
      </c>
      <c r="FN153" s="41" t="s">
        <v>21359</v>
      </c>
      <c r="FO153" s="41" t="s">
        <v>21360</v>
      </c>
      <c r="FP153" s="41" t="s">
        <v>21361</v>
      </c>
      <c r="FQ153" s="43" t="s">
        <v>21362</v>
      </c>
    </row>
    <row r="154" spans="1:173" outlineLevel="1" x14ac:dyDescent="0.3">
      <c r="A154" s="67" t="s">
        <v>21363</v>
      </c>
      <c r="B154" s="67" t="s">
        <v>21364</v>
      </c>
      <c r="C154" s="81" t="s">
        <v>21365</v>
      </c>
      <c r="D154" s="81" t="s">
        <v>21366</v>
      </c>
      <c r="E154" s="37" t="s">
        <v>21367</v>
      </c>
      <c r="F154" s="43" t="s">
        <v>21368</v>
      </c>
      <c r="G154" s="41" t="s">
        <v>21369</v>
      </c>
      <c r="H154" s="41" t="s">
        <v>21370</v>
      </c>
      <c r="I154" s="41" t="s">
        <v>21371</v>
      </c>
      <c r="J154" s="41" t="s">
        <v>21372</v>
      </c>
      <c r="K154" s="41" t="s">
        <v>21373</v>
      </c>
      <c r="L154" s="43" t="s">
        <v>21374</v>
      </c>
      <c r="M154" s="41" t="s">
        <v>21375</v>
      </c>
      <c r="O154" s="41" t="s">
        <v>21376</v>
      </c>
      <c r="P154" s="41" t="s">
        <v>21377</v>
      </c>
      <c r="Q154" s="43" t="s">
        <v>21378</v>
      </c>
      <c r="R154" s="41" t="s">
        <v>21379</v>
      </c>
      <c r="S154" s="41" t="s">
        <v>21380</v>
      </c>
      <c r="T154" s="41" t="s">
        <v>21381</v>
      </c>
      <c r="U154" s="41" t="s">
        <v>21382</v>
      </c>
      <c r="V154" s="43" t="s">
        <v>21383</v>
      </c>
      <c r="W154" s="41" t="s">
        <v>21384</v>
      </c>
      <c r="X154" s="41" t="s">
        <v>21385</v>
      </c>
      <c r="Y154" s="41" t="s">
        <v>21386</v>
      </c>
      <c r="Z154" s="41" t="s">
        <v>21387</v>
      </c>
      <c r="AA154" s="43" t="s">
        <v>21388</v>
      </c>
      <c r="AB154" s="41" t="s">
        <v>21389</v>
      </c>
      <c r="AC154" s="41" t="s">
        <v>21390</v>
      </c>
      <c r="AD154" s="41" t="s">
        <v>21391</v>
      </c>
      <c r="AE154" s="41" t="s">
        <v>21392</v>
      </c>
      <c r="AF154" s="43" t="s">
        <v>21393</v>
      </c>
      <c r="AG154" s="41" t="s">
        <v>21394</v>
      </c>
      <c r="AH154" s="41" t="s">
        <v>21395</v>
      </c>
      <c r="AI154" s="41" t="s">
        <v>21396</v>
      </c>
      <c r="AJ154" s="41" t="s">
        <v>21397</v>
      </c>
      <c r="AK154" s="43" t="s">
        <v>21398</v>
      </c>
      <c r="AL154" s="41" t="s">
        <v>21399</v>
      </c>
      <c r="AM154" s="41" t="s">
        <v>21400</v>
      </c>
      <c r="AN154" s="41" t="s">
        <v>21401</v>
      </c>
      <c r="AO154" s="41" t="s">
        <v>21402</v>
      </c>
      <c r="AP154" s="43" t="s">
        <v>21403</v>
      </c>
      <c r="AQ154" s="41" t="s">
        <v>21404</v>
      </c>
      <c r="AR154" s="41" t="s">
        <v>21405</v>
      </c>
      <c r="AS154" s="41" t="s">
        <v>21406</v>
      </c>
      <c r="AT154" s="41" t="s">
        <v>21407</v>
      </c>
      <c r="AU154" s="43" t="s">
        <v>21408</v>
      </c>
      <c r="AV154" s="47" t="s">
        <v>21409</v>
      </c>
      <c r="AW154" s="43" t="s">
        <v>21410</v>
      </c>
      <c r="AX154" s="41" t="s">
        <v>21411</v>
      </c>
      <c r="AY154" s="41" t="s">
        <v>21412</v>
      </c>
      <c r="AZ154" s="41" t="s">
        <v>21413</v>
      </c>
      <c r="BA154" s="41" t="s">
        <v>21414</v>
      </c>
      <c r="BB154" s="43" t="s">
        <v>21415</v>
      </c>
      <c r="BC154" s="41" t="s">
        <v>21416</v>
      </c>
      <c r="BE154" s="41" t="s">
        <v>21417</v>
      </c>
      <c r="BF154" s="41" t="s">
        <v>21418</v>
      </c>
      <c r="BG154" s="43" t="s">
        <v>21419</v>
      </c>
      <c r="BH154" s="41" t="s">
        <v>21420</v>
      </c>
      <c r="BI154" s="41" t="s">
        <v>21421</v>
      </c>
      <c r="BJ154" s="41" t="s">
        <v>21422</v>
      </c>
      <c r="BK154" s="41" t="s">
        <v>21423</v>
      </c>
      <c r="BL154" s="43" t="s">
        <v>21424</v>
      </c>
      <c r="BM154" s="41" t="s">
        <v>21425</v>
      </c>
      <c r="BN154" s="41" t="s">
        <v>21426</v>
      </c>
      <c r="BO154" s="41" t="s">
        <v>21427</v>
      </c>
      <c r="BP154" s="41" t="s">
        <v>21428</v>
      </c>
      <c r="BQ154" s="43" t="s">
        <v>21429</v>
      </c>
      <c r="BR154" s="41" t="s">
        <v>21430</v>
      </c>
      <c r="BS154" s="41" t="s">
        <v>21431</v>
      </c>
      <c r="BT154" s="41" t="s">
        <v>21432</v>
      </c>
      <c r="BU154" s="41" t="s">
        <v>21433</v>
      </c>
      <c r="BV154" s="43" t="s">
        <v>21434</v>
      </c>
      <c r="BW154" s="41" t="s">
        <v>21435</v>
      </c>
      <c r="BX154" s="41" t="s">
        <v>21436</v>
      </c>
      <c r="BY154" s="41" t="s">
        <v>21437</v>
      </c>
      <c r="BZ154" s="41" t="s">
        <v>21438</v>
      </c>
      <c r="CA154" s="43" t="s">
        <v>21439</v>
      </c>
      <c r="CB154" s="41" t="s">
        <v>21440</v>
      </c>
      <c r="CC154" s="41" t="s">
        <v>21441</v>
      </c>
      <c r="CD154" s="41" t="s">
        <v>21442</v>
      </c>
      <c r="CE154" s="41" t="s">
        <v>21443</v>
      </c>
      <c r="CF154" s="43" t="s">
        <v>21444</v>
      </c>
      <c r="CG154" s="41" t="s">
        <v>21445</v>
      </c>
      <c r="CH154" s="41" t="s">
        <v>21446</v>
      </c>
      <c r="CI154" s="41" t="s">
        <v>21447</v>
      </c>
      <c r="CJ154" s="41" t="s">
        <v>21448</v>
      </c>
      <c r="CK154" s="43" t="s">
        <v>21449</v>
      </c>
      <c r="CL154" s="47" t="s">
        <v>21450</v>
      </c>
      <c r="CM154" s="43" t="s">
        <v>21451</v>
      </c>
      <c r="CN154" s="41" t="s">
        <v>21452</v>
      </c>
      <c r="CO154" s="41" t="s">
        <v>21453</v>
      </c>
      <c r="CP154" s="41" t="s">
        <v>21454</v>
      </c>
      <c r="CQ154" s="41" t="s">
        <v>21455</v>
      </c>
      <c r="CR154" s="43" t="s">
        <v>21456</v>
      </c>
      <c r="CS154" s="41" t="s">
        <v>21457</v>
      </c>
      <c r="CU154" s="41" t="s">
        <v>21458</v>
      </c>
      <c r="CV154" s="41" t="s">
        <v>21459</v>
      </c>
      <c r="CW154" s="43" t="s">
        <v>21460</v>
      </c>
      <c r="CX154" s="41" t="s">
        <v>21461</v>
      </c>
      <c r="CY154" s="41" t="s">
        <v>21462</v>
      </c>
      <c r="CZ154" s="41" t="s">
        <v>21463</v>
      </c>
      <c r="DA154" s="41" t="s">
        <v>21464</v>
      </c>
      <c r="DB154" s="43" t="s">
        <v>21465</v>
      </c>
      <c r="DC154" s="41" t="s">
        <v>21466</v>
      </c>
      <c r="DD154" s="41" t="s">
        <v>21467</v>
      </c>
      <c r="DE154" s="41" t="s">
        <v>21468</v>
      </c>
      <c r="DF154" s="41" t="s">
        <v>21469</v>
      </c>
      <c r="DG154" s="43" t="s">
        <v>21470</v>
      </c>
      <c r="DH154" s="41" t="s">
        <v>21471</v>
      </c>
      <c r="DI154" s="41" t="s">
        <v>21472</v>
      </c>
      <c r="DJ154" s="41" t="s">
        <v>21473</v>
      </c>
      <c r="DK154" s="41" t="s">
        <v>21474</v>
      </c>
      <c r="DL154" s="43" t="s">
        <v>21475</v>
      </c>
      <c r="DM154" s="41" t="s">
        <v>21476</v>
      </c>
      <c r="DN154" s="41" t="s">
        <v>21477</v>
      </c>
      <c r="DO154" s="41" t="s">
        <v>21478</v>
      </c>
      <c r="DP154" s="41" t="s">
        <v>21479</v>
      </c>
      <c r="DQ154" s="43" t="s">
        <v>21480</v>
      </c>
      <c r="DR154" s="41" t="s">
        <v>21481</v>
      </c>
      <c r="DS154" s="41" t="s">
        <v>21482</v>
      </c>
      <c r="DT154" s="41" t="s">
        <v>21483</v>
      </c>
      <c r="DU154" s="41" t="s">
        <v>21484</v>
      </c>
      <c r="DV154" s="43" t="s">
        <v>21485</v>
      </c>
      <c r="DW154" s="41" t="s">
        <v>21486</v>
      </c>
      <c r="DX154" s="41" t="s">
        <v>21487</v>
      </c>
      <c r="DY154" s="41" t="s">
        <v>21488</v>
      </c>
      <c r="DZ154" s="41" t="s">
        <v>21489</v>
      </c>
      <c r="EA154" s="43" t="s">
        <v>21490</v>
      </c>
      <c r="EB154" s="47" t="s">
        <v>21491</v>
      </c>
      <c r="EC154" s="43" t="s">
        <v>21492</v>
      </c>
      <c r="ED154" s="41" t="s">
        <v>21493</v>
      </c>
      <c r="EE154" s="41" t="s">
        <v>21494</v>
      </c>
      <c r="EF154" s="41" t="s">
        <v>21495</v>
      </c>
      <c r="EG154" s="41" t="s">
        <v>21496</v>
      </c>
      <c r="EH154" s="43" t="s">
        <v>21497</v>
      </c>
      <c r="EI154" s="41" t="s">
        <v>21498</v>
      </c>
      <c r="EK154" s="41" t="s">
        <v>21499</v>
      </c>
      <c r="EL154" s="41" t="s">
        <v>21500</v>
      </c>
      <c r="EM154" s="43" t="s">
        <v>21501</v>
      </c>
      <c r="EN154" s="41" t="s">
        <v>21502</v>
      </c>
      <c r="EO154" s="41" t="s">
        <v>21503</v>
      </c>
      <c r="EP154" s="41" t="s">
        <v>21504</v>
      </c>
      <c r="EQ154" s="41" t="s">
        <v>21505</v>
      </c>
      <c r="ER154" s="43" t="s">
        <v>21506</v>
      </c>
      <c r="ES154" s="41" t="s">
        <v>21507</v>
      </c>
      <c r="ET154" s="41" t="s">
        <v>21508</v>
      </c>
      <c r="EU154" s="41" t="s">
        <v>21509</v>
      </c>
      <c r="EV154" s="41" t="s">
        <v>21510</v>
      </c>
      <c r="EW154" s="43" t="s">
        <v>21511</v>
      </c>
      <c r="EX154" s="41" t="s">
        <v>21512</v>
      </c>
      <c r="EY154" s="41" t="s">
        <v>21513</v>
      </c>
      <c r="EZ154" s="41" t="s">
        <v>21514</v>
      </c>
      <c r="FA154" s="41" t="s">
        <v>21515</v>
      </c>
      <c r="FB154" s="43" t="s">
        <v>21516</v>
      </c>
      <c r="FC154" s="41" t="s">
        <v>21517</v>
      </c>
      <c r="FD154" s="41" t="s">
        <v>21518</v>
      </c>
      <c r="FE154" s="41" t="s">
        <v>21519</v>
      </c>
      <c r="FF154" s="41" t="s">
        <v>21520</v>
      </c>
      <c r="FG154" s="43" t="s">
        <v>21521</v>
      </c>
      <c r="FH154" s="41" t="s">
        <v>21522</v>
      </c>
      <c r="FI154" s="41" t="s">
        <v>21523</v>
      </c>
      <c r="FJ154" s="41" t="s">
        <v>21524</v>
      </c>
      <c r="FK154" s="41" t="s">
        <v>21525</v>
      </c>
      <c r="FL154" s="43" t="s">
        <v>21526</v>
      </c>
      <c r="FM154" s="41" t="s">
        <v>21527</v>
      </c>
      <c r="FN154" s="41" t="s">
        <v>21528</v>
      </c>
      <c r="FO154" s="41" t="s">
        <v>21529</v>
      </c>
      <c r="FP154" s="41" t="s">
        <v>21530</v>
      </c>
      <c r="FQ154" s="43" t="s">
        <v>21531</v>
      </c>
    </row>
    <row r="155" spans="1:173" outlineLevel="1" x14ac:dyDescent="0.3">
      <c r="A155" s="67" t="s">
        <v>21532</v>
      </c>
      <c r="B155" s="67" t="s">
        <v>21533</v>
      </c>
      <c r="C155" s="82" t="s">
        <v>21534</v>
      </c>
      <c r="D155" s="82" t="s">
        <v>21535</v>
      </c>
      <c r="E155" s="37" t="s">
        <v>21536</v>
      </c>
      <c r="F155" s="43" t="s">
        <v>21537</v>
      </c>
      <c r="G155" s="41" t="s">
        <v>21538</v>
      </c>
      <c r="H155" s="41" t="s">
        <v>21539</v>
      </c>
      <c r="I155" s="41" t="s">
        <v>21540</v>
      </c>
      <c r="J155" s="41" t="s">
        <v>21541</v>
      </c>
      <c r="K155" s="41" t="s">
        <v>21542</v>
      </c>
      <c r="L155" s="43" t="s">
        <v>21543</v>
      </c>
      <c r="M155" s="41" t="s">
        <v>21544</v>
      </c>
      <c r="O155" s="41" t="s">
        <v>21545</v>
      </c>
      <c r="P155" s="41" t="s">
        <v>21546</v>
      </c>
      <c r="Q155" s="43" t="s">
        <v>21547</v>
      </c>
      <c r="R155" s="41" t="s">
        <v>21548</v>
      </c>
      <c r="S155" s="41" t="s">
        <v>21549</v>
      </c>
      <c r="T155" s="41" t="s">
        <v>21550</v>
      </c>
      <c r="U155" s="41" t="s">
        <v>21551</v>
      </c>
      <c r="V155" s="43" t="s">
        <v>21552</v>
      </c>
      <c r="W155" s="41" t="s">
        <v>21553</v>
      </c>
      <c r="X155" s="41" t="s">
        <v>21554</v>
      </c>
      <c r="Y155" s="41" t="s">
        <v>21555</v>
      </c>
      <c r="Z155" s="41" t="s">
        <v>21556</v>
      </c>
      <c r="AA155" s="43" t="s">
        <v>21557</v>
      </c>
      <c r="AB155" s="41" t="s">
        <v>21558</v>
      </c>
      <c r="AC155" s="41" t="s">
        <v>21559</v>
      </c>
      <c r="AD155" s="41" t="s">
        <v>21560</v>
      </c>
      <c r="AE155" s="41" t="s">
        <v>21561</v>
      </c>
      <c r="AF155" s="43" t="s">
        <v>21562</v>
      </c>
      <c r="AG155" s="41" t="s">
        <v>21563</v>
      </c>
      <c r="AH155" s="41" t="s">
        <v>21564</v>
      </c>
      <c r="AI155" s="41" t="s">
        <v>21565</v>
      </c>
      <c r="AJ155" s="41" t="s">
        <v>21566</v>
      </c>
      <c r="AK155" s="43" t="s">
        <v>21567</v>
      </c>
      <c r="AL155" s="41" t="s">
        <v>21568</v>
      </c>
      <c r="AM155" s="41" t="s">
        <v>21569</v>
      </c>
      <c r="AN155" s="41" t="s">
        <v>21570</v>
      </c>
      <c r="AO155" s="41" t="s">
        <v>21571</v>
      </c>
      <c r="AP155" s="43" t="s">
        <v>21572</v>
      </c>
      <c r="AQ155" s="41" t="s">
        <v>21573</v>
      </c>
      <c r="AR155" s="41" t="s">
        <v>21574</v>
      </c>
      <c r="AS155" s="41" t="s">
        <v>21575</v>
      </c>
      <c r="AT155" s="41" t="s">
        <v>21576</v>
      </c>
      <c r="AU155" s="43" t="s">
        <v>21577</v>
      </c>
      <c r="AV155" s="47" t="s">
        <v>21578</v>
      </c>
      <c r="AW155" s="43" t="s">
        <v>21579</v>
      </c>
      <c r="AX155" s="41" t="s">
        <v>21580</v>
      </c>
      <c r="AY155" s="41" t="s">
        <v>21581</v>
      </c>
      <c r="AZ155" s="41" t="s">
        <v>21582</v>
      </c>
      <c r="BA155" s="41" t="s">
        <v>21583</v>
      </c>
      <c r="BB155" s="43" t="s">
        <v>21584</v>
      </c>
      <c r="BC155" s="41" t="s">
        <v>21585</v>
      </c>
      <c r="BE155" s="41" t="s">
        <v>21586</v>
      </c>
      <c r="BF155" s="41" t="s">
        <v>21587</v>
      </c>
      <c r="BG155" s="43" t="s">
        <v>21588</v>
      </c>
      <c r="BH155" s="41" t="s">
        <v>21589</v>
      </c>
      <c r="BI155" s="41" t="s">
        <v>21590</v>
      </c>
      <c r="BJ155" s="41" t="s">
        <v>21591</v>
      </c>
      <c r="BK155" s="41" t="s">
        <v>21592</v>
      </c>
      <c r="BL155" s="43" t="s">
        <v>21593</v>
      </c>
      <c r="BM155" s="41" t="s">
        <v>21594</v>
      </c>
      <c r="BN155" s="41" t="s">
        <v>21595</v>
      </c>
      <c r="BO155" s="41" t="s">
        <v>21596</v>
      </c>
      <c r="BP155" s="41" t="s">
        <v>21597</v>
      </c>
      <c r="BQ155" s="43" t="s">
        <v>21598</v>
      </c>
      <c r="BR155" s="41" t="s">
        <v>21599</v>
      </c>
      <c r="BS155" s="41" t="s">
        <v>21600</v>
      </c>
      <c r="BT155" s="41" t="s">
        <v>21601</v>
      </c>
      <c r="BU155" s="41" t="s">
        <v>21602</v>
      </c>
      <c r="BV155" s="43" t="s">
        <v>21603</v>
      </c>
      <c r="BW155" s="41" t="s">
        <v>21604</v>
      </c>
      <c r="BX155" s="41" t="s">
        <v>21605</v>
      </c>
      <c r="BY155" s="41" t="s">
        <v>21606</v>
      </c>
      <c r="BZ155" s="41" t="s">
        <v>21607</v>
      </c>
      <c r="CA155" s="43" t="s">
        <v>21608</v>
      </c>
      <c r="CB155" s="41" t="s">
        <v>21609</v>
      </c>
      <c r="CC155" s="41" t="s">
        <v>21610</v>
      </c>
      <c r="CD155" s="41" t="s">
        <v>21611</v>
      </c>
      <c r="CE155" s="41" t="s">
        <v>21612</v>
      </c>
      <c r="CF155" s="43" t="s">
        <v>21613</v>
      </c>
      <c r="CG155" s="41" t="s">
        <v>21614</v>
      </c>
      <c r="CH155" s="41" t="s">
        <v>21615</v>
      </c>
      <c r="CI155" s="41" t="s">
        <v>21616</v>
      </c>
      <c r="CJ155" s="41" t="s">
        <v>21617</v>
      </c>
      <c r="CK155" s="43" t="s">
        <v>21618</v>
      </c>
      <c r="CL155" s="47" t="s">
        <v>21619</v>
      </c>
      <c r="CM155" s="43" t="s">
        <v>21620</v>
      </c>
      <c r="CN155" s="41" t="s">
        <v>21621</v>
      </c>
      <c r="CO155" s="41" t="s">
        <v>21622</v>
      </c>
      <c r="CP155" s="41" t="s">
        <v>21623</v>
      </c>
      <c r="CQ155" s="41" t="s">
        <v>21624</v>
      </c>
      <c r="CR155" s="43" t="s">
        <v>21625</v>
      </c>
      <c r="CS155" s="41" t="s">
        <v>21626</v>
      </c>
      <c r="CU155" s="41" t="s">
        <v>21627</v>
      </c>
      <c r="CV155" s="41" t="s">
        <v>21628</v>
      </c>
      <c r="CW155" s="43" t="s">
        <v>21629</v>
      </c>
      <c r="CX155" s="41" t="s">
        <v>21630</v>
      </c>
      <c r="CY155" s="41" t="s">
        <v>21631</v>
      </c>
      <c r="CZ155" s="41" t="s">
        <v>21632</v>
      </c>
      <c r="DA155" s="41" t="s">
        <v>21633</v>
      </c>
      <c r="DB155" s="43" t="s">
        <v>21634</v>
      </c>
      <c r="DC155" s="41" t="s">
        <v>21635</v>
      </c>
      <c r="DD155" s="41" t="s">
        <v>21636</v>
      </c>
      <c r="DE155" s="41" t="s">
        <v>21637</v>
      </c>
      <c r="DF155" s="41" t="s">
        <v>21638</v>
      </c>
      <c r="DG155" s="43" t="s">
        <v>21639</v>
      </c>
      <c r="DH155" s="41" t="s">
        <v>21640</v>
      </c>
      <c r="DI155" s="41" t="s">
        <v>21641</v>
      </c>
      <c r="DJ155" s="41" t="s">
        <v>21642</v>
      </c>
      <c r="DK155" s="41" t="s">
        <v>21643</v>
      </c>
      <c r="DL155" s="43" t="s">
        <v>21644</v>
      </c>
      <c r="DM155" s="41" t="s">
        <v>21645</v>
      </c>
      <c r="DN155" s="41" t="s">
        <v>21646</v>
      </c>
      <c r="DO155" s="41" t="s">
        <v>21647</v>
      </c>
      <c r="DP155" s="41" t="s">
        <v>21648</v>
      </c>
      <c r="DQ155" s="43" t="s">
        <v>21649</v>
      </c>
      <c r="DR155" s="41" t="s">
        <v>21650</v>
      </c>
      <c r="DS155" s="41" t="s">
        <v>21651</v>
      </c>
      <c r="DT155" s="41" t="s">
        <v>21652</v>
      </c>
      <c r="DU155" s="41" t="s">
        <v>21653</v>
      </c>
      <c r="DV155" s="43" t="s">
        <v>21654</v>
      </c>
      <c r="DW155" s="41" t="s">
        <v>21655</v>
      </c>
      <c r="DX155" s="41" t="s">
        <v>21656</v>
      </c>
      <c r="DY155" s="41" t="s">
        <v>21657</v>
      </c>
      <c r="DZ155" s="41" t="s">
        <v>21658</v>
      </c>
      <c r="EA155" s="43" t="s">
        <v>21659</v>
      </c>
      <c r="EB155" s="47" t="s">
        <v>21660</v>
      </c>
      <c r="EC155" s="43" t="s">
        <v>21661</v>
      </c>
      <c r="ED155" s="41" t="s">
        <v>21662</v>
      </c>
      <c r="EE155" s="41" t="s">
        <v>21663</v>
      </c>
      <c r="EF155" s="41" t="s">
        <v>21664</v>
      </c>
      <c r="EG155" s="41" t="s">
        <v>21665</v>
      </c>
      <c r="EH155" s="43" t="s">
        <v>21666</v>
      </c>
      <c r="EI155" s="41" t="s">
        <v>21667</v>
      </c>
      <c r="EK155" s="41" t="s">
        <v>21668</v>
      </c>
      <c r="EL155" s="41" t="s">
        <v>21669</v>
      </c>
      <c r="EM155" s="43" t="s">
        <v>21670</v>
      </c>
      <c r="EN155" s="41" t="s">
        <v>21671</v>
      </c>
      <c r="EO155" s="41" t="s">
        <v>21672</v>
      </c>
      <c r="EP155" s="41" t="s">
        <v>21673</v>
      </c>
      <c r="EQ155" s="41" t="s">
        <v>21674</v>
      </c>
      <c r="ER155" s="43" t="s">
        <v>21675</v>
      </c>
      <c r="ES155" s="41" t="s">
        <v>21676</v>
      </c>
      <c r="ET155" s="41" t="s">
        <v>21677</v>
      </c>
      <c r="EU155" s="41" t="s">
        <v>21678</v>
      </c>
      <c r="EV155" s="41" t="s">
        <v>21679</v>
      </c>
      <c r="EW155" s="43" t="s">
        <v>21680</v>
      </c>
      <c r="EX155" s="41" t="s">
        <v>21681</v>
      </c>
      <c r="EY155" s="41" t="s">
        <v>21682</v>
      </c>
      <c r="EZ155" s="41" t="s">
        <v>21683</v>
      </c>
      <c r="FA155" s="41" t="s">
        <v>21684</v>
      </c>
      <c r="FB155" s="43" t="s">
        <v>21685</v>
      </c>
      <c r="FC155" s="41" t="s">
        <v>21686</v>
      </c>
      <c r="FD155" s="41" t="s">
        <v>21687</v>
      </c>
      <c r="FE155" s="41" t="s">
        <v>21688</v>
      </c>
      <c r="FF155" s="41" t="s">
        <v>21689</v>
      </c>
      <c r="FG155" s="43" t="s">
        <v>21690</v>
      </c>
      <c r="FH155" s="41" t="s">
        <v>21691</v>
      </c>
      <c r="FI155" s="41" t="s">
        <v>21692</v>
      </c>
      <c r="FJ155" s="41" t="s">
        <v>21693</v>
      </c>
      <c r="FK155" s="41" t="s">
        <v>21694</v>
      </c>
      <c r="FL155" s="43" t="s">
        <v>21695</v>
      </c>
      <c r="FM155" s="41" t="s">
        <v>21696</v>
      </c>
      <c r="FN155" s="41" t="s">
        <v>21697</v>
      </c>
      <c r="FO155" s="41" t="s">
        <v>21698</v>
      </c>
      <c r="FP155" s="41" t="s">
        <v>21699</v>
      </c>
      <c r="FQ155" s="43" t="s">
        <v>21700</v>
      </c>
    </row>
    <row r="156" spans="1:173" outlineLevel="1" x14ac:dyDescent="0.3">
      <c r="A156" s="67" t="s">
        <v>21701</v>
      </c>
      <c r="B156" s="67" t="s">
        <v>21702</v>
      </c>
      <c r="C156" s="82" t="s">
        <v>21703</v>
      </c>
      <c r="D156" s="82" t="s">
        <v>21704</v>
      </c>
      <c r="E156" s="37" t="s">
        <v>21705</v>
      </c>
      <c r="F156" s="43" t="s">
        <v>21706</v>
      </c>
      <c r="G156" s="41" t="s">
        <v>21707</v>
      </c>
      <c r="H156" s="41" t="s">
        <v>21708</v>
      </c>
      <c r="I156" s="41" t="s">
        <v>21709</v>
      </c>
      <c r="J156" s="41" t="s">
        <v>21710</v>
      </c>
      <c r="K156" s="41" t="s">
        <v>21711</v>
      </c>
      <c r="L156" s="43" t="s">
        <v>21712</v>
      </c>
      <c r="M156" s="41" t="s">
        <v>21713</v>
      </c>
      <c r="O156" s="41" t="s">
        <v>21714</v>
      </c>
      <c r="P156" s="41" t="s">
        <v>21715</v>
      </c>
      <c r="Q156" s="43" t="s">
        <v>21716</v>
      </c>
      <c r="R156" s="41" t="s">
        <v>21717</v>
      </c>
      <c r="S156" s="41" t="s">
        <v>21718</v>
      </c>
      <c r="T156" s="41" t="s">
        <v>21719</v>
      </c>
      <c r="U156" s="41" t="s">
        <v>21720</v>
      </c>
      <c r="V156" s="43" t="s">
        <v>21721</v>
      </c>
      <c r="W156" s="41" t="s">
        <v>21722</v>
      </c>
      <c r="X156" s="41" t="s">
        <v>21723</v>
      </c>
      <c r="Y156" s="41" t="s">
        <v>21724</v>
      </c>
      <c r="Z156" s="41" t="s">
        <v>21725</v>
      </c>
      <c r="AA156" s="43" t="s">
        <v>21726</v>
      </c>
      <c r="AB156" s="41" t="s">
        <v>21727</v>
      </c>
      <c r="AC156" s="41" t="s">
        <v>21728</v>
      </c>
      <c r="AD156" s="41" t="s">
        <v>21729</v>
      </c>
      <c r="AE156" s="41" t="s">
        <v>21730</v>
      </c>
      <c r="AF156" s="43" t="s">
        <v>21731</v>
      </c>
      <c r="AG156" s="41" t="s">
        <v>21732</v>
      </c>
      <c r="AH156" s="41" t="s">
        <v>21733</v>
      </c>
      <c r="AI156" s="41" t="s">
        <v>21734</v>
      </c>
      <c r="AJ156" s="41" t="s">
        <v>21735</v>
      </c>
      <c r="AK156" s="43" t="s">
        <v>21736</v>
      </c>
      <c r="AL156" s="41" t="s">
        <v>21737</v>
      </c>
      <c r="AM156" s="41" t="s">
        <v>21738</v>
      </c>
      <c r="AN156" s="41" t="s">
        <v>21739</v>
      </c>
      <c r="AO156" s="41" t="s">
        <v>21740</v>
      </c>
      <c r="AP156" s="43" t="s">
        <v>21741</v>
      </c>
      <c r="AQ156" s="41" t="s">
        <v>21742</v>
      </c>
      <c r="AR156" s="41" t="s">
        <v>21743</v>
      </c>
      <c r="AS156" s="41" t="s">
        <v>21744</v>
      </c>
      <c r="AT156" s="41" t="s">
        <v>21745</v>
      </c>
      <c r="AU156" s="43" t="s">
        <v>21746</v>
      </c>
      <c r="AV156" s="47" t="s">
        <v>21747</v>
      </c>
      <c r="AW156" s="43" t="s">
        <v>21748</v>
      </c>
      <c r="AX156" s="41" t="s">
        <v>21749</v>
      </c>
      <c r="AY156" s="41" t="s">
        <v>21750</v>
      </c>
      <c r="AZ156" s="41" t="s">
        <v>21751</v>
      </c>
      <c r="BA156" s="41" t="s">
        <v>21752</v>
      </c>
      <c r="BB156" s="43" t="s">
        <v>21753</v>
      </c>
      <c r="BC156" s="41" t="s">
        <v>21754</v>
      </c>
      <c r="BE156" s="41" t="s">
        <v>21755</v>
      </c>
      <c r="BF156" s="41" t="s">
        <v>21756</v>
      </c>
      <c r="BG156" s="43" t="s">
        <v>21757</v>
      </c>
      <c r="BH156" s="41" t="s">
        <v>21758</v>
      </c>
      <c r="BI156" s="41" t="s">
        <v>21759</v>
      </c>
      <c r="BJ156" s="41" t="s">
        <v>21760</v>
      </c>
      <c r="BK156" s="41" t="s">
        <v>21761</v>
      </c>
      <c r="BL156" s="43" t="s">
        <v>21762</v>
      </c>
      <c r="BM156" s="41" t="s">
        <v>21763</v>
      </c>
      <c r="BN156" s="41" t="s">
        <v>21764</v>
      </c>
      <c r="BO156" s="41" t="s">
        <v>21765</v>
      </c>
      <c r="BP156" s="41" t="s">
        <v>21766</v>
      </c>
      <c r="BQ156" s="43" t="s">
        <v>21767</v>
      </c>
      <c r="BR156" s="41" t="s">
        <v>21768</v>
      </c>
      <c r="BS156" s="41" t="s">
        <v>21769</v>
      </c>
      <c r="BT156" s="41" t="s">
        <v>21770</v>
      </c>
      <c r="BU156" s="41" t="s">
        <v>21771</v>
      </c>
      <c r="BV156" s="43" t="s">
        <v>21772</v>
      </c>
      <c r="BW156" s="41" t="s">
        <v>21773</v>
      </c>
      <c r="BX156" s="41" t="s">
        <v>21774</v>
      </c>
      <c r="BY156" s="41" t="s">
        <v>21775</v>
      </c>
      <c r="BZ156" s="41" t="s">
        <v>21776</v>
      </c>
      <c r="CA156" s="43" t="s">
        <v>21777</v>
      </c>
      <c r="CB156" s="41" t="s">
        <v>21778</v>
      </c>
      <c r="CC156" s="41" t="s">
        <v>21779</v>
      </c>
      <c r="CD156" s="41" t="s">
        <v>21780</v>
      </c>
      <c r="CE156" s="41" t="s">
        <v>21781</v>
      </c>
      <c r="CF156" s="43" t="s">
        <v>21782</v>
      </c>
      <c r="CG156" s="41" t="s">
        <v>21783</v>
      </c>
      <c r="CH156" s="41" t="s">
        <v>21784</v>
      </c>
      <c r="CI156" s="41" t="s">
        <v>21785</v>
      </c>
      <c r="CJ156" s="41" t="s">
        <v>21786</v>
      </c>
      <c r="CK156" s="43" t="s">
        <v>21787</v>
      </c>
      <c r="CL156" s="47" t="s">
        <v>21788</v>
      </c>
      <c r="CM156" s="43" t="s">
        <v>21789</v>
      </c>
      <c r="CN156" s="41" t="s">
        <v>21790</v>
      </c>
      <c r="CO156" s="41" t="s">
        <v>21791</v>
      </c>
      <c r="CP156" s="41" t="s">
        <v>21792</v>
      </c>
      <c r="CQ156" s="41" t="s">
        <v>21793</v>
      </c>
      <c r="CR156" s="43" t="s">
        <v>21794</v>
      </c>
      <c r="CS156" s="41" t="s">
        <v>21795</v>
      </c>
      <c r="CU156" s="41" t="s">
        <v>21796</v>
      </c>
      <c r="CV156" s="41" t="s">
        <v>21797</v>
      </c>
      <c r="CW156" s="43" t="s">
        <v>21798</v>
      </c>
      <c r="CX156" s="41" t="s">
        <v>21799</v>
      </c>
      <c r="CY156" s="41" t="s">
        <v>21800</v>
      </c>
      <c r="CZ156" s="41" t="s">
        <v>21801</v>
      </c>
      <c r="DA156" s="41" t="s">
        <v>21802</v>
      </c>
      <c r="DB156" s="43" t="s">
        <v>21803</v>
      </c>
      <c r="DC156" s="41" t="s">
        <v>21804</v>
      </c>
      <c r="DD156" s="41" t="s">
        <v>21805</v>
      </c>
      <c r="DE156" s="41" t="s">
        <v>21806</v>
      </c>
      <c r="DF156" s="41" t="s">
        <v>21807</v>
      </c>
      <c r="DG156" s="43" t="s">
        <v>21808</v>
      </c>
      <c r="DH156" s="41" t="s">
        <v>21809</v>
      </c>
      <c r="DI156" s="41" t="s">
        <v>21810</v>
      </c>
      <c r="DJ156" s="41" t="s">
        <v>21811</v>
      </c>
      <c r="DK156" s="41" t="s">
        <v>21812</v>
      </c>
      <c r="DL156" s="43" t="s">
        <v>21813</v>
      </c>
      <c r="DM156" s="41" t="s">
        <v>21814</v>
      </c>
      <c r="DN156" s="41" t="s">
        <v>21815</v>
      </c>
      <c r="DO156" s="41" t="s">
        <v>21816</v>
      </c>
      <c r="DP156" s="41" t="s">
        <v>21817</v>
      </c>
      <c r="DQ156" s="43" t="s">
        <v>21818</v>
      </c>
      <c r="DR156" s="41" t="s">
        <v>21819</v>
      </c>
      <c r="DS156" s="41" t="s">
        <v>21820</v>
      </c>
      <c r="DT156" s="41" t="s">
        <v>21821</v>
      </c>
      <c r="DU156" s="41" t="s">
        <v>21822</v>
      </c>
      <c r="DV156" s="43" t="s">
        <v>21823</v>
      </c>
      <c r="DW156" s="41" t="s">
        <v>21824</v>
      </c>
      <c r="DX156" s="41" t="s">
        <v>21825</v>
      </c>
      <c r="DY156" s="41" t="s">
        <v>21826</v>
      </c>
      <c r="DZ156" s="41" t="s">
        <v>21827</v>
      </c>
      <c r="EA156" s="43" t="s">
        <v>21828</v>
      </c>
      <c r="EB156" s="47" t="s">
        <v>21829</v>
      </c>
      <c r="EC156" s="43" t="s">
        <v>21830</v>
      </c>
      <c r="ED156" s="41" t="s">
        <v>21831</v>
      </c>
      <c r="EE156" s="41" t="s">
        <v>21832</v>
      </c>
      <c r="EF156" s="41" t="s">
        <v>21833</v>
      </c>
      <c r="EG156" s="41" t="s">
        <v>21834</v>
      </c>
      <c r="EH156" s="43" t="s">
        <v>21835</v>
      </c>
      <c r="EI156" s="41" t="s">
        <v>21836</v>
      </c>
      <c r="EK156" s="41" t="s">
        <v>21837</v>
      </c>
      <c r="EL156" s="41" t="s">
        <v>21838</v>
      </c>
      <c r="EM156" s="43" t="s">
        <v>21839</v>
      </c>
      <c r="EN156" s="41" t="s">
        <v>21840</v>
      </c>
      <c r="EO156" s="41" t="s">
        <v>21841</v>
      </c>
      <c r="EP156" s="41" t="s">
        <v>21842</v>
      </c>
      <c r="EQ156" s="41" t="s">
        <v>21843</v>
      </c>
      <c r="ER156" s="43" t="s">
        <v>21844</v>
      </c>
      <c r="ES156" s="41" t="s">
        <v>21845</v>
      </c>
      <c r="ET156" s="41" t="s">
        <v>21846</v>
      </c>
      <c r="EU156" s="41" t="s">
        <v>21847</v>
      </c>
      <c r="EV156" s="41" t="s">
        <v>21848</v>
      </c>
      <c r="EW156" s="43" t="s">
        <v>21849</v>
      </c>
      <c r="EX156" s="41" t="s">
        <v>21850</v>
      </c>
      <c r="EY156" s="41" t="s">
        <v>21851</v>
      </c>
      <c r="EZ156" s="41" t="s">
        <v>21852</v>
      </c>
      <c r="FA156" s="41" t="s">
        <v>21853</v>
      </c>
      <c r="FB156" s="43" t="s">
        <v>21854</v>
      </c>
      <c r="FC156" s="41" t="s">
        <v>21855</v>
      </c>
      <c r="FD156" s="41" t="s">
        <v>21856</v>
      </c>
      <c r="FE156" s="41" t="s">
        <v>21857</v>
      </c>
      <c r="FF156" s="41" t="s">
        <v>21858</v>
      </c>
      <c r="FG156" s="43" t="s">
        <v>21859</v>
      </c>
      <c r="FH156" s="41" t="s">
        <v>21860</v>
      </c>
      <c r="FI156" s="41" t="s">
        <v>21861</v>
      </c>
      <c r="FJ156" s="41" t="s">
        <v>21862</v>
      </c>
      <c r="FK156" s="41" t="s">
        <v>21863</v>
      </c>
      <c r="FL156" s="43" t="s">
        <v>21864</v>
      </c>
      <c r="FM156" s="41" t="s">
        <v>21865</v>
      </c>
      <c r="FN156" s="41" t="s">
        <v>21866</v>
      </c>
      <c r="FO156" s="41" t="s">
        <v>21867</v>
      </c>
      <c r="FP156" s="41" t="s">
        <v>21868</v>
      </c>
      <c r="FQ156" s="43" t="s">
        <v>21869</v>
      </c>
    </row>
    <row r="157" spans="1:173" ht="14.4" customHeight="1" outlineLevel="1" x14ac:dyDescent="0.3">
      <c r="A157" s="67" t="s">
        <v>21870</v>
      </c>
      <c r="B157" s="67" t="s">
        <v>21871</v>
      </c>
      <c r="C157" s="153" t="s">
        <v>21872</v>
      </c>
      <c r="D157" s="150"/>
      <c r="E157" s="37" t="s">
        <v>21873</v>
      </c>
      <c r="F157" s="43" t="s">
        <v>21874</v>
      </c>
      <c r="G157" s="41" t="s">
        <v>21875</v>
      </c>
      <c r="H157" s="41" t="s">
        <v>21876</v>
      </c>
      <c r="I157" s="41" t="s">
        <v>21877</v>
      </c>
      <c r="J157" s="41" t="s">
        <v>21878</v>
      </c>
      <c r="K157" s="41" t="s">
        <v>21879</v>
      </c>
      <c r="L157" s="43" t="s">
        <v>21880</v>
      </c>
      <c r="M157" s="41" t="s">
        <v>21881</v>
      </c>
      <c r="O157" s="41" t="s">
        <v>21882</v>
      </c>
      <c r="P157" s="41" t="s">
        <v>21883</v>
      </c>
      <c r="Q157" s="43" t="s">
        <v>21884</v>
      </c>
      <c r="R157" s="41" t="s">
        <v>21885</v>
      </c>
      <c r="S157" s="41" t="s">
        <v>21886</v>
      </c>
      <c r="T157" s="41" t="s">
        <v>21887</v>
      </c>
      <c r="U157" s="41" t="s">
        <v>21888</v>
      </c>
      <c r="V157" s="43" t="s">
        <v>21889</v>
      </c>
      <c r="W157" s="41" t="s">
        <v>21890</v>
      </c>
      <c r="X157" s="41" t="s">
        <v>21891</v>
      </c>
      <c r="Y157" s="41" t="s">
        <v>21892</v>
      </c>
      <c r="Z157" s="41" t="s">
        <v>21893</v>
      </c>
      <c r="AA157" s="43" t="s">
        <v>21894</v>
      </c>
      <c r="AB157" s="41" t="s">
        <v>21895</v>
      </c>
      <c r="AC157" s="41" t="s">
        <v>21896</v>
      </c>
      <c r="AD157" s="41" t="s">
        <v>21897</v>
      </c>
      <c r="AE157" s="41" t="s">
        <v>21898</v>
      </c>
      <c r="AF157" s="43" t="s">
        <v>21899</v>
      </c>
      <c r="AG157" s="41" t="s">
        <v>21900</v>
      </c>
      <c r="AH157" s="41" t="s">
        <v>21901</v>
      </c>
      <c r="AI157" s="41" t="s">
        <v>21902</v>
      </c>
      <c r="AJ157" s="41" t="s">
        <v>21903</v>
      </c>
      <c r="AK157" s="43" t="s">
        <v>21904</v>
      </c>
      <c r="AL157" s="41" t="s">
        <v>21905</v>
      </c>
      <c r="AM157" s="41" t="s">
        <v>21906</v>
      </c>
      <c r="AN157" s="41" t="s">
        <v>21907</v>
      </c>
      <c r="AO157" s="41" t="s">
        <v>21908</v>
      </c>
      <c r="AP157" s="43" t="s">
        <v>21909</v>
      </c>
      <c r="AQ157" s="41" t="s">
        <v>21910</v>
      </c>
      <c r="AR157" s="41" t="s">
        <v>21911</v>
      </c>
      <c r="AS157" s="41" t="s">
        <v>21912</v>
      </c>
      <c r="AT157" s="41" t="s">
        <v>21913</v>
      </c>
      <c r="AU157" s="43" t="s">
        <v>21914</v>
      </c>
      <c r="AV157" s="47" t="s">
        <v>21915</v>
      </c>
      <c r="AW157" s="43" t="s">
        <v>21916</v>
      </c>
      <c r="AX157" s="41" t="s">
        <v>21917</v>
      </c>
      <c r="AY157" s="41" t="s">
        <v>21918</v>
      </c>
      <c r="AZ157" s="41" t="s">
        <v>21919</v>
      </c>
      <c r="BA157" s="41" t="s">
        <v>21920</v>
      </c>
      <c r="BB157" s="43" t="s">
        <v>21921</v>
      </c>
      <c r="BC157" s="41" t="s">
        <v>21922</v>
      </c>
      <c r="BE157" s="41" t="s">
        <v>21923</v>
      </c>
      <c r="BF157" s="41" t="s">
        <v>21924</v>
      </c>
      <c r="BG157" s="43" t="s">
        <v>21925</v>
      </c>
      <c r="BH157" s="41" t="s">
        <v>21926</v>
      </c>
      <c r="BI157" s="41" t="s">
        <v>21927</v>
      </c>
      <c r="BJ157" s="41" t="s">
        <v>21928</v>
      </c>
      <c r="BK157" s="41" t="s">
        <v>21929</v>
      </c>
      <c r="BL157" s="43" t="s">
        <v>21930</v>
      </c>
      <c r="BM157" s="41" t="s">
        <v>21931</v>
      </c>
      <c r="BN157" s="41" t="s">
        <v>21932</v>
      </c>
      <c r="BO157" s="41" t="s">
        <v>21933</v>
      </c>
      <c r="BP157" s="41" t="s">
        <v>21934</v>
      </c>
      <c r="BQ157" s="43" t="s">
        <v>21935</v>
      </c>
      <c r="BR157" s="41" t="s">
        <v>21936</v>
      </c>
      <c r="BS157" s="41" t="s">
        <v>21937</v>
      </c>
      <c r="BT157" s="41" t="s">
        <v>21938</v>
      </c>
      <c r="BU157" s="41" t="s">
        <v>21939</v>
      </c>
      <c r="BV157" s="43" t="s">
        <v>21940</v>
      </c>
      <c r="BW157" s="41" t="s">
        <v>21941</v>
      </c>
      <c r="BX157" s="41" t="s">
        <v>21942</v>
      </c>
      <c r="BY157" s="41" t="s">
        <v>21943</v>
      </c>
      <c r="BZ157" s="41" t="s">
        <v>21944</v>
      </c>
      <c r="CA157" s="43" t="s">
        <v>21945</v>
      </c>
      <c r="CB157" s="41" t="s">
        <v>21946</v>
      </c>
      <c r="CC157" s="41" t="s">
        <v>21947</v>
      </c>
      <c r="CD157" s="41" t="s">
        <v>21948</v>
      </c>
      <c r="CE157" s="41" t="s">
        <v>21949</v>
      </c>
      <c r="CF157" s="43" t="s">
        <v>21950</v>
      </c>
      <c r="CG157" s="41" t="s">
        <v>21951</v>
      </c>
      <c r="CH157" s="41" t="s">
        <v>21952</v>
      </c>
      <c r="CI157" s="41" t="s">
        <v>21953</v>
      </c>
      <c r="CJ157" s="41" t="s">
        <v>21954</v>
      </c>
      <c r="CK157" s="43" t="s">
        <v>21955</v>
      </c>
      <c r="CL157" s="47" t="s">
        <v>21956</v>
      </c>
      <c r="CM157" s="43" t="s">
        <v>21957</v>
      </c>
      <c r="CN157" s="41" t="s">
        <v>21958</v>
      </c>
      <c r="CO157" s="41" t="s">
        <v>21959</v>
      </c>
      <c r="CP157" s="41" t="s">
        <v>21960</v>
      </c>
      <c r="CQ157" s="41" t="s">
        <v>21961</v>
      </c>
      <c r="CR157" s="43" t="s">
        <v>21962</v>
      </c>
      <c r="CS157" s="41" t="s">
        <v>21963</v>
      </c>
      <c r="CU157" s="41" t="s">
        <v>21964</v>
      </c>
      <c r="CV157" s="41" t="s">
        <v>21965</v>
      </c>
      <c r="CW157" s="43" t="s">
        <v>21966</v>
      </c>
      <c r="CX157" s="41" t="s">
        <v>21967</v>
      </c>
      <c r="CY157" s="41" t="s">
        <v>21968</v>
      </c>
      <c r="CZ157" s="41" t="s">
        <v>21969</v>
      </c>
      <c r="DA157" s="41" t="s">
        <v>21970</v>
      </c>
      <c r="DB157" s="43" t="s">
        <v>21971</v>
      </c>
      <c r="DC157" s="41" t="s">
        <v>21972</v>
      </c>
      <c r="DD157" s="41" t="s">
        <v>21973</v>
      </c>
      <c r="DE157" s="41" t="s">
        <v>21974</v>
      </c>
      <c r="DF157" s="41" t="s">
        <v>21975</v>
      </c>
      <c r="DG157" s="43" t="s">
        <v>21976</v>
      </c>
      <c r="DH157" s="41" t="s">
        <v>21977</v>
      </c>
      <c r="DI157" s="41" t="s">
        <v>21978</v>
      </c>
      <c r="DJ157" s="41" t="s">
        <v>21979</v>
      </c>
      <c r="DK157" s="41" t="s">
        <v>21980</v>
      </c>
      <c r="DL157" s="43" t="s">
        <v>21981</v>
      </c>
      <c r="DM157" s="41" t="s">
        <v>21982</v>
      </c>
      <c r="DN157" s="41" t="s">
        <v>21983</v>
      </c>
      <c r="DO157" s="41" t="s">
        <v>21984</v>
      </c>
      <c r="DP157" s="41" t="s">
        <v>21985</v>
      </c>
      <c r="DQ157" s="43" t="s">
        <v>21986</v>
      </c>
      <c r="DR157" s="41" t="s">
        <v>21987</v>
      </c>
      <c r="DS157" s="41" t="s">
        <v>21988</v>
      </c>
      <c r="DT157" s="41" t="s">
        <v>21989</v>
      </c>
      <c r="DU157" s="41" t="s">
        <v>21990</v>
      </c>
      <c r="DV157" s="43" t="s">
        <v>21991</v>
      </c>
      <c r="DW157" s="41" t="s">
        <v>21992</v>
      </c>
      <c r="DX157" s="41" t="s">
        <v>21993</v>
      </c>
      <c r="DY157" s="41" t="s">
        <v>21994</v>
      </c>
      <c r="DZ157" s="41" t="s">
        <v>21995</v>
      </c>
      <c r="EA157" s="43" t="s">
        <v>21996</v>
      </c>
      <c r="EB157" s="47" t="s">
        <v>21997</v>
      </c>
      <c r="EC157" s="43" t="s">
        <v>21998</v>
      </c>
      <c r="ED157" s="41" t="s">
        <v>21999</v>
      </c>
      <c r="EE157" s="41" t="s">
        <v>22000</v>
      </c>
      <c r="EF157" s="41" t="s">
        <v>22001</v>
      </c>
      <c r="EG157" s="41" t="s">
        <v>22002</v>
      </c>
      <c r="EH157" s="43" t="s">
        <v>22003</v>
      </c>
      <c r="EI157" s="41" t="s">
        <v>22004</v>
      </c>
      <c r="EK157" s="41" t="s">
        <v>22005</v>
      </c>
      <c r="EL157" s="41" t="s">
        <v>22006</v>
      </c>
      <c r="EM157" s="43" t="s">
        <v>22007</v>
      </c>
      <c r="EN157" s="41" t="s">
        <v>22008</v>
      </c>
      <c r="EO157" s="41" t="s">
        <v>22009</v>
      </c>
      <c r="EP157" s="41" t="s">
        <v>22010</v>
      </c>
      <c r="EQ157" s="41" t="s">
        <v>22011</v>
      </c>
      <c r="ER157" s="43" t="s">
        <v>22012</v>
      </c>
      <c r="ES157" s="41" t="s">
        <v>22013</v>
      </c>
      <c r="ET157" s="41" t="s">
        <v>22014</v>
      </c>
      <c r="EU157" s="41" t="s">
        <v>22015</v>
      </c>
      <c r="EV157" s="41" t="s">
        <v>22016</v>
      </c>
      <c r="EW157" s="43" t="s">
        <v>22017</v>
      </c>
      <c r="EX157" s="41" t="s">
        <v>22018</v>
      </c>
      <c r="EY157" s="41" t="s">
        <v>22019</v>
      </c>
      <c r="EZ157" s="41" t="s">
        <v>22020</v>
      </c>
      <c r="FA157" s="41" t="s">
        <v>22021</v>
      </c>
      <c r="FB157" s="43" t="s">
        <v>22022</v>
      </c>
      <c r="FC157" s="41" t="s">
        <v>22023</v>
      </c>
      <c r="FD157" s="41" t="s">
        <v>22024</v>
      </c>
      <c r="FE157" s="41" t="s">
        <v>22025</v>
      </c>
      <c r="FF157" s="41" t="s">
        <v>22026</v>
      </c>
      <c r="FG157" s="43" t="s">
        <v>22027</v>
      </c>
      <c r="FH157" s="41" t="s">
        <v>22028</v>
      </c>
      <c r="FI157" s="41" t="s">
        <v>22029</v>
      </c>
      <c r="FJ157" s="41" t="s">
        <v>22030</v>
      </c>
      <c r="FK157" s="41" t="s">
        <v>22031</v>
      </c>
      <c r="FL157" s="43" t="s">
        <v>22032</v>
      </c>
      <c r="FM157" s="41" t="s">
        <v>22033</v>
      </c>
      <c r="FN157" s="41" t="s">
        <v>22034</v>
      </c>
      <c r="FO157" s="41" t="s">
        <v>22035</v>
      </c>
      <c r="FP157" s="41" t="s">
        <v>22036</v>
      </c>
      <c r="FQ157" s="43" t="s">
        <v>22037</v>
      </c>
    </row>
    <row r="158" spans="1:173" outlineLevel="1" x14ac:dyDescent="0.3">
      <c r="A158" s="67" t="s">
        <v>22038</v>
      </c>
      <c r="B158" s="67" t="s">
        <v>22039</v>
      </c>
      <c r="C158" s="80" t="s">
        <v>22040</v>
      </c>
      <c r="D158" s="80" t="s">
        <v>22041</v>
      </c>
      <c r="E158" s="37" t="s">
        <v>22042</v>
      </c>
      <c r="F158" s="43">
        <v>242.93804579719031</v>
      </c>
      <c r="G158" s="41">
        <v>307.95914222666033</v>
      </c>
      <c r="H158" s="41">
        <v>325.79591952618335</v>
      </c>
      <c r="I158" s="41">
        <v>332.83040046862715</v>
      </c>
      <c r="J158" s="41">
        <v>362.80443223509991</v>
      </c>
      <c r="K158" s="41">
        <v>384.07225370571899</v>
      </c>
      <c r="L158" s="43">
        <v>362.03455964816266</v>
      </c>
      <c r="M158" s="41">
        <v>296.86260070965034</v>
      </c>
      <c r="O158" s="41">
        <v>357.73457218813832</v>
      </c>
      <c r="P158" s="41">
        <v>367.34511648324604</v>
      </c>
      <c r="Q158" s="43">
        <v>380.24421773901832</v>
      </c>
      <c r="R158" s="41">
        <v>382.47043283800502</v>
      </c>
      <c r="S158" s="41">
        <v>384.29814946317492</v>
      </c>
      <c r="T158" s="41">
        <v>386.0593070153775</v>
      </c>
      <c r="U158" s="41">
        <v>354.21653048977078</v>
      </c>
      <c r="V158" s="43">
        <v>354.78765105657902</v>
      </c>
      <c r="W158" s="41">
        <v>355.57935757217365</v>
      </c>
      <c r="X158" s="41">
        <v>355.76812925315079</v>
      </c>
      <c r="Y158" s="41">
        <v>356.64837318133658</v>
      </c>
      <c r="Z158" s="41">
        <v>357.50551574872134</v>
      </c>
      <c r="AA158" s="43">
        <v>357.84326984228954</v>
      </c>
      <c r="AB158" s="41">
        <v>357.8088412797797</v>
      </c>
      <c r="AC158" s="41">
        <v>357.10761040768239</v>
      </c>
      <c r="AD158" s="41">
        <v>355.99541537822279</v>
      </c>
      <c r="AE158" s="41">
        <v>354.24924007408691</v>
      </c>
      <c r="AF158" s="43">
        <v>353.0042656314597</v>
      </c>
      <c r="AG158" s="41">
        <v>353.86663678824539</v>
      </c>
      <c r="AH158" s="41">
        <v>357.10761040768239</v>
      </c>
      <c r="AI158" s="41">
        <v>356.38901861270853</v>
      </c>
      <c r="AJ158" s="41">
        <v>355.37340887581234</v>
      </c>
      <c r="AK158" s="43">
        <v>353.8775402892752</v>
      </c>
      <c r="AL158" s="41">
        <v>352.38167170273817</v>
      </c>
      <c r="AM158" s="41">
        <v>350.88580311620103</v>
      </c>
      <c r="AN158" s="41">
        <v>349.38993452966389</v>
      </c>
      <c r="AO158" s="41">
        <v>349.38993452966389</v>
      </c>
      <c r="AP158" s="43">
        <v>349.38993452966389</v>
      </c>
      <c r="AQ158" s="41">
        <v>349.38993452966389</v>
      </c>
      <c r="AR158" s="41">
        <v>349.38993452966389</v>
      </c>
      <c r="AS158" s="41">
        <v>349.38993452966389</v>
      </c>
      <c r="AT158" s="41">
        <v>349.38993452966389</v>
      </c>
      <c r="AU158" s="43">
        <v>349.38993452966389</v>
      </c>
      <c r="AV158" s="47" t="s">
        <v>22043</v>
      </c>
      <c r="AW158" s="43" t="s">
        <v>22044</v>
      </c>
      <c r="AX158" s="41" t="s">
        <v>22045</v>
      </c>
      <c r="AY158" s="41" t="s">
        <v>22046</v>
      </c>
      <c r="AZ158" s="41" t="s">
        <v>22047</v>
      </c>
      <c r="BA158" s="41" t="s">
        <v>22048</v>
      </c>
      <c r="BB158" s="43" t="s">
        <v>22049</v>
      </c>
      <c r="BC158" s="41" t="s">
        <v>22050</v>
      </c>
      <c r="BE158" s="41" t="s">
        <v>22051</v>
      </c>
      <c r="BF158" s="41" t="s">
        <v>22052</v>
      </c>
      <c r="BG158" s="43" t="s">
        <v>22053</v>
      </c>
      <c r="BH158" s="41" t="s">
        <v>22054</v>
      </c>
      <c r="BI158" s="41" t="s">
        <v>22055</v>
      </c>
      <c r="BJ158" s="41" t="s">
        <v>22056</v>
      </c>
      <c r="BK158" s="41" t="s">
        <v>22057</v>
      </c>
      <c r="BL158" s="43" t="s">
        <v>22058</v>
      </c>
      <c r="BM158" s="41" t="s">
        <v>22059</v>
      </c>
      <c r="BN158" s="41" t="s">
        <v>22060</v>
      </c>
      <c r="BO158" s="41" t="s">
        <v>22061</v>
      </c>
      <c r="BP158" s="41" t="s">
        <v>22062</v>
      </c>
      <c r="BQ158" s="43" t="s">
        <v>22063</v>
      </c>
      <c r="BR158" s="41" t="s">
        <v>22064</v>
      </c>
      <c r="BS158" s="41" t="s">
        <v>22065</v>
      </c>
      <c r="BT158" s="41" t="s">
        <v>22066</v>
      </c>
      <c r="BU158" s="41" t="s">
        <v>22067</v>
      </c>
      <c r="BV158" s="43" t="s">
        <v>22068</v>
      </c>
      <c r="BW158" s="41" t="s">
        <v>22069</v>
      </c>
      <c r="BX158" s="41" t="s">
        <v>22070</v>
      </c>
      <c r="BY158" s="41" t="s">
        <v>22071</v>
      </c>
      <c r="BZ158" s="41" t="s">
        <v>22072</v>
      </c>
      <c r="CA158" s="43" t="s">
        <v>22073</v>
      </c>
      <c r="CB158" s="41" t="s">
        <v>22074</v>
      </c>
      <c r="CC158" s="41" t="s">
        <v>22075</v>
      </c>
      <c r="CD158" s="41" t="s">
        <v>22076</v>
      </c>
      <c r="CE158" s="41" t="s">
        <v>22077</v>
      </c>
      <c r="CF158" s="43" t="s">
        <v>22078</v>
      </c>
      <c r="CG158" s="41" t="s">
        <v>22079</v>
      </c>
      <c r="CH158" s="41" t="s">
        <v>22080</v>
      </c>
      <c r="CI158" s="41" t="s">
        <v>22081</v>
      </c>
      <c r="CJ158" s="41" t="s">
        <v>22082</v>
      </c>
      <c r="CK158" s="43" t="s">
        <v>22083</v>
      </c>
      <c r="CL158" s="47">
        <v>6.5864427771060674</v>
      </c>
      <c r="CM158" s="43">
        <v>4.2557875196894139</v>
      </c>
      <c r="CN158" s="41">
        <v>4.6462503311368382</v>
      </c>
      <c r="CO158" s="41">
        <v>5.017612421798499</v>
      </c>
      <c r="CP158" s="41">
        <v>5.4330530988888439</v>
      </c>
      <c r="CQ158" s="41">
        <v>5.8683291398720954</v>
      </c>
      <c r="CR158" s="43">
        <v>6.2396912305337553</v>
      </c>
      <c r="CS158" s="41">
        <v>6.4747770248200682</v>
      </c>
      <c r="CU158" s="41">
        <v>6.7705224630955723</v>
      </c>
      <c r="CV158" s="41">
        <v>6.9181606857623601</v>
      </c>
      <c r="CW158" s="43">
        <v>7.013952277745914</v>
      </c>
      <c r="CX158" s="41">
        <v>7.0300350926042654</v>
      </c>
      <c r="CY158" s="41">
        <v>7.020772720266125</v>
      </c>
      <c r="CZ158" s="41">
        <v>7.0610987576602522</v>
      </c>
      <c r="DA158" s="41">
        <v>7.0508137541602274</v>
      </c>
      <c r="DB158" s="43">
        <v>7.0633026869816877</v>
      </c>
      <c r="DC158" s="41">
        <v>7.0552216128030931</v>
      </c>
      <c r="DD158" s="41">
        <v>7.0203260652137196</v>
      </c>
      <c r="DE158" s="41">
        <v>6.9986540935529495</v>
      </c>
      <c r="DF158" s="41">
        <v>6.9755128356778906</v>
      </c>
      <c r="DG158" s="43">
        <v>6.927026390606339</v>
      </c>
      <c r="DH158" s="41">
        <v>6.8612758325168866</v>
      </c>
      <c r="DI158" s="41">
        <v>6.8146259952131958</v>
      </c>
      <c r="DJ158" s="41">
        <v>6.7238975714808227</v>
      </c>
      <c r="DK158" s="41">
        <v>6.6184762856055546</v>
      </c>
      <c r="DL158" s="43">
        <v>6.5769689500518771</v>
      </c>
      <c r="DM158" s="41">
        <v>6.6566777271770796</v>
      </c>
      <c r="DN158" s="41">
        <v>6.8146259952131958</v>
      </c>
      <c r="DO158" s="41">
        <v>6.7943717221169653</v>
      </c>
      <c r="DP158" s="41">
        <v>6.7657456828076246</v>
      </c>
      <c r="DQ158" s="43">
        <v>6.7235830376456338</v>
      </c>
      <c r="DR158" s="41">
        <v>6.6814203924836439</v>
      </c>
      <c r="DS158" s="41">
        <v>6.6392577473216541</v>
      </c>
      <c r="DT158" s="41">
        <v>6.5970951021596642</v>
      </c>
      <c r="DU158" s="41">
        <v>6.5970951021596642</v>
      </c>
      <c r="DV158" s="43">
        <v>6.5970951021596642</v>
      </c>
      <c r="DW158" s="41">
        <v>6.5970951021596642</v>
      </c>
      <c r="DX158" s="41">
        <v>6.5970951021596642</v>
      </c>
      <c r="DY158" s="41">
        <v>6.5970951021596642</v>
      </c>
      <c r="DZ158" s="41">
        <v>6.5970951021596642</v>
      </c>
      <c r="EA158" s="43">
        <v>6.5970951021596642</v>
      </c>
      <c r="EB158" s="47">
        <v>249.52448857429638</v>
      </c>
      <c r="EC158" s="43">
        <v>312.21492974634975</v>
      </c>
      <c r="ED158" s="41">
        <v>330.44216985732021</v>
      </c>
      <c r="EE158" s="41">
        <v>337.84801289042565</v>
      </c>
      <c r="EF158" s="41">
        <v>368.23748533398873</v>
      </c>
      <c r="EG158" s="41">
        <v>389.94058284559111</v>
      </c>
      <c r="EH158" s="43">
        <v>368.27425087869642</v>
      </c>
      <c r="EI158" s="41">
        <v>303.33737773447041</v>
      </c>
      <c r="EK158" s="41">
        <v>364.50509465123389</v>
      </c>
      <c r="EL158" s="41">
        <v>374.2632771690084</v>
      </c>
      <c r="EM158" s="43">
        <v>387.25817001676421</v>
      </c>
      <c r="EN158" s="41">
        <v>389.50046793060926</v>
      </c>
      <c r="EO158" s="41">
        <v>391.31892218344103</v>
      </c>
      <c r="EP158" s="41">
        <v>393.12040577303776</v>
      </c>
      <c r="EQ158" s="41">
        <v>361.26734424393101</v>
      </c>
      <c r="ER158" s="43">
        <v>361.85095374356069</v>
      </c>
      <c r="ES158" s="41">
        <v>362.63457918497676</v>
      </c>
      <c r="ET158" s="41">
        <v>362.78845531836453</v>
      </c>
      <c r="EU158" s="41">
        <v>363.64702727488952</v>
      </c>
      <c r="EV158" s="41">
        <v>364.48102858439921</v>
      </c>
      <c r="EW158" s="43">
        <v>364.77029623289587</v>
      </c>
      <c r="EX158" s="41">
        <v>364.67011711229657</v>
      </c>
      <c r="EY158" s="41">
        <v>363.92223640289558</v>
      </c>
      <c r="EZ158" s="41">
        <v>362.71931294970364</v>
      </c>
      <c r="FA158" s="41">
        <v>360.86771635969245</v>
      </c>
      <c r="FB158" s="43">
        <v>359.58123458151158</v>
      </c>
      <c r="FC158" s="41">
        <v>360.52331451542244</v>
      </c>
      <c r="FD158" s="41">
        <v>363.92223640289558</v>
      </c>
      <c r="FE158" s="41">
        <v>363.1833903348255</v>
      </c>
      <c r="FF158" s="41">
        <v>362.13915455861996</v>
      </c>
      <c r="FG158" s="43">
        <v>360.60112332692086</v>
      </c>
      <c r="FH158" s="41">
        <v>359.0630920952218</v>
      </c>
      <c r="FI158" s="41">
        <v>357.5250608635227</v>
      </c>
      <c r="FJ158" s="41">
        <v>355.98702963182353</v>
      </c>
      <c r="FK158" s="41">
        <v>355.98702963182353</v>
      </c>
      <c r="FL158" s="43">
        <v>355.98702963182353</v>
      </c>
      <c r="FM158" s="41">
        <v>355.98702963182353</v>
      </c>
      <c r="FN158" s="41">
        <v>355.98702963182353</v>
      </c>
      <c r="FO158" s="41">
        <v>355.98702963182353</v>
      </c>
      <c r="FP158" s="41">
        <v>355.98702963182353</v>
      </c>
      <c r="FQ158" s="43">
        <v>355.98702963182353</v>
      </c>
    </row>
    <row r="159" spans="1:173" outlineLevel="1" x14ac:dyDescent="0.3">
      <c r="A159" s="67" t="s">
        <v>22084</v>
      </c>
      <c r="B159" s="67" t="s">
        <v>22085</v>
      </c>
      <c r="C159" s="79" t="s">
        <v>22086</v>
      </c>
      <c r="D159" s="79" t="s">
        <v>22087</v>
      </c>
      <c r="E159" s="37" t="s">
        <v>22088</v>
      </c>
      <c r="F159" s="43">
        <v>30.668026934725173</v>
      </c>
      <c r="G159" s="41">
        <v>24.371765577678975</v>
      </c>
      <c r="H159" s="41">
        <v>25.9813847541723</v>
      </c>
      <c r="I159" s="41">
        <v>26.673068496681484</v>
      </c>
      <c r="J159" s="41">
        <v>27.603932598749918</v>
      </c>
      <c r="K159" s="41">
        <v>28.835388233777945</v>
      </c>
      <c r="L159" s="43">
        <v>29.840592177331004</v>
      </c>
      <c r="M159" s="41">
        <v>30.451471744313412</v>
      </c>
      <c r="O159" s="41">
        <v>31.03584754172304</v>
      </c>
      <c r="P159" s="41">
        <v>31.403668148720911</v>
      </c>
      <c r="Q159" s="43">
        <v>30.777675365680761</v>
      </c>
      <c r="R159" s="41">
        <v>29.737965203943535</v>
      </c>
      <c r="S159" s="41">
        <v>28.70795154326952</v>
      </c>
      <c r="T159" s="41">
        <v>27.545419034731594</v>
      </c>
      <c r="U159" s="41">
        <v>26.250367678329766</v>
      </c>
      <c r="V159" s="43">
        <v>25.942665377923806</v>
      </c>
      <c r="W159" s="41">
        <v>25.929090276435307</v>
      </c>
      <c r="X159" s="41">
        <v>25.149491590952994</v>
      </c>
      <c r="Y159" s="41">
        <v>24.56382292673494</v>
      </c>
      <c r="Z159" s="41">
        <v>24.110673110380787</v>
      </c>
      <c r="AA159" s="43">
        <v>23.689844964237356</v>
      </c>
      <c r="AB159" s="41">
        <v>23.113872801082511</v>
      </c>
      <c r="AC159" s="41">
        <v>23.323317224047912</v>
      </c>
      <c r="AD159" s="41">
        <v>23.29358128745406</v>
      </c>
      <c r="AE159" s="41">
        <v>22.963253817900608</v>
      </c>
      <c r="AF159" s="43">
        <v>22.733123526000355</v>
      </c>
      <c r="AG159" s="41">
        <v>22.903781944712904</v>
      </c>
      <c r="AH159" s="41">
        <v>23.323317224047916</v>
      </c>
      <c r="AI159" s="41">
        <v>23.323317224047916</v>
      </c>
      <c r="AJ159" s="41">
        <v>23.323317224047916</v>
      </c>
      <c r="AK159" s="43">
        <v>23.323317224047916</v>
      </c>
      <c r="AL159" s="41">
        <v>23.323317224047916</v>
      </c>
      <c r="AM159" s="41">
        <v>23.323317224047916</v>
      </c>
      <c r="AN159" s="41">
        <v>23.323317224047916</v>
      </c>
      <c r="AO159" s="41">
        <v>23.323317224047916</v>
      </c>
      <c r="AP159" s="43">
        <v>23.323317224047916</v>
      </c>
      <c r="AQ159" s="41">
        <v>23.323317224047916</v>
      </c>
      <c r="AR159" s="41">
        <v>23.323317224047916</v>
      </c>
      <c r="AS159" s="41">
        <v>23.323317224047916</v>
      </c>
      <c r="AT159" s="41">
        <v>23.323317224047916</v>
      </c>
      <c r="AU159" s="43">
        <v>23.323317224047916</v>
      </c>
      <c r="AV159" s="47" t="s">
        <v>22089</v>
      </c>
      <c r="AW159" s="43" t="s">
        <v>22090</v>
      </c>
      <c r="AX159" s="41" t="s">
        <v>22091</v>
      </c>
      <c r="AY159" s="41" t="s">
        <v>22092</v>
      </c>
      <c r="AZ159" s="41" t="s">
        <v>22093</v>
      </c>
      <c r="BA159" s="41" t="s">
        <v>22094</v>
      </c>
      <c r="BB159" s="43" t="s">
        <v>22095</v>
      </c>
      <c r="BC159" s="41" t="s">
        <v>22096</v>
      </c>
      <c r="BE159" s="41" t="s">
        <v>22097</v>
      </c>
      <c r="BF159" s="41" t="s">
        <v>22098</v>
      </c>
      <c r="BG159" s="43" t="s">
        <v>22099</v>
      </c>
      <c r="BH159" s="41" t="s">
        <v>22100</v>
      </c>
      <c r="BI159" s="41" t="s">
        <v>22101</v>
      </c>
      <c r="BJ159" s="41" t="s">
        <v>22102</v>
      </c>
      <c r="BK159" s="41" t="s">
        <v>22103</v>
      </c>
      <c r="BL159" s="43" t="s">
        <v>22104</v>
      </c>
      <c r="BM159" s="41" t="s">
        <v>22105</v>
      </c>
      <c r="BN159" s="41" t="s">
        <v>22106</v>
      </c>
      <c r="BO159" s="41" t="s">
        <v>22107</v>
      </c>
      <c r="BP159" s="41" t="s">
        <v>22108</v>
      </c>
      <c r="BQ159" s="43" t="s">
        <v>22109</v>
      </c>
      <c r="BR159" s="41" t="s">
        <v>22110</v>
      </c>
      <c r="BS159" s="41" t="s">
        <v>22111</v>
      </c>
      <c r="BT159" s="41" t="s">
        <v>22112</v>
      </c>
      <c r="BU159" s="41" t="s">
        <v>22113</v>
      </c>
      <c r="BV159" s="43" t="s">
        <v>22114</v>
      </c>
      <c r="BW159" s="41" t="s">
        <v>22115</v>
      </c>
      <c r="BX159" s="41" t="s">
        <v>22116</v>
      </c>
      <c r="BY159" s="41" t="s">
        <v>22117</v>
      </c>
      <c r="BZ159" s="41" t="s">
        <v>22118</v>
      </c>
      <c r="CA159" s="43" t="s">
        <v>22119</v>
      </c>
      <c r="CB159" s="41" t="s">
        <v>22120</v>
      </c>
      <c r="CC159" s="41" t="s">
        <v>22121</v>
      </c>
      <c r="CD159" s="41" t="s">
        <v>22122</v>
      </c>
      <c r="CE159" s="41" t="s">
        <v>22123</v>
      </c>
      <c r="CF159" s="43" t="s">
        <v>22124</v>
      </c>
      <c r="CG159" s="41" t="s">
        <v>22125</v>
      </c>
      <c r="CH159" s="41" t="s">
        <v>22126</v>
      </c>
      <c r="CI159" s="41" t="s">
        <v>22127</v>
      </c>
      <c r="CJ159" s="41" t="s">
        <v>22128</v>
      </c>
      <c r="CK159" s="43" t="s">
        <v>22129</v>
      </c>
      <c r="CL159" s="47">
        <v>3.9351079972936391</v>
      </c>
      <c r="CM159" s="43">
        <v>3.0591406359945874</v>
      </c>
      <c r="CN159" s="41">
        <v>3.283078903924221</v>
      </c>
      <c r="CO159" s="41">
        <v>3.3793094046008112</v>
      </c>
      <c r="CP159" s="41">
        <v>3.5088158728010819</v>
      </c>
      <c r="CQ159" s="41">
        <v>3.6801421380243555</v>
      </c>
      <c r="CR159" s="43">
        <v>3.8199911366711756</v>
      </c>
      <c r="CS159" s="41">
        <v>3.9049797564276036</v>
      </c>
      <c r="CU159" s="41">
        <v>3.986281039242217</v>
      </c>
      <c r="CV159" s="41">
        <v>4.0374540811907957</v>
      </c>
      <c r="CW159" s="43">
        <v>4.0166790852503356</v>
      </c>
      <c r="CX159" s="41">
        <v>3.9383456589986441</v>
      </c>
      <c r="CY159" s="41">
        <v>3.861361258457372</v>
      </c>
      <c r="CZ159" s="41">
        <v>3.7659401732070328</v>
      </c>
      <c r="DA159" s="41">
        <v>3.6520824032476278</v>
      </c>
      <c r="DB159" s="43">
        <v>3.6092733207036489</v>
      </c>
      <c r="DC159" s="41">
        <v>3.6073846847090616</v>
      </c>
      <c r="DD159" s="41">
        <v>3.4989230175913346</v>
      </c>
      <c r="DE159" s="41">
        <v>3.4174418646819977</v>
      </c>
      <c r="DF159" s="41">
        <v>3.3543973964817266</v>
      </c>
      <c r="DG159" s="43">
        <v>3.2958496806495217</v>
      </c>
      <c r="DH159" s="41">
        <v>3.2157175534506037</v>
      </c>
      <c r="DI159" s="41">
        <v>3.2448565087956656</v>
      </c>
      <c r="DJ159" s="41">
        <v>3.2407194966170456</v>
      </c>
      <c r="DK159" s="41">
        <v>3.1947626874154218</v>
      </c>
      <c r="DL159" s="43">
        <v>3.1627458105547994</v>
      </c>
      <c r="DM159" s="41">
        <v>3.1864886630581819</v>
      </c>
      <c r="DN159" s="41">
        <v>3.244856508795666</v>
      </c>
      <c r="DO159" s="41">
        <v>3.244856508795666</v>
      </c>
      <c r="DP159" s="41">
        <v>3.244856508795666</v>
      </c>
      <c r="DQ159" s="43">
        <v>3.244856508795666</v>
      </c>
      <c r="DR159" s="41">
        <v>3.244856508795666</v>
      </c>
      <c r="DS159" s="41">
        <v>3.244856508795666</v>
      </c>
      <c r="DT159" s="41">
        <v>3.244856508795666</v>
      </c>
      <c r="DU159" s="41">
        <v>3.244856508795666</v>
      </c>
      <c r="DV159" s="43">
        <v>3.244856508795666</v>
      </c>
      <c r="DW159" s="41">
        <v>3.244856508795666</v>
      </c>
      <c r="DX159" s="41">
        <v>3.244856508795666</v>
      </c>
      <c r="DY159" s="41">
        <v>3.244856508795666</v>
      </c>
      <c r="DZ159" s="41">
        <v>3.244856508795666</v>
      </c>
      <c r="EA159" s="43">
        <v>3.244856508795666</v>
      </c>
      <c r="EB159" s="47">
        <v>34.603134932018811</v>
      </c>
      <c r="EC159" s="43">
        <v>27.430906213673563</v>
      </c>
      <c r="ED159" s="41">
        <v>29.264463658096521</v>
      </c>
      <c r="EE159" s="41">
        <v>30.052377901282295</v>
      </c>
      <c r="EF159" s="41">
        <v>31.112748471551001</v>
      </c>
      <c r="EG159" s="41">
        <v>32.515530371802299</v>
      </c>
      <c r="EH159" s="43">
        <v>33.660583314002182</v>
      </c>
      <c r="EI159" s="41">
        <v>34.356451500741017</v>
      </c>
      <c r="EK159" s="41">
        <v>35.022128580965258</v>
      </c>
      <c r="EL159" s="41">
        <v>35.441122229911706</v>
      </c>
      <c r="EM159" s="43">
        <v>34.794354450931095</v>
      </c>
      <c r="EN159" s="41">
        <v>33.676310862942181</v>
      </c>
      <c r="EO159" s="41">
        <v>32.569312801726895</v>
      </c>
      <c r="EP159" s="41">
        <v>31.311359207938626</v>
      </c>
      <c r="EQ159" s="41">
        <v>29.902450081577395</v>
      </c>
      <c r="ER159" s="43">
        <v>29.551938698627456</v>
      </c>
      <c r="ES159" s="41">
        <v>29.536474961144368</v>
      </c>
      <c r="ET159" s="41">
        <v>28.648414608544329</v>
      </c>
      <c r="EU159" s="41">
        <v>27.981264791416937</v>
      </c>
      <c r="EV159" s="41">
        <v>27.465070506862514</v>
      </c>
      <c r="EW159" s="43">
        <v>26.985694644886877</v>
      </c>
      <c r="EX159" s="41">
        <v>26.329590354533114</v>
      </c>
      <c r="EY159" s="41">
        <v>26.568173732843576</v>
      </c>
      <c r="EZ159" s="41">
        <v>26.534300784071107</v>
      </c>
      <c r="FA159" s="41">
        <v>26.158016505316031</v>
      </c>
      <c r="FB159" s="43">
        <v>25.895869336555155</v>
      </c>
      <c r="FC159" s="41">
        <v>26.090270607771085</v>
      </c>
      <c r="FD159" s="41">
        <v>26.568173732843583</v>
      </c>
      <c r="FE159" s="41">
        <v>26.568173732843583</v>
      </c>
      <c r="FF159" s="41">
        <v>26.568173732843583</v>
      </c>
      <c r="FG159" s="43">
        <v>26.568173732843583</v>
      </c>
      <c r="FH159" s="41">
        <v>26.568173732843583</v>
      </c>
      <c r="FI159" s="41">
        <v>26.568173732843583</v>
      </c>
      <c r="FJ159" s="41">
        <v>26.568173732843583</v>
      </c>
      <c r="FK159" s="41">
        <v>26.568173732843583</v>
      </c>
      <c r="FL159" s="43">
        <v>26.568173732843583</v>
      </c>
      <c r="FM159" s="41">
        <v>26.568173732843583</v>
      </c>
      <c r="FN159" s="41">
        <v>26.568173732843583</v>
      </c>
      <c r="FO159" s="41">
        <v>26.568173732843583</v>
      </c>
      <c r="FP159" s="41">
        <v>26.568173732843583</v>
      </c>
      <c r="FQ159" s="43">
        <v>26.568173732843583</v>
      </c>
    </row>
    <row r="160" spans="1:173" outlineLevel="1" x14ac:dyDescent="0.3">
      <c r="A160" s="67" t="s">
        <v>22130</v>
      </c>
      <c r="B160" s="67" t="s">
        <v>22131</v>
      </c>
      <c r="C160" s="81" t="s">
        <v>22132</v>
      </c>
      <c r="D160" s="81" t="s">
        <v>22133</v>
      </c>
      <c r="E160" s="37" t="s">
        <v>22134</v>
      </c>
      <c r="F160" s="43">
        <v>31.944629459865652</v>
      </c>
      <c r="G160" s="41">
        <v>21.947209313938526</v>
      </c>
      <c r="H160" s="41">
        <v>23.433105576505955</v>
      </c>
      <c r="I160" s="41">
        <v>24.272886050151882</v>
      </c>
      <c r="J160" s="41">
        <v>26.271774946992156</v>
      </c>
      <c r="K160" s="41">
        <v>28.665154646785197</v>
      </c>
      <c r="L160" s="43">
        <v>29.538632675885072</v>
      </c>
      <c r="M160" s="41">
        <v>30.872658704984939</v>
      </c>
      <c r="O160" s="41">
        <v>33.199352220419833</v>
      </c>
      <c r="P160" s="41">
        <v>33.93523088543953</v>
      </c>
      <c r="Q160" s="43">
        <v>34.218563847372245</v>
      </c>
      <c r="R160" s="41">
        <v>33.35282424146672</v>
      </c>
      <c r="S160" s="41">
        <v>32.416251395078014</v>
      </c>
      <c r="T160" s="41">
        <v>31.641020929789885</v>
      </c>
      <c r="U160" s="41">
        <v>31.188475226702902</v>
      </c>
      <c r="V160" s="43">
        <v>31.078290185951289</v>
      </c>
      <c r="W160" s="41">
        <v>32.117177713037925</v>
      </c>
      <c r="X160" s="41">
        <v>33.10490789977559</v>
      </c>
      <c r="Y160" s="41">
        <v>33.986388225788488</v>
      </c>
      <c r="Z160" s="41">
        <v>34.867868551801386</v>
      </c>
      <c r="AA160" s="43">
        <v>35.355830875129953</v>
      </c>
      <c r="AB160" s="41">
        <v>35.721802617626373</v>
      </c>
      <c r="AC160" s="41">
        <v>36.256987101277069</v>
      </c>
      <c r="AD160" s="41">
        <v>36.323885161733401</v>
      </c>
      <c r="AE160" s="41">
        <v>35.957913419236974</v>
      </c>
      <c r="AF160" s="43">
        <v>36.016941119639618</v>
      </c>
      <c r="AG160" s="41">
        <v>36.075968820042263</v>
      </c>
      <c r="AH160" s="41">
        <v>36.256987101277055</v>
      </c>
      <c r="AI160" s="41">
        <v>36.256987101277055</v>
      </c>
      <c r="AJ160" s="41">
        <v>36.256987101277055</v>
      </c>
      <c r="AK160" s="43">
        <v>36.256987101277055</v>
      </c>
      <c r="AL160" s="41">
        <v>36.256987101277055</v>
      </c>
      <c r="AM160" s="41">
        <v>36.256987101277055</v>
      </c>
      <c r="AN160" s="41">
        <v>36.256987101277055</v>
      </c>
      <c r="AO160" s="41">
        <v>36.256987101277055</v>
      </c>
      <c r="AP160" s="43">
        <v>36.256987101277055</v>
      </c>
      <c r="AQ160" s="41">
        <v>36.256987101277055</v>
      </c>
      <c r="AR160" s="41">
        <v>36.256987101277055</v>
      </c>
      <c r="AS160" s="41">
        <v>36.256987101277055</v>
      </c>
      <c r="AT160" s="41">
        <v>36.256987101277055</v>
      </c>
      <c r="AU160" s="43">
        <v>36.256987101277055</v>
      </c>
      <c r="AV160" s="47" t="s">
        <v>22135</v>
      </c>
      <c r="AW160" s="43" t="s">
        <v>22136</v>
      </c>
      <c r="AX160" s="41" t="s">
        <v>22137</v>
      </c>
      <c r="AY160" s="41" t="s">
        <v>22138</v>
      </c>
      <c r="AZ160" s="41" t="s">
        <v>22139</v>
      </c>
      <c r="BA160" s="41" t="s">
        <v>22140</v>
      </c>
      <c r="BB160" s="43" t="s">
        <v>22141</v>
      </c>
      <c r="BC160" s="41" t="s">
        <v>22142</v>
      </c>
      <c r="BE160" s="41" t="s">
        <v>22143</v>
      </c>
      <c r="BF160" s="41" t="s">
        <v>22144</v>
      </c>
      <c r="BG160" s="43" t="s">
        <v>22145</v>
      </c>
      <c r="BH160" s="41" t="s">
        <v>22146</v>
      </c>
      <c r="BI160" s="41" t="s">
        <v>22147</v>
      </c>
      <c r="BJ160" s="41" t="s">
        <v>22148</v>
      </c>
      <c r="BK160" s="41" t="s">
        <v>22149</v>
      </c>
      <c r="BL160" s="43" t="s">
        <v>22150</v>
      </c>
      <c r="BM160" s="41" t="s">
        <v>22151</v>
      </c>
      <c r="BN160" s="41" t="s">
        <v>22152</v>
      </c>
      <c r="BO160" s="41" t="s">
        <v>22153</v>
      </c>
      <c r="BP160" s="41" t="s">
        <v>22154</v>
      </c>
      <c r="BQ160" s="43" t="s">
        <v>22155</v>
      </c>
      <c r="BR160" s="41" t="s">
        <v>22156</v>
      </c>
      <c r="BS160" s="41" t="s">
        <v>22157</v>
      </c>
      <c r="BT160" s="41" t="s">
        <v>22158</v>
      </c>
      <c r="BU160" s="41" t="s">
        <v>22159</v>
      </c>
      <c r="BV160" s="43" t="s">
        <v>22160</v>
      </c>
      <c r="BW160" s="41" t="s">
        <v>22161</v>
      </c>
      <c r="BX160" s="41" t="s">
        <v>22162</v>
      </c>
      <c r="BY160" s="41" t="s">
        <v>22163</v>
      </c>
      <c r="BZ160" s="41" t="s">
        <v>22164</v>
      </c>
      <c r="CA160" s="43" t="s">
        <v>22165</v>
      </c>
      <c r="CB160" s="41" t="s">
        <v>22166</v>
      </c>
      <c r="CC160" s="41" t="s">
        <v>22167</v>
      </c>
      <c r="CD160" s="41" t="s">
        <v>22168</v>
      </c>
      <c r="CE160" s="41" t="s">
        <v>22169</v>
      </c>
      <c r="CF160" s="43" t="s">
        <v>22170</v>
      </c>
      <c r="CG160" s="41" t="s">
        <v>22171</v>
      </c>
      <c r="CH160" s="41" t="s">
        <v>22172</v>
      </c>
      <c r="CI160" s="41" t="s">
        <v>22173</v>
      </c>
      <c r="CJ160" s="41" t="s">
        <v>22174</v>
      </c>
      <c r="CK160" s="43" t="s">
        <v>22175</v>
      </c>
      <c r="CL160" s="47">
        <v>2.808217267985873</v>
      </c>
      <c r="CM160" s="43">
        <v>1.9118068689511309</v>
      </c>
      <c r="CN160" s="41">
        <v>2.0373627228875937</v>
      </c>
      <c r="CO160" s="41">
        <v>2.1322595892349199</v>
      </c>
      <c r="CP160" s="41">
        <v>2.2705900213335215</v>
      </c>
      <c r="CQ160" s="41">
        <v>2.4490691276559931</v>
      </c>
      <c r="CR160" s="43">
        <v>2.5728000418550065</v>
      </c>
      <c r="CS160" s="41">
        <v>2.69653095605402</v>
      </c>
      <c r="CU160" s="41">
        <v>2.9063990258606065</v>
      </c>
      <c r="CV160" s="41">
        <v>2.9746517720411836</v>
      </c>
      <c r="CW160" s="43">
        <v>3.0009309042604424</v>
      </c>
      <c r="CX160" s="41">
        <v>2.9206335558127052</v>
      </c>
      <c r="CY160" s="41">
        <v>2.8337664243101526</v>
      </c>
      <c r="CZ160" s="41">
        <v>2.7618637986546788</v>
      </c>
      <c r="DA160" s="41">
        <v>2.719890184693361</v>
      </c>
      <c r="DB160" s="43">
        <v>2.7096705221636492</v>
      </c>
      <c r="DC160" s="41">
        <v>2.8060273403009344</v>
      </c>
      <c r="DD160" s="41">
        <v>2.8976393151208524</v>
      </c>
      <c r="DE160" s="41">
        <v>2.9793966153585489</v>
      </c>
      <c r="DF160" s="41">
        <v>3.0611539155962455</v>
      </c>
      <c r="DG160" s="43">
        <v>3.1064124210849697</v>
      </c>
      <c r="DH160" s="41">
        <v>3.1403563002015131</v>
      </c>
      <c r="DI160" s="41">
        <v>3.1899946610601142</v>
      </c>
      <c r="DJ160" s="41">
        <v>3.1961994561674394</v>
      </c>
      <c r="DK160" s="41">
        <v>3.1622555770508964</v>
      </c>
      <c r="DL160" s="43">
        <v>3.167730396263241</v>
      </c>
      <c r="DM160" s="41">
        <v>3.1732052154755865</v>
      </c>
      <c r="DN160" s="41">
        <v>3.1899946610601129</v>
      </c>
      <c r="DO160" s="41">
        <v>3.1899946610601129</v>
      </c>
      <c r="DP160" s="41">
        <v>3.1899946610601129</v>
      </c>
      <c r="DQ160" s="43">
        <v>3.1899946610601129</v>
      </c>
      <c r="DR160" s="41">
        <v>3.1899946610601129</v>
      </c>
      <c r="DS160" s="41">
        <v>3.1899946610601129</v>
      </c>
      <c r="DT160" s="41">
        <v>3.1899946610601129</v>
      </c>
      <c r="DU160" s="41">
        <v>3.1899946610601129</v>
      </c>
      <c r="DV160" s="43">
        <v>3.1899946610601129</v>
      </c>
      <c r="DW160" s="41">
        <v>3.1899946610601129</v>
      </c>
      <c r="DX160" s="41">
        <v>3.1899946610601129</v>
      </c>
      <c r="DY160" s="41">
        <v>3.1899946610601129</v>
      </c>
      <c r="DZ160" s="41">
        <v>3.1899946610601129</v>
      </c>
      <c r="EA160" s="43">
        <v>3.1899946610601129</v>
      </c>
      <c r="EB160" s="47">
        <v>34.752846727851527</v>
      </c>
      <c r="EC160" s="43">
        <v>23.859016182889658</v>
      </c>
      <c r="ED160" s="41">
        <v>25.470468299393549</v>
      </c>
      <c r="EE160" s="41">
        <v>26.405145639386802</v>
      </c>
      <c r="EF160" s="41">
        <v>28.542364968325678</v>
      </c>
      <c r="EG160" s="41">
        <v>31.114223774441189</v>
      </c>
      <c r="EH160" s="43">
        <v>32.11143271774008</v>
      </c>
      <c r="EI160" s="41">
        <v>33.569189661038962</v>
      </c>
      <c r="EK160" s="41">
        <v>36.105751246280441</v>
      </c>
      <c r="EL160" s="41">
        <v>36.909882657480715</v>
      </c>
      <c r="EM160" s="43">
        <v>37.219494751632688</v>
      </c>
      <c r="EN160" s="41">
        <v>36.273457797279427</v>
      </c>
      <c r="EO160" s="41">
        <v>35.250017819388169</v>
      </c>
      <c r="EP160" s="41">
        <v>34.402884728444562</v>
      </c>
      <c r="EQ160" s="41">
        <v>33.908365411396261</v>
      </c>
      <c r="ER160" s="43">
        <v>33.787960708114937</v>
      </c>
      <c r="ES160" s="41">
        <v>34.923205053338862</v>
      </c>
      <c r="ET160" s="41">
        <v>36.002547214896445</v>
      </c>
      <c r="EU160" s="41">
        <v>36.965784841147034</v>
      </c>
      <c r="EV160" s="41">
        <v>37.92902246739763</v>
      </c>
      <c r="EW160" s="43">
        <v>38.462243296214922</v>
      </c>
      <c r="EX160" s="41">
        <v>38.862158917827884</v>
      </c>
      <c r="EY160" s="41">
        <v>39.446981762337181</v>
      </c>
      <c r="EZ160" s="41">
        <v>39.520084617900842</v>
      </c>
      <c r="FA160" s="41">
        <v>39.120168996287873</v>
      </c>
      <c r="FB160" s="43">
        <v>39.184671515902856</v>
      </c>
      <c r="FC160" s="41">
        <v>39.249174035517846</v>
      </c>
      <c r="FD160" s="41">
        <v>39.446981762337167</v>
      </c>
      <c r="FE160" s="41">
        <v>39.446981762337167</v>
      </c>
      <c r="FF160" s="41">
        <v>39.446981762337167</v>
      </c>
      <c r="FG160" s="43">
        <v>39.446981762337167</v>
      </c>
      <c r="FH160" s="41">
        <v>39.446981762337167</v>
      </c>
      <c r="FI160" s="41">
        <v>39.446981762337167</v>
      </c>
      <c r="FJ160" s="41">
        <v>39.446981762337167</v>
      </c>
      <c r="FK160" s="41">
        <v>39.446981762337167</v>
      </c>
      <c r="FL160" s="43">
        <v>39.446981762337167</v>
      </c>
      <c r="FM160" s="41">
        <v>39.446981762337167</v>
      </c>
      <c r="FN160" s="41">
        <v>39.446981762337167</v>
      </c>
      <c r="FO160" s="41">
        <v>39.446981762337167</v>
      </c>
      <c r="FP160" s="41">
        <v>39.446981762337167</v>
      </c>
      <c r="FQ160" s="43">
        <v>39.446981762337167</v>
      </c>
    </row>
    <row r="161" spans="1:173" outlineLevel="1" x14ac:dyDescent="0.3">
      <c r="A161" s="67" t="s">
        <v>22176</v>
      </c>
      <c r="B161" s="67" t="s">
        <v>22177</v>
      </c>
      <c r="C161" s="82" t="s">
        <v>22178</v>
      </c>
      <c r="D161" s="82" t="s">
        <v>22179</v>
      </c>
      <c r="E161" s="37" t="s">
        <v>22180</v>
      </c>
      <c r="F161" s="43">
        <v>3.2999999999999994</v>
      </c>
      <c r="G161" s="41" t="s">
        <v>22181</v>
      </c>
      <c r="H161" s="41">
        <v>9.1666666666666674E-2</v>
      </c>
      <c r="I161" s="41">
        <v>0.75166666666666682</v>
      </c>
      <c r="J161" s="41">
        <v>1.4116666666666668</v>
      </c>
      <c r="K161" s="41">
        <v>2.0716666666666668</v>
      </c>
      <c r="L161" s="43">
        <v>2.7316666666666669</v>
      </c>
      <c r="M161" s="41">
        <v>3.2999999999999994</v>
      </c>
      <c r="O161" s="41">
        <v>3.8096666666666663</v>
      </c>
      <c r="P161" s="41">
        <v>4.3193333333333328</v>
      </c>
      <c r="Q161" s="43">
        <v>4.8289999999999988</v>
      </c>
      <c r="R161" s="41">
        <v>5.3386666666666658</v>
      </c>
      <c r="S161" s="41">
        <v>5.8483333333333327</v>
      </c>
      <c r="T161" s="41">
        <v>6.3579999999999997</v>
      </c>
      <c r="U161" s="41">
        <v>6.8676666666666657</v>
      </c>
      <c r="V161" s="43">
        <v>7.3773333333333335</v>
      </c>
      <c r="W161" s="41">
        <v>7.8869999999999996</v>
      </c>
      <c r="X161" s="41">
        <v>8.3966666666666665</v>
      </c>
      <c r="Y161" s="41">
        <v>8.9063333333333308</v>
      </c>
      <c r="Z161" s="41">
        <v>9.4159999999999986</v>
      </c>
      <c r="AA161" s="43">
        <v>9.9256666666666646</v>
      </c>
      <c r="AB161" s="41">
        <v>10.343666666666666</v>
      </c>
      <c r="AC161" s="41">
        <v>10.193333333333333</v>
      </c>
      <c r="AD161" s="41">
        <v>10.042999999999999</v>
      </c>
      <c r="AE161" s="41">
        <v>9.8926666666666669</v>
      </c>
      <c r="AF161" s="43">
        <v>9.7423333333333328</v>
      </c>
      <c r="AG161" s="41">
        <v>9.6836666666666673</v>
      </c>
      <c r="AH161" s="41">
        <v>10.193333333333333</v>
      </c>
      <c r="AI161" s="41">
        <v>10.193333333333333</v>
      </c>
      <c r="AJ161" s="41">
        <v>10.193333333333333</v>
      </c>
      <c r="AK161" s="43">
        <v>10.193333333333333</v>
      </c>
      <c r="AL161" s="41">
        <v>10.193333333333333</v>
      </c>
      <c r="AM161" s="41">
        <v>10.193333333333333</v>
      </c>
      <c r="AN161" s="41">
        <v>10.193333333333333</v>
      </c>
      <c r="AO161" s="41">
        <v>10.193333333333333</v>
      </c>
      <c r="AP161" s="43">
        <v>10.193333333333333</v>
      </c>
      <c r="AQ161" s="41">
        <v>10.193333333333333</v>
      </c>
      <c r="AR161" s="41">
        <v>10.193333333333333</v>
      </c>
      <c r="AS161" s="41">
        <v>10.193333333333333</v>
      </c>
      <c r="AT161" s="41">
        <v>10.193333333333333</v>
      </c>
      <c r="AU161" s="43">
        <v>10.193333333333333</v>
      </c>
      <c r="AV161" s="47" t="s">
        <v>22182</v>
      </c>
      <c r="AW161" s="43" t="s">
        <v>22183</v>
      </c>
      <c r="AX161" s="41" t="s">
        <v>22184</v>
      </c>
      <c r="AY161" s="41" t="s">
        <v>22185</v>
      </c>
      <c r="AZ161" s="41" t="s">
        <v>22186</v>
      </c>
      <c r="BA161" s="41" t="s">
        <v>22187</v>
      </c>
      <c r="BB161" s="43" t="s">
        <v>22188</v>
      </c>
      <c r="BC161" s="41" t="s">
        <v>22189</v>
      </c>
      <c r="BE161" s="41" t="s">
        <v>22190</v>
      </c>
      <c r="BF161" s="41" t="s">
        <v>22191</v>
      </c>
      <c r="BG161" s="43" t="s">
        <v>22192</v>
      </c>
      <c r="BH161" s="41" t="s">
        <v>22193</v>
      </c>
      <c r="BI161" s="41" t="s">
        <v>22194</v>
      </c>
      <c r="BJ161" s="41" t="s">
        <v>22195</v>
      </c>
      <c r="BK161" s="41" t="s">
        <v>22196</v>
      </c>
      <c r="BL161" s="43" t="s">
        <v>22197</v>
      </c>
      <c r="BM161" s="41" t="s">
        <v>22198</v>
      </c>
      <c r="BN161" s="41" t="s">
        <v>22199</v>
      </c>
      <c r="BO161" s="41" t="s">
        <v>22200</v>
      </c>
      <c r="BP161" s="41" t="s">
        <v>22201</v>
      </c>
      <c r="BQ161" s="43" t="s">
        <v>22202</v>
      </c>
      <c r="BR161" s="41" t="s">
        <v>22203</v>
      </c>
      <c r="BS161" s="41" t="s">
        <v>22204</v>
      </c>
      <c r="BT161" s="41" t="s">
        <v>22205</v>
      </c>
      <c r="BU161" s="41" t="s">
        <v>22206</v>
      </c>
      <c r="BV161" s="43" t="s">
        <v>22207</v>
      </c>
      <c r="BW161" s="41" t="s">
        <v>22208</v>
      </c>
      <c r="BX161" s="41" t="s">
        <v>22209</v>
      </c>
      <c r="BY161" s="41" t="s">
        <v>22210</v>
      </c>
      <c r="BZ161" s="41" t="s">
        <v>22211</v>
      </c>
      <c r="CA161" s="43" t="s">
        <v>22212</v>
      </c>
      <c r="CB161" s="41" t="s">
        <v>22213</v>
      </c>
      <c r="CC161" s="41" t="s">
        <v>22214</v>
      </c>
      <c r="CD161" s="41" t="s">
        <v>22215</v>
      </c>
      <c r="CE161" s="41" t="s">
        <v>22216</v>
      </c>
      <c r="CF161" s="43" t="s">
        <v>22217</v>
      </c>
      <c r="CG161" s="41" t="s">
        <v>22218</v>
      </c>
      <c r="CH161" s="41" t="s">
        <v>22219</v>
      </c>
      <c r="CI161" s="41" t="s">
        <v>22220</v>
      </c>
      <c r="CJ161" s="41" t="s">
        <v>22221</v>
      </c>
      <c r="CK161" s="43" t="s">
        <v>22222</v>
      </c>
      <c r="CL161" s="47" t="s">
        <v>22223</v>
      </c>
      <c r="CM161" s="43" t="s">
        <v>22224</v>
      </c>
      <c r="CN161" s="41" t="s">
        <v>22225</v>
      </c>
      <c r="CO161" s="41" t="s">
        <v>22226</v>
      </c>
      <c r="CP161" s="41" t="s">
        <v>22227</v>
      </c>
      <c r="CQ161" s="41" t="s">
        <v>22228</v>
      </c>
      <c r="CR161" s="43" t="s">
        <v>22229</v>
      </c>
      <c r="CS161" s="41" t="s">
        <v>22230</v>
      </c>
      <c r="CU161" s="41" t="s">
        <v>22231</v>
      </c>
      <c r="CV161" s="41" t="s">
        <v>22232</v>
      </c>
      <c r="CW161" s="43" t="s">
        <v>22233</v>
      </c>
      <c r="CX161" s="41" t="s">
        <v>22234</v>
      </c>
      <c r="CY161" s="41" t="s">
        <v>22235</v>
      </c>
      <c r="CZ161" s="41" t="s">
        <v>22236</v>
      </c>
      <c r="DA161" s="41" t="s">
        <v>22237</v>
      </c>
      <c r="DB161" s="43" t="s">
        <v>22238</v>
      </c>
      <c r="DC161" s="41" t="s">
        <v>22239</v>
      </c>
      <c r="DD161" s="41" t="s">
        <v>22240</v>
      </c>
      <c r="DE161" s="41" t="s">
        <v>22241</v>
      </c>
      <c r="DF161" s="41" t="s">
        <v>22242</v>
      </c>
      <c r="DG161" s="43" t="s">
        <v>22243</v>
      </c>
      <c r="DH161" s="41" t="s">
        <v>22244</v>
      </c>
      <c r="DI161" s="41" t="s">
        <v>22245</v>
      </c>
      <c r="DJ161" s="41" t="s">
        <v>22246</v>
      </c>
      <c r="DK161" s="41" t="s">
        <v>22247</v>
      </c>
      <c r="DL161" s="43" t="s">
        <v>22248</v>
      </c>
      <c r="DM161" s="41" t="s">
        <v>22249</v>
      </c>
      <c r="DN161" s="41" t="s">
        <v>22250</v>
      </c>
      <c r="DO161" s="41" t="s">
        <v>22251</v>
      </c>
      <c r="DP161" s="41" t="s">
        <v>22252</v>
      </c>
      <c r="DQ161" s="43" t="s">
        <v>22253</v>
      </c>
      <c r="DR161" s="41" t="s">
        <v>22254</v>
      </c>
      <c r="DS161" s="41" t="s">
        <v>22255</v>
      </c>
      <c r="DT161" s="41" t="s">
        <v>22256</v>
      </c>
      <c r="DU161" s="41" t="s">
        <v>22257</v>
      </c>
      <c r="DV161" s="43" t="s">
        <v>22258</v>
      </c>
      <c r="DW161" s="41" t="s">
        <v>22259</v>
      </c>
      <c r="DX161" s="41" t="s">
        <v>22260</v>
      </c>
      <c r="DY161" s="41" t="s">
        <v>22261</v>
      </c>
      <c r="DZ161" s="41" t="s">
        <v>22262</v>
      </c>
      <c r="EA161" s="43" t="s">
        <v>22263</v>
      </c>
      <c r="EB161" s="47">
        <v>3.2999999999999994</v>
      </c>
      <c r="EC161" s="43" t="s">
        <v>22264</v>
      </c>
      <c r="ED161" s="41">
        <v>9.1666666666666674E-2</v>
      </c>
      <c r="EE161" s="41">
        <v>0.75166666666666682</v>
      </c>
      <c r="EF161" s="41">
        <v>1.4116666666666668</v>
      </c>
      <c r="EG161" s="41">
        <v>2.0716666666666668</v>
      </c>
      <c r="EH161" s="43">
        <v>2.7316666666666669</v>
      </c>
      <c r="EI161" s="41">
        <v>3.2999999999999994</v>
      </c>
      <c r="EK161" s="41">
        <v>3.8096666666666663</v>
      </c>
      <c r="EL161" s="41">
        <v>4.3193333333333328</v>
      </c>
      <c r="EM161" s="43">
        <v>4.8289999999999988</v>
      </c>
      <c r="EN161" s="41">
        <v>5.3386666666666658</v>
      </c>
      <c r="EO161" s="41">
        <v>5.8483333333333327</v>
      </c>
      <c r="EP161" s="41">
        <v>6.3579999999999997</v>
      </c>
      <c r="EQ161" s="41">
        <v>6.8676666666666657</v>
      </c>
      <c r="ER161" s="43">
        <v>7.3773333333333335</v>
      </c>
      <c r="ES161" s="41">
        <v>7.8869999999999996</v>
      </c>
      <c r="ET161" s="41">
        <v>8.3966666666666665</v>
      </c>
      <c r="EU161" s="41">
        <v>8.9063333333333308</v>
      </c>
      <c r="EV161" s="41">
        <v>9.4159999999999986</v>
      </c>
      <c r="EW161" s="43">
        <v>9.9256666666666646</v>
      </c>
      <c r="EX161" s="41">
        <v>10.343666666666666</v>
      </c>
      <c r="EY161" s="41">
        <v>10.193333333333333</v>
      </c>
      <c r="EZ161" s="41">
        <v>10.042999999999999</v>
      </c>
      <c r="FA161" s="41">
        <v>9.8926666666666669</v>
      </c>
      <c r="FB161" s="43">
        <v>9.7423333333333328</v>
      </c>
      <c r="FC161" s="41">
        <v>9.6836666666666673</v>
      </c>
      <c r="FD161" s="41">
        <v>10.193333333333333</v>
      </c>
      <c r="FE161" s="41">
        <v>10.193333333333333</v>
      </c>
      <c r="FF161" s="41">
        <v>10.193333333333333</v>
      </c>
      <c r="FG161" s="43">
        <v>10.193333333333333</v>
      </c>
      <c r="FH161" s="41">
        <v>10.193333333333333</v>
      </c>
      <c r="FI161" s="41">
        <v>10.193333333333333</v>
      </c>
      <c r="FJ161" s="41">
        <v>10.193333333333333</v>
      </c>
      <c r="FK161" s="41">
        <v>10.193333333333333</v>
      </c>
      <c r="FL161" s="43">
        <v>10.193333333333333</v>
      </c>
      <c r="FM161" s="41">
        <v>10.193333333333333</v>
      </c>
      <c r="FN161" s="41">
        <v>10.193333333333333</v>
      </c>
      <c r="FO161" s="41">
        <v>10.193333333333333</v>
      </c>
      <c r="FP161" s="41">
        <v>10.193333333333333</v>
      </c>
      <c r="FQ161" s="43">
        <v>10.193333333333333</v>
      </c>
    </row>
    <row r="162" spans="1:173" ht="14.7" customHeight="1" outlineLevel="1" x14ac:dyDescent="0.3">
      <c r="A162" s="67" t="s">
        <v>22265</v>
      </c>
      <c r="B162" s="67" t="s">
        <v>22266</v>
      </c>
      <c r="C162" s="153" t="s">
        <v>22267</v>
      </c>
      <c r="D162" s="150"/>
      <c r="E162" s="37" t="s">
        <v>22268</v>
      </c>
      <c r="F162" s="43" t="s">
        <v>22269</v>
      </c>
      <c r="G162" s="41" t="s">
        <v>22270</v>
      </c>
      <c r="H162" s="41" t="s">
        <v>22271</v>
      </c>
      <c r="I162" s="41" t="s">
        <v>22272</v>
      </c>
      <c r="J162" s="41" t="s">
        <v>22273</v>
      </c>
      <c r="K162" s="41" t="s">
        <v>22274</v>
      </c>
      <c r="L162" s="43" t="s">
        <v>22275</v>
      </c>
      <c r="M162" s="41" t="s">
        <v>22276</v>
      </c>
      <c r="O162" s="41" t="s">
        <v>22277</v>
      </c>
      <c r="P162" s="41" t="s">
        <v>22278</v>
      </c>
      <c r="Q162" s="43" t="s">
        <v>22279</v>
      </c>
      <c r="R162" s="41" t="s">
        <v>22280</v>
      </c>
      <c r="S162" s="41" t="s">
        <v>22281</v>
      </c>
      <c r="T162" s="41" t="s">
        <v>22282</v>
      </c>
      <c r="U162" s="41" t="s">
        <v>22283</v>
      </c>
      <c r="V162" s="43" t="s">
        <v>22284</v>
      </c>
      <c r="W162" s="41" t="s">
        <v>22285</v>
      </c>
      <c r="X162" s="41" t="s">
        <v>22286</v>
      </c>
      <c r="Y162" s="41" t="s">
        <v>22287</v>
      </c>
      <c r="Z162" s="41" t="s">
        <v>22288</v>
      </c>
      <c r="AA162" s="43" t="s">
        <v>22289</v>
      </c>
      <c r="AB162" s="41" t="s">
        <v>22290</v>
      </c>
      <c r="AC162" s="41" t="s">
        <v>22291</v>
      </c>
      <c r="AD162" s="41" t="s">
        <v>22292</v>
      </c>
      <c r="AE162" s="41" t="s">
        <v>22293</v>
      </c>
      <c r="AF162" s="43" t="s">
        <v>22294</v>
      </c>
      <c r="AG162" s="41" t="s">
        <v>22295</v>
      </c>
      <c r="AH162" s="41" t="s">
        <v>22296</v>
      </c>
      <c r="AI162" s="41" t="s">
        <v>22297</v>
      </c>
      <c r="AJ162" s="41" t="s">
        <v>22298</v>
      </c>
      <c r="AK162" s="43" t="s">
        <v>22299</v>
      </c>
      <c r="AL162" s="41" t="s">
        <v>22300</v>
      </c>
      <c r="AM162" s="41" t="s">
        <v>22301</v>
      </c>
      <c r="AN162" s="41" t="s">
        <v>22302</v>
      </c>
      <c r="AO162" s="41" t="s">
        <v>22303</v>
      </c>
      <c r="AP162" s="43" t="s">
        <v>22304</v>
      </c>
      <c r="AQ162" s="41" t="s">
        <v>22305</v>
      </c>
      <c r="AR162" s="41" t="s">
        <v>22306</v>
      </c>
      <c r="AS162" s="41" t="s">
        <v>22307</v>
      </c>
      <c r="AT162" s="41" t="s">
        <v>22308</v>
      </c>
      <c r="AU162" s="43" t="s">
        <v>22309</v>
      </c>
      <c r="AV162" s="47" t="s">
        <v>22310</v>
      </c>
      <c r="AW162" s="43" t="s">
        <v>22311</v>
      </c>
      <c r="AX162" s="41" t="s">
        <v>22312</v>
      </c>
      <c r="AY162" s="41" t="s">
        <v>22313</v>
      </c>
      <c r="AZ162" s="41" t="s">
        <v>22314</v>
      </c>
      <c r="BA162" s="41" t="s">
        <v>22315</v>
      </c>
      <c r="BB162" s="43" t="s">
        <v>22316</v>
      </c>
      <c r="BC162" s="41" t="s">
        <v>22317</v>
      </c>
      <c r="BE162" s="41" t="s">
        <v>22318</v>
      </c>
      <c r="BF162" s="41" t="s">
        <v>22319</v>
      </c>
      <c r="BG162" s="43" t="s">
        <v>22320</v>
      </c>
      <c r="BH162" s="41" t="s">
        <v>22321</v>
      </c>
      <c r="BI162" s="41" t="s">
        <v>22322</v>
      </c>
      <c r="BJ162" s="41" t="s">
        <v>22323</v>
      </c>
      <c r="BK162" s="41" t="s">
        <v>22324</v>
      </c>
      <c r="BL162" s="43" t="s">
        <v>22325</v>
      </c>
      <c r="BM162" s="41" t="s">
        <v>22326</v>
      </c>
      <c r="BN162" s="41" t="s">
        <v>22327</v>
      </c>
      <c r="BO162" s="41" t="s">
        <v>22328</v>
      </c>
      <c r="BP162" s="41" t="s">
        <v>22329</v>
      </c>
      <c r="BQ162" s="43" t="s">
        <v>22330</v>
      </c>
      <c r="BR162" s="41" t="s">
        <v>22331</v>
      </c>
      <c r="BS162" s="41" t="s">
        <v>22332</v>
      </c>
      <c r="BT162" s="41" t="s">
        <v>22333</v>
      </c>
      <c r="BU162" s="41" t="s">
        <v>22334</v>
      </c>
      <c r="BV162" s="43" t="s">
        <v>22335</v>
      </c>
      <c r="BW162" s="41" t="s">
        <v>22336</v>
      </c>
      <c r="BX162" s="41" t="s">
        <v>22337</v>
      </c>
      <c r="BY162" s="41" t="s">
        <v>22338</v>
      </c>
      <c r="BZ162" s="41" t="s">
        <v>22339</v>
      </c>
      <c r="CA162" s="43" t="s">
        <v>22340</v>
      </c>
      <c r="CB162" s="41" t="s">
        <v>22341</v>
      </c>
      <c r="CC162" s="41" t="s">
        <v>22342</v>
      </c>
      <c r="CD162" s="41" t="s">
        <v>22343</v>
      </c>
      <c r="CE162" s="41" t="s">
        <v>22344</v>
      </c>
      <c r="CF162" s="43" t="s">
        <v>22345</v>
      </c>
      <c r="CG162" s="41" t="s">
        <v>22346</v>
      </c>
      <c r="CH162" s="41" t="s">
        <v>22347</v>
      </c>
      <c r="CI162" s="41" t="s">
        <v>22348</v>
      </c>
      <c r="CJ162" s="41" t="s">
        <v>22349</v>
      </c>
      <c r="CK162" s="43" t="s">
        <v>22350</v>
      </c>
      <c r="CL162" s="47" t="s">
        <v>22351</v>
      </c>
      <c r="CM162" s="43" t="s">
        <v>22352</v>
      </c>
      <c r="CN162" s="41" t="s">
        <v>22353</v>
      </c>
      <c r="CO162" s="41" t="s">
        <v>22354</v>
      </c>
      <c r="CP162" s="41" t="s">
        <v>22355</v>
      </c>
      <c r="CQ162" s="41" t="s">
        <v>22356</v>
      </c>
      <c r="CR162" s="43" t="s">
        <v>22357</v>
      </c>
      <c r="CS162" s="41" t="s">
        <v>22358</v>
      </c>
      <c r="CU162" s="41" t="s">
        <v>22359</v>
      </c>
      <c r="CV162" s="41" t="s">
        <v>22360</v>
      </c>
      <c r="CW162" s="43" t="s">
        <v>22361</v>
      </c>
      <c r="CX162" s="41" t="s">
        <v>22362</v>
      </c>
      <c r="CY162" s="41" t="s">
        <v>22363</v>
      </c>
      <c r="CZ162" s="41" t="s">
        <v>22364</v>
      </c>
      <c r="DA162" s="41" t="s">
        <v>22365</v>
      </c>
      <c r="DB162" s="43" t="s">
        <v>22366</v>
      </c>
      <c r="DC162" s="41" t="s">
        <v>22367</v>
      </c>
      <c r="DD162" s="41" t="s">
        <v>22368</v>
      </c>
      <c r="DE162" s="41" t="s">
        <v>22369</v>
      </c>
      <c r="DF162" s="41" t="s">
        <v>22370</v>
      </c>
      <c r="DG162" s="43" t="s">
        <v>22371</v>
      </c>
      <c r="DH162" s="41" t="s">
        <v>22372</v>
      </c>
      <c r="DI162" s="41" t="s">
        <v>22373</v>
      </c>
      <c r="DJ162" s="41" t="s">
        <v>22374</v>
      </c>
      <c r="DK162" s="41" t="s">
        <v>22375</v>
      </c>
      <c r="DL162" s="43" t="s">
        <v>22376</v>
      </c>
      <c r="DM162" s="41" t="s">
        <v>22377</v>
      </c>
      <c r="DN162" s="41" t="s">
        <v>22378</v>
      </c>
      <c r="DO162" s="41" t="s">
        <v>22379</v>
      </c>
      <c r="DP162" s="41" t="s">
        <v>22380</v>
      </c>
      <c r="DQ162" s="43" t="s">
        <v>22381</v>
      </c>
      <c r="DR162" s="41" t="s">
        <v>22382</v>
      </c>
      <c r="DS162" s="41" t="s">
        <v>22383</v>
      </c>
      <c r="DT162" s="41" t="s">
        <v>22384</v>
      </c>
      <c r="DU162" s="41" t="s">
        <v>22385</v>
      </c>
      <c r="DV162" s="43" t="s">
        <v>22386</v>
      </c>
      <c r="DW162" s="41" t="s">
        <v>22387</v>
      </c>
      <c r="DX162" s="41" t="s">
        <v>22388</v>
      </c>
      <c r="DY162" s="41" t="s">
        <v>22389</v>
      </c>
      <c r="DZ162" s="41" t="s">
        <v>22390</v>
      </c>
      <c r="EA162" s="43" t="s">
        <v>22391</v>
      </c>
      <c r="EB162" s="47" t="s">
        <v>22392</v>
      </c>
      <c r="EC162" s="43" t="s">
        <v>22393</v>
      </c>
      <c r="ED162" s="41" t="s">
        <v>22394</v>
      </c>
      <c r="EE162" s="41" t="s">
        <v>22395</v>
      </c>
      <c r="EF162" s="41" t="s">
        <v>22396</v>
      </c>
      <c r="EG162" s="41" t="s">
        <v>22397</v>
      </c>
      <c r="EH162" s="43" t="s">
        <v>22398</v>
      </c>
      <c r="EI162" s="41" t="s">
        <v>22399</v>
      </c>
      <c r="EK162" s="41" t="s">
        <v>22400</v>
      </c>
      <c r="EL162" s="41" t="s">
        <v>22401</v>
      </c>
      <c r="EM162" s="43" t="s">
        <v>22402</v>
      </c>
      <c r="EN162" s="41" t="s">
        <v>22403</v>
      </c>
      <c r="EO162" s="41" t="s">
        <v>22404</v>
      </c>
      <c r="EP162" s="41" t="s">
        <v>22405</v>
      </c>
      <c r="EQ162" s="41" t="s">
        <v>22406</v>
      </c>
      <c r="ER162" s="43" t="s">
        <v>22407</v>
      </c>
      <c r="ES162" s="41" t="s">
        <v>22408</v>
      </c>
      <c r="ET162" s="41" t="s">
        <v>22409</v>
      </c>
      <c r="EU162" s="41" t="s">
        <v>22410</v>
      </c>
      <c r="EV162" s="41" t="s">
        <v>22411</v>
      </c>
      <c r="EW162" s="43" t="s">
        <v>22412</v>
      </c>
      <c r="EX162" s="41" t="s">
        <v>22413</v>
      </c>
      <c r="EY162" s="41" t="s">
        <v>22414</v>
      </c>
      <c r="EZ162" s="41" t="s">
        <v>22415</v>
      </c>
      <c r="FA162" s="41" t="s">
        <v>22416</v>
      </c>
      <c r="FB162" s="43" t="s">
        <v>22417</v>
      </c>
      <c r="FC162" s="41" t="s">
        <v>22418</v>
      </c>
      <c r="FD162" s="41" t="s">
        <v>22419</v>
      </c>
      <c r="FE162" s="41" t="s">
        <v>22420</v>
      </c>
      <c r="FF162" s="41" t="s">
        <v>22421</v>
      </c>
      <c r="FG162" s="43" t="s">
        <v>22422</v>
      </c>
      <c r="FH162" s="41" t="s">
        <v>22423</v>
      </c>
      <c r="FI162" s="41" t="s">
        <v>22424</v>
      </c>
      <c r="FJ162" s="41" t="s">
        <v>22425</v>
      </c>
      <c r="FK162" s="41" t="s">
        <v>22426</v>
      </c>
      <c r="FL162" s="43" t="s">
        <v>22427</v>
      </c>
      <c r="FM162" s="41" t="s">
        <v>22428</v>
      </c>
      <c r="FN162" s="41" t="s">
        <v>22429</v>
      </c>
      <c r="FO162" s="41" t="s">
        <v>22430</v>
      </c>
      <c r="FP162" s="41" t="s">
        <v>22431</v>
      </c>
      <c r="FQ162" s="43" t="s">
        <v>22432</v>
      </c>
    </row>
    <row r="163" spans="1:173" ht="14.7" customHeight="1" outlineLevel="1" x14ac:dyDescent="0.3">
      <c r="A163" s="67" t="s">
        <v>22433</v>
      </c>
      <c r="B163" s="67" t="s">
        <v>22434</v>
      </c>
      <c r="C163" s="153" t="s">
        <v>22435</v>
      </c>
      <c r="D163" s="150"/>
      <c r="E163" s="37" t="s">
        <v>22436</v>
      </c>
      <c r="F163" s="43" t="s">
        <v>22437</v>
      </c>
      <c r="G163" s="41" t="s">
        <v>22438</v>
      </c>
      <c r="H163" s="41" t="s">
        <v>22439</v>
      </c>
      <c r="I163" s="41" t="s">
        <v>22440</v>
      </c>
      <c r="J163" s="41" t="s">
        <v>22441</v>
      </c>
      <c r="K163" s="41" t="s">
        <v>22442</v>
      </c>
      <c r="L163" s="43" t="s">
        <v>22443</v>
      </c>
      <c r="M163" s="41" t="s">
        <v>22444</v>
      </c>
      <c r="O163" s="41" t="s">
        <v>22445</v>
      </c>
      <c r="P163" s="41" t="s">
        <v>22446</v>
      </c>
      <c r="Q163" s="43" t="s">
        <v>22447</v>
      </c>
      <c r="R163" s="41" t="s">
        <v>22448</v>
      </c>
      <c r="S163" s="41" t="s">
        <v>22449</v>
      </c>
      <c r="T163" s="41" t="s">
        <v>22450</v>
      </c>
      <c r="U163" s="41" t="s">
        <v>22451</v>
      </c>
      <c r="V163" s="43" t="s">
        <v>22452</v>
      </c>
      <c r="W163" s="41" t="s">
        <v>22453</v>
      </c>
      <c r="X163" s="41" t="s">
        <v>22454</v>
      </c>
      <c r="Y163" s="41" t="s">
        <v>22455</v>
      </c>
      <c r="Z163" s="41" t="s">
        <v>22456</v>
      </c>
      <c r="AA163" s="43" t="s">
        <v>22457</v>
      </c>
      <c r="AB163" s="41" t="s">
        <v>22458</v>
      </c>
      <c r="AC163" s="41" t="s">
        <v>22459</v>
      </c>
      <c r="AD163" s="41" t="s">
        <v>22460</v>
      </c>
      <c r="AE163" s="41" t="s">
        <v>22461</v>
      </c>
      <c r="AF163" s="43" t="s">
        <v>22462</v>
      </c>
      <c r="AG163" s="41" t="s">
        <v>22463</v>
      </c>
      <c r="AH163" s="41" t="s">
        <v>22464</v>
      </c>
      <c r="AI163" s="41" t="s">
        <v>22465</v>
      </c>
      <c r="AJ163" s="41" t="s">
        <v>22466</v>
      </c>
      <c r="AK163" s="43" t="s">
        <v>22467</v>
      </c>
      <c r="AL163" s="41" t="s">
        <v>22468</v>
      </c>
      <c r="AM163" s="41" t="s">
        <v>22469</v>
      </c>
      <c r="AN163" s="41" t="s">
        <v>22470</v>
      </c>
      <c r="AO163" s="41" t="s">
        <v>22471</v>
      </c>
      <c r="AP163" s="43" t="s">
        <v>22472</v>
      </c>
      <c r="AQ163" s="41" t="s">
        <v>22473</v>
      </c>
      <c r="AR163" s="41" t="s">
        <v>22474</v>
      </c>
      <c r="AS163" s="41" t="s">
        <v>22475</v>
      </c>
      <c r="AT163" s="41" t="s">
        <v>22476</v>
      </c>
      <c r="AU163" s="43" t="s">
        <v>22477</v>
      </c>
      <c r="AV163" s="47" t="s">
        <v>22478</v>
      </c>
      <c r="AW163" s="43" t="s">
        <v>22479</v>
      </c>
      <c r="AX163" s="41" t="s">
        <v>22480</v>
      </c>
      <c r="AY163" s="41" t="s">
        <v>22481</v>
      </c>
      <c r="AZ163" s="41" t="s">
        <v>22482</v>
      </c>
      <c r="BA163" s="41" t="s">
        <v>22483</v>
      </c>
      <c r="BB163" s="43" t="s">
        <v>22484</v>
      </c>
      <c r="BC163" s="41" t="s">
        <v>22485</v>
      </c>
      <c r="BE163" s="41" t="s">
        <v>22486</v>
      </c>
      <c r="BF163" s="41" t="s">
        <v>22487</v>
      </c>
      <c r="BG163" s="43" t="s">
        <v>22488</v>
      </c>
      <c r="BH163" s="41" t="s">
        <v>22489</v>
      </c>
      <c r="BI163" s="41" t="s">
        <v>22490</v>
      </c>
      <c r="BJ163" s="41" t="s">
        <v>22491</v>
      </c>
      <c r="BK163" s="41" t="s">
        <v>22492</v>
      </c>
      <c r="BL163" s="43" t="s">
        <v>22493</v>
      </c>
      <c r="BM163" s="41" t="s">
        <v>22494</v>
      </c>
      <c r="BN163" s="41" t="s">
        <v>22495</v>
      </c>
      <c r="BO163" s="41" t="s">
        <v>22496</v>
      </c>
      <c r="BP163" s="41" t="s">
        <v>22497</v>
      </c>
      <c r="BQ163" s="43" t="s">
        <v>22498</v>
      </c>
      <c r="BR163" s="41" t="s">
        <v>22499</v>
      </c>
      <c r="BS163" s="41" t="s">
        <v>22500</v>
      </c>
      <c r="BT163" s="41" t="s">
        <v>22501</v>
      </c>
      <c r="BU163" s="41" t="s">
        <v>22502</v>
      </c>
      <c r="BV163" s="43" t="s">
        <v>22503</v>
      </c>
      <c r="BW163" s="41" t="s">
        <v>22504</v>
      </c>
      <c r="BX163" s="41" t="s">
        <v>22505</v>
      </c>
      <c r="BY163" s="41" t="s">
        <v>22506</v>
      </c>
      <c r="BZ163" s="41" t="s">
        <v>22507</v>
      </c>
      <c r="CA163" s="43" t="s">
        <v>22508</v>
      </c>
      <c r="CB163" s="41" t="s">
        <v>22509</v>
      </c>
      <c r="CC163" s="41" t="s">
        <v>22510</v>
      </c>
      <c r="CD163" s="41" t="s">
        <v>22511</v>
      </c>
      <c r="CE163" s="41" t="s">
        <v>22512</v>
      </c>
      <c r="CF163" s="43" t="s">
        <v>22513</v>
      </c>
      <c r="CG163" s="41" t="s">
        <v>22514</v>
      </c>
      <c r="CH163" s="41" t="s">
        <v>22515</v>
      </c>
      <c r="CI163" s="41" t="s">
        <v>22516</v>
      </c>
      <c r="CJ163" s="41" t="s">
        <v>22517</v>
      </c>
      <c r="CK163" s="43" t="s">
        <v>22518</v>
      </c>
      <c r="CL163" s="47" t="s">
        <v>22519</v>
      </c>
      <c r="CM163" s="43" t="s">
        <v>22520</v>
      </c>
      <c r="CN163" s="41" t="s">
        <v>22521</v>
      </c>
      <c r="CO163" s="41" t="s">
        <v>22522</v>
      </c>
      <c r="CP163" s="41" t="s">
        <v>22523</v>
      </c>
      <c r="CQ163" s="41" t="s">
        <v>22524</v>
      </c>
      <c r="CR163" s="43" t="s">
        <v>22525</v>
      </c>
      <c r="CS163" s="41" t="s">
        <v>22526</v>
      </c>
      <c r="CU163" s="41" t="s">
        <v>22527</v>
      </c>
      <c r="CV163" s="41" t="s">
        <v>22528</v>
      </c>
      <c r="CW163" s="43" t="s">
        <v>22529</v>
      </c>
      <c r="CX163" s="41" t="s">
        <v>22530</v>
      </c>
      <c r="CY163" s="41" t="s">
        <v>22531</v>
      </c>
      <c r="CZ163" s="41" t="s">
        <v>22532</v>
      </c>
      <c r="DA163" s="41" t="s">
        <v>22533</v>
      </c>
      <c r="DB163" s="43" t="s">
        <v>22534</v>
      </c>
      <c r="DC163" s="41" t="s">
        <v>22535</v>
      </c>
      <c r="DD163" s="41" t="s">
        <v>22536</v>
      </c>
      <c r="DE163" s="41" t="s">
        <v>22537</v>
      </c>
      <c r="DF163" s="41" t="s">
        <v>22538</v>
      </c>
      <c r="DG163" s="43" t="s">
        <v>22539</v>
      </c>
      <c r="DH163" s="41" t="s">
        <v>22540</v>
      </c>
      <c r="DI163" s="41" t="s">
        <v>22541</v>
      </c>
      <c r="DJ163" s="41" t="s">
        <v>22542</v>
      </c>
      <c r="DK163" s="41" t="s">
        <v>22543</v>
      </c>
      <c r="DL163" s="43" t="s">
        <v>22544</v>
      </c>
      <c r="DM163" s="41" t="s">
        <v>22545</v>
      </c>
      <c r="DN163" s="41" t="s">
        <v>22546</v>
      </c>
      <c r="DO163" s="41" t="s">
        <v>22547</v>
      </c>
      <c r="DP163" s="41" t="s">
        <v>22548</v>
      </c>
      <c r="DQ163" s="43" t="s">
        <v>22549</v>
      </c>
      <c r="DR163" s="41" t="s">
        <v>22550</v>
      </c>
      <c r="DS163" s="41" t="s">
        <v>22551</v>
      </c>
      <c r="DT163" s="41" t="s">
        <v>22552</v>
      </c>
      <c r="DU163" s="41" t="s">
        <v>22553</v>
      </c>
      <c r="DV163" s="43" t="s">
        <v>22554</v>
      </c>
      <c r="DW163" s="41" t="s">
        <v>22555</v>
      </c>
      <c r="DX163" s="41" t="s">
        <v>22556</v>
      </c>
      <c r="DY163" s="41" t="s">
        <v>22557</v>
      </c>
      <c r="DZ163" s="41" t="s">
        <v>22558</v>
      </c>
      <c r="EA163" s="43" t="s">
        <v>22559</v>
      </c>
      <c r="EB163" s="47" t="s">
        <v>22560</v>
      </c>
      <c r="EC163" s="43" t="s">
        <v>22561</v>
      </c>
      <c r="ED163" s="41" t="s">
        <v>22562</v>
      </c>
      <c r="EE163" s="41" t="s">
        <v>22563</v>
      </c>
      <c r="EF163" s="41" t="s">
        <v>22564</v>
      </c>
      <c r="EG163" s="41" t="s">
        <v>22565</v>
      </c>
      <c r="EH163" s="43" t="s">
        <v>22566</v>
      </c>
      <c r="EI163" s="41" t="s">
        <v>22567</v>
      </c>
      <c r="EK163" s="41" t="s">
        <v>22568</v>
      </c>
      <c r="EL163" s="41" t="s">
        <v>22569</v>
      </c>
      <c r="EM163" s="43" t="s">
        <v>22570</v>
      </c>
      <c r="EN163" s="41" t="s">
        <v>22571</v>
      </c>
      <c r="EO163" s="41" t="s">
        <v>22572</v>
      </c>
      <c r="EP163" s="41" t="s">
        <v>22573</v>
      </c>
      <c r="EQ163" s="41" t="s">
        <v>22574</v>
      </c>
      <c r="ER163" s="43" t="s">
        <v>22575</v>
      </c>
      <c r="ES163" s="41" t="s">
        <v>22576</v>
      </c>
      <c r="ET163" s="41" t="s">
        <v>22577</v>
      </c>
      <c r="EU163" s="41" t="s">
        <v>22578</v>
      </c>
      <c r="EV163" s="41" t="s">
        <v>22579</v>
      </c>
      <c r="EW163" s="43" t="s">
        <v>22580</v>
      </c>
      <c r="EX163" s="41" t="s">
        <v>22581</v>
      </c>
      <c r="EY163" s="41" t="s">
        <v>22582</v>
      </c>
      <c r="EZ163" s="41" t="s">
        <v>22583</v>
      </c>
      <c r="FA163" s="41" t="s">
        <v>22584</v>
      </c>
      <c r="FB163" s="43" t="s">
        <v>22585</v>
      </c>
      <c r="FC163" s="41" t="s">
        <v>22586</v>
      </c>
      <c r="FD163" s="41" t="s">
        <v>22587</v>
      </c>
      <c r="FE163" s="41" t="s">
        <v>22588</v>
      </c>
      <c r="FF163" s="41" t="s">
        <v>22589</v>
      </c>
      <c r="FG163" s="43" t="s">
        <v>22590</v>
      </c>
      <c r="FH163" s="41" t="s">
        <v>22591</v>
      </c>
      <c r="FI163" s="41" t="s">
        <v>22592</v>
      </c>
      <c r="FJ163" s="41" t="s">
        <v>22593</v>
      </c>
      <c r="FK163" s="41" t="s">
        <v>22594</v>
      </c>
      <c r="FL163" s="43" t="s">
        <v>22595</v>
      </c>
      <c r="FM163" s="41" t="s">
        <v>22596</v>
      </c>
      <c r="FN163" s="41" t="s">
        <v>22597</v>
      </c>
      <c r="FO163" s="41" t="s">
        <v>22598</v>
      </c>
      <c r="FP163" s="41" t="s">
        <v>22599</v>
      </c>
      <c r="FQ163" s="43" t="s">
        <v>22600</v>
      </c>
    </row>
    <row r="164" spans="1:173" outlineLevel="1" x14ac:dyDescent="0.3">
      <c r="A164" s="67" t="s">
        <v>22601</v>
      </c>
      <c r="B164" s="67" t="s">
        <v>22602</v>
      </c>
      <c r="C164" s="80" t="s">
        <v>22603</v>
      </c>
      <c r="D164" s="80" t="s">
        <v>22604</v>
      </c>
      <c r="E164" s="37" t="s">
        <v>22605</v>
      </c>
      <c r="F164" s="43">
        <v>26.399703434187767</v>
      </c>
      <c r="G164" s="41">
        <v>30.025392234523245</v>
      </c>
      <c r="H164" s="41">
        <v>71.482052861980392</v>
      </c>
      <c r="I164" s="41">
        <v>72.85080848943754</v>
      </c>
      <c r="J164" s="41">
        <v>72.727170075693238</v>
      </c>
      <c r="K164" s="41">
        <v>57.644939208733028</v>
      </c>
      <c r="L164" s="43">
        <v>58.597870341772818</v>
      </c>
      <c r="M164" s="41">
        <v>26.220667887980287</v>
      </c>
      <c r="O164" s="41">
        <v>49.860086023137804</v>
      </c>
      <c r="P164" s="41">
        <v>75.210363143701841</v>
      </c>
      <c r="Q164" s="43">
        <v>245.91273238441056</v>
      </c>
      <c r="R164" s="41">
        <v>298.74669729550766</v>
      </c>
      <c r="S164" s="41">
        <v>493.51823479998956</v>
      </c>
      <c r="T164" s="41">
        <v>502.01145009846408</v>
      </c>
      <c r="U164" s="41">
        <v>510.74722968534888</v>
      </c>
      <c r="V164" s="43">
        <v>84.686542498631852</v>
      </c>
      <c r="W164" s="41">
        <v>85.232889681574633</v>
      </c>
      <c r="X164" s="41">
        <v>85.779236864517443</v>
      </c>
      <c r="Y164" s="41">
        <v>86.464192212266042</v>
      </c>
      <c r="Z164" s="41">
        <v>86.767975106798716</v>
      </c>
      <c r="AA164" s="43">
        <v>87.071758001331418</v>
      </c>
      <c r="AB164" s="41">
        <v>86.422609762824308</v>
      </c>
      <c r="AC164" s="41">
        <v>85.773461524317199</v>
      </c>
      <c r="AD164" s="41">
        <v>85.158965327011529</v>
      </c>
      <c r="AE164" s="41">
        <v>84.925641582921799</v>
      </c>
      <c r="AF164" s="43">
        <v>84.692317838832068</v>
      </c>
      <c r="AG164" s="41">
        <v>85.232889681574619</v>
      </c>
      <c r="AH164" s="41">
        <v>85.77346152431717</v>
      </c>
      <c r="AI164" s="41">
        <v>85.77346152431717</v>
      </c>
      <c r="AJ164" s="41">
        <v>85.195927504293067</v>
      </c>
      <c r="AK164" s="43">
        <v>80.668060787304015</v>
      </c>
      <c r="AL164" s="41">
        <v>74.985126030266741</v>
      </c>
      <c r="AM164" s="41">
        <v>64.878280679844764</v>
      </c>
      <c r="AN164" s="41">
        <v>54.771435329422793</v>
      </c>
      <c r="AO164" s="41">
        <v>44.66458997900083</v>
      </c>
      <c r="AP164" s="43">
        <v>44.66458997900083</v>
      </c>
      <c r="AQ164" s="41">
        <v>44.66458997900083</v>
      </c>
      <c r="AR164" s="41">
        <v>44.66458997900083</v>
      </c>
      <c r="AS164" s="41">
        <v>44.66458997900083</v>
      </c>
      <c r="AT164" s="41">
        <v>44.66458997900083</v>
      </c>
      <c r="AU164" s="43">
        <v>44.66458997900083</v>
      </c>
      <c r="AV164" s="47" t="s">
        <v>22606</v>
      </c>
      <c r="AW164" s="43" t="s">
        <v>22607</v>
      </c>
      <c r="AX164" s="41" t="s">
        <v>22608</v>
      </c>
      <c r="AY164" s="41" t="s">
        <v>22609</v>
      </c>
      <c r="AZ164" s="41" t="s">
        <v>22610</v>
      </c>
      <c r="BA164" s="41" t="s">
        <v>22611</v>
      </c>
      <c r="BB164" s="43" t="s">
        <v>22612</v>
      </c>
      <c r="BC164" s="41" t="s">
        <v>22613</v>
      </c>
      <c r="BE164" s="41" t="s">
        <v>22614</v>
      </c>
      <c r="BF164" s="41" t="s">
        <v>22615</v>
      </c>
      <c r="BG164" s="43" t="s">
        <v>22616</v>
      </c>
      <c r="BH164" s="41" t="s">
        <v>22617</v>
      </c>
      <c r="BI164" s="41" t="s">
        <v>22618</v>
      </c>
      <c r="BJ164" s="41" t="s">
        <v>22619</v>
      </c>
      <c r="BK164" s="41" t="s">
        <v>22620</v>
      </c>
      <c r="BL164" s="43" t="s">
        <v>22621</v>
      </c>
      <c r="BM164" s="41" t="s">
        <v>22622</v>
      </c>
      <c r="BN164" s="41" t="s">
        <v>22623</v>
      </c>
      <c r="BO164" s="41" t="s">
        <v>22624</v>
      </c>
      <c r="BP164" s="41" t="s">
        <v>22625</v>
      </c>
      <c r="BQ164" s="43" t="s">
        <v>22626</v>
      </c>
      <c r="BR164" s="41" t="s">
        <v>22627</v>
      </c>
      <c r="BS164" s="41" t="s">
        <v>22628</v>
      </c>
      <c r="BT164" s="41" t="s">
        <v>22629</v>
      </c>
      <c r="BU164" s="41" t="s">
        <v>22630</v>
      </c>
      <c r="BV164" s="43" t="s">
        <v>22631</v>
      </c>
      <c r="BW164" s="41" t="s">
        <v>22632</v>
      </c>
      <c r="BX164" s="41" t="s">
        <v>22633</v>
      </c>
      <c r="BY164" s="41" t="s">
        <v>22634</v>
      </c>
      <c r="BZ164" s="41" t="s">
        <v>22635</v>
      </c>
      <c r="CA164" s="43" t="s">
        <v>22636</v>
      </c>
      <c r="CB164" s="41" t="s">
        <v>22637</v>
      </c>
      <c r="CC164" s="41" t="s">
        <v>22638</v>
      </c>
      <c r="CD164" s="41" t="s">
        <v>22639</v>
      </c>
      <c r="CE164" s="41" t="s">
        <v>22640</v>
      </c>
      <c r="CF164" s="43" t="s">
        <v>22641</v>
      </c>
      <c r="CG164" s="41" t="s">
        <v>22642</v>
      </c>
      <c r="CH164" s="41" t="s">
        <v>22643</v>
      </c>
      <c r="CI164" s="41" t="s">
        <v>22644</v>
      </c>
      <c r="CJ164" s="41" t="s">
        <v>22645</v>
      </c>
      <c r="CK164" s="43" t="s">
        <v>22646</v>
      </c>
      <c r="CL164" s="47">
        <v>1.2000395155209151</v>
      </c>
      <c r="CM164" s="43">
        <v>0.79708777125203123</v>
      </c>
      <c r="CN164" s="41">
        <v>0.88414297944868159</v>
      </c>
      <c r="CO164" s="41">
        <v>0.97119818764533206</v>
      </c>
      <c r="CP164" s="41">
        <v>1.056049466520548</v>
      </c>
      <c r="CQ164" s="41">
        <v>1.1166575228599882</v>
      </c>
      <c r="CR164" s="43">
        <v>1.1772655791994284</v>
      </c>
      <c r="CS164" s="41">
        <v>1.1886525473601717</v>
      </c>
      <c r="CU164" s="41">
        <v>1.2458077810960315</v>
      </c>
      <c r="CV164" s="41">
        <v>1.3128806967783451</v>
      </c>
      <c r="CW164" s="43">
        <v>1.6003465446040774</v>
      </c>
      <c r="CX164" s="41">
        <v>1.8701809578583364</v>
      </c>
      <c r="CY164" s="41">
        <v>2.421383681149027</v>
      </c>
      <c r="CZ164" s="41">
        <v>2.961566757832546</v>
      </c>
      <c r="DA164" s="41">
        <v>3.5171773397661039</v>
      </c>
      <c r="DB164" s="43">
        <v>3.4608302134481033</v>
      </c>
      <c r="DC164" s="41">
        <v>3.4955788324160486</v>
      </c>
      <c r="DD164" s="41">
        <v>3.5303274513839944</v>
      </c>
      <c r="DE164" s="41">
        <v>3.5738917876376766</v>
      </c>
      <c r="DF164" s="41">
        <v>3.5932129013555829</v>
      </c>
      <c r="DG164" s="43">
        <v>3.6125340150734893</v>
      </c>
      <c r="DH164" s="41">
        <v>3.5712470724519547</v>
      </c>
      <c r="DI164" s="41">
        <v>3.5299601298304206</v>
      </c>
      <c r="DJ164" s="41">
        <v>3.4908771165303207</v>
      </c>
      <c r="DK164" s="41">
        <v>3.4760373257659971</v>
      </c>
      <c r="DL164" s="43">
        <v>3.4611975350016735</v>
      </c>
      <c r="DM164" s="41">
        <v>3.4955788324160468</v>
      </c>
      <c r="DN164" s="41">
        <v>3.5299601298304193</v>
      </c>
      <c r="DO164" s="41">
        <v>3.5299601298304193</v>
      </c>
      <c r="DP164" s="41">
        <v>3.4932279744731822</v>
      </c>
      <c r="DQ164" s="43">
        <v>3.2052478764724484</v>
      </c>
      <c r="DR164" s="41">
        <v>2.8438034677572417</v>
      </c>
      <c r="DS164" s="41">
        <v>2.2009907490056038</v>
      </c>
      <c r="DT164" s="41">
        <v>1.5581780302539658</v>
      </c>
      <c r="DU164" s="41">
        <v>0.91536531150232814</v>
      </c>
      <c r="DV164" s="43">
        <v>0.91536531150232814</v>
      </c>
      <c r="DW164" s="41">
        <v>0.91536531150232814</v>
      </c>
      <c r="DX164" s="41">
        <v>0.91536531150232814</v>
      </c>
      <c r="DY164" s="41">
        <v>0.91536531150232814</v>
      </c>
      <c r="DZ164" s="41">
        <v>0.91536531150232814</v>
      </c>
      <c r="EA164" s="43">
        <v>0.91536531150232814</v>
      </c>
      <c r="EB164" s="47">
        <v>27.599742949708684</v>
      </c>
      <c r="EC164" s="43">
        <v>30.822480005775276</v>
      </c>
      <c r="ED164" s="41">
        <v>72.366195841429075</v>
      </c>
      <c r="EE164" s="41">
        <v>73.822006677082868</v>
      </c>
      <c r="EF164" s="41">
        <v>73.783219542213786</v>
      </c>
      <c r="EG164" s="41">
        <v>58.761596731593016</v>
      </c>
      <c r="EH164" s="43">
        <v>59.775135920972247</v>
      </c>
      <c r="EI164" s="41">
        <v>27.409320435340458</v>
      </c>
      <c r="EK164" s="41">
        <v>51.105893804233837</v>
      </c>
      <c r="EL164" s="41">
        <v>76.523243840480191</v>
      </c>
      <c r="EM164" s="43">
        <v>247.51307892901463</v>
      </c>
      <c r="EN164" s="41">
        <v>300.616878253366</v>
      </c>
      <c r="EO164" s="41">
        <v>495.93961848113861</v>
      </c>
      <c r="EP164" s="41">
        <v>504.97301685629662</v>
      </c>
      <c r="EQ164" s="41">
        <v>514.26440702511502</v>
      </c>
      <c r="ER164" s="43">
        <v>88.147372712079957</v>
      </c>
      <c r="ES164" s="41">
        <v>88.728468513990677</v>
      </c>
      <c r="ET164" s="41">
        <v>89.30956431590144</v>
      </c>
      <c r="EU164" s="41">
        <v>90.038083999903719</v>
      </c>
      <c r="EV164" s="41">
        <v>90.361188008154301</v>
      </c>
      <c r="EW164" s="43">
        <v>90.68429201640491</v>
      </c>
      <c r="EX164" s="41">
        <v>89.993856835276262</v>
      </c>
      <c r="EY164" s="41">
        <v>89.303421654147613</v>
      </c>
      <c r="EZ164" s="41">
        <v>88.649842443541843</v>
      </c>
      <c r="FA164" s="41">
        <v>88.401678908687799</v>
      </c>
      <c r="FB164" s="43">
        <v>88.153515373833741</v>
      </c>
      <c r="FC164" s="41">
        <v>88.728468513990663</v>
      </c>
      <c r="FD164" s="41">
        <v>89.303421654147584</v>
      </c>
      <c r="FE164" s="41">
        <v>89.303421654147584</v>
      </c>
      <c r="FF164" s="41">
        <v>88.689155478766253</v>
      </c>
      <c r="FG164" s="43">
        <v>83.87330866377647</v>
      </c>
      <c r="FH164" s="41">
        <v>77.828929498023982</v>
      </c>
      <c r="FI164" s="41">
        <v>67.079271428850362</v>
      </c>
      <c r="FJ164" s="41">
        <v>56.329613359676756</v>
      </c>
      <c r="FK164" s="41">
        <v>45.579955290503158</v>
      </c>
      <c r="FL164" s="43">
        <v>45.579955290503158</v>
      </c>
      <c r="FM164" s="41">
        <v>45.579955290503158</v>
      </c>
      <c r="FN164" s="41">
        <v>45.579955290503158</v>
      </c>
      <c r="FO164" s="41">
        <v>45.579955290503158</v>
      </c>
      <c r="FP164" s="41">
        <v>45.579955290503158</v>
      </c>
      <c r="FQ164" s="43">
        <v>45.579955290503158</v>
      </c>
    </row>
    <row r="165" spans="1:173" outlineLevel="1" x14ac:dyDescent="0.3">
      <c r="A165" s="67" t="s">
        <v>22647</v>
      </c>
      <c r="B165" s="67" t="s">
        <v>22648</v>
      </c>
      <c r="C165" s="79" t="s">
        <v>22649</v>
      </c>
      <c r="D165" s="79" t="s">
        <v>22650</v>
      </c>
      <c r="E165" s="37" t="s">
        <v>22651</v>
      </c>
      <c r="F165" s="43">
        <v>1.8423352020104389</v>
      </c>
      <c r="G165" s="41">
        <v>1.4415464913976415</v>
      </c>
      <c r="H165" s="41">
        <v>1.5417436690508408</v>
      </c>
      <c r="I165" s="41">
        <v>1.6419408467040402</v>
      </c>
      <c r="J165" s="41">
        <v>1.7421380243572395</v>
      </c>
      <c r="K165" s="41">
        <v>1.8423352020104389</v>
      </c>
      <c r="L165" s="43">
        <v>1.8423352020104389</v>
      </c>
      <c r="M165" s="41">
        <v>1.8423352020104389</v>
      </c>
      <c r="O165" s="41">
        <v>1.8824140730717189</v>
      </c>
      <c r="P165" s="41">
        <v>1.9224929441329983</v>
      </c>
      <c r="Q165" s="43">
        <v>1.6943019524453895</v>
      </c>
      <c r="R165" s="41">
        <v>1.4661109607577807</v>
      </c>
      <c r="S165" s="41">
        <v>1.2379199690701719</v>
      </c>
      <c r="T165" s="41">
        <v>1.0097289773825635</v>
      </c>
      <c r="U165" s="41">
        <v>0.7815379856949547</v>
      </c>
      <c r="V165" s="43">
        <v>0.82161685675623441</v>
      </c>
      <c r="W165" s="41">
        <v>0.86169572781751425</v>
      </c>
      <c r="X165" s="41">
        <v>0.90177459887879408</v>
      </c>
      <c r="Y165" s="41">
        <v>0.94185346994007391</v>
      </c>
      <c r="Z165" s="41">
        <v>0.98193234100135351</v>
      </c>
      <c r="AA165" s="43">
        <v>0.92181403440943421</v>
      </c>
      <c r="AB165" s="41">
        <v>0.8616957278175148</v>
      </c>
      <c r="AC165" s="41">
        <v>0.80157742122559528</v>
      </c>
      <c r="AD165" s="41">
        <v>0.74145911463367575</v>
      </c>
      <c r="AE165" s="41">
        <v>0.68134080804175612</v>
      </c>
      <c r="AF165" s="43">
        <v>0.72141967910303573</v>
      </c>
      <c r="AG165" s="41">
        <v>0.76149855016431545</v>
      </c>
      <c r="AH165" s="41">
        <v>0.80157742122559517</v>
      </c>
      <c r="AI165" s="41">
        <v>0.80157742122559528</v>
      </c>
      <c r="AJ165" s="41">
        <v>0.80157742122559528</v>
      </c>
      <c r="AK165" s="43">
        <v>0.80157742122559528</v>
      </c>
      <c r="AL165" s="41">
        <v>0.80157742122559528</v>
      </c>
      <c r="AM165" s="41">
        <v>0.80157742122559528</v>
      </c>
      <c r="AN165" s="41">
        <v>0.80157742122559528</v>
      </c>
      <c r="AO165" s="41">
        <v>0.80157742122559528</v>
      </c>
      <c r="AP165" s="43">
        <v>0.80157742122559528</v>
      </c>
      <c r="AQ165" s="41">
        <v>0.80157742122559528</v>
      </c>
      <c r="AR165" s="41">
        <v>0.80157742122559528</v>
      </c>
      <c r="AS165" s="41">
        <v>0.80157742122559528</v>
      </c>
      <c r="AT165" s="41">
        <v>0.80157742122559528</v>
      </c>
      <c r="AU165" s="43">
        <v>0.80157742122559528</v>
      </c>
      <c r="AV165" s="47" t="s">
        <v>22652</v>
      </c>
      <c r="AW165" s="43" t="s">
        <v>22653</v>
      </c>
      <c r="AX165" s="41" t="s">
        <v>22654</v>
      </c>
      <c r="AY165" s="41" t="s">
        <v>22655</v>
      </c>
      <c r="AZ165" s="41" t="s">
        <v>22656</v>
      </c>
      <c r="BA165" s="41" t="s">
        <v>22657</v>
      </c>
      <c r="BB165" s="43" t="s">
        <v>22658</v>
      </c>
      <c r="BC165" s="41" t="s">
        <v>22659</v>
      </c>
      <c r="BE165" s="41" t="s">
        <v>22660</v>
      </c>
      <c r="BF165" s="41" t="s">
        <v>22661</v>
      </c>
      <c r="BG165" s="43" t="s">
        <v>22662</v>
      </c>
      <c r="BH165" s="41" t="s">
        <v>22663</v>
      </c>
      <c r="BI165" s="41" t="s">
        <v>22664</v>
      </c>
      <c r="BJ165" s="41" t="s">
        <v>22665</v>
      </c>
      <c r="BK165" s="41" t="s">
        <v>22666</v>
      </c>
      <c r="BL165" s="43" t="s">
        <v>22667</v>
      </c>
      <c r="BM165" s="41" t="s">
        <v>22668</v>
      </c>
      <c r="BN165" s="41" t="s">
        <v>22669</v>
      </c>
      <c r="BO165" s="41" t="s">
        <v>22670</v>
      </c>
      <c r="BP165" s="41" t="s">
        <v>22671</v>
      </c>
      <c r="BQ165" s="43" t="s">
        <v>22672</v>
      </c>
      <c r="BR165" s="41" t="s">
        <v>22673</v>
      </c>
      <c r="BS165" s="41" t="s">
        <v>22674</v>
      </c>
      <c r="BT165" s="41" t="s">
        <v>22675</v>
      </c>
      <c r="BU165" s="41" t="s">
        <v>22676</v>
      </c>
      <c r="BV165" s="43" t="s">
        <v>22677</v>
      </c>
      <c r="BW165" s="41" t="s">
        <v>22678</v>
      </c>
      <c r="BX165" s="41" t="s">
        <v>22679</v>
      </c>
      <c r="BY165" s="41" t="s">
        <v>22680</v>
      </c>
      <c r="BZ165" s="41" t="s">
        <v>22681</v>
      </c>
      <c r="CA165" s="43" t="s">
        <v>22682</v>
      </c>
      <c r="CB165" s="41" t="s">
        <v>22683</v>
      </c>
      <c r="CC165" s="41" t="s">
        <v>22684</v>
      </c>
      <c r="CD165" s="41" t="s">
        <v>22685</v>
      </c>
      <c r="CE165" s="41" t="s">
        <v>22686</v>
      </c>
      <c r="CF165" s="43" t="s">
        <v>22687</v>
      </c>
      <c r="CG165" s="41" t="s">
        <v>22688</v>
      </c>
      <c r="CH165" s="41" t="s">
        <v>22689</v>
      </c>
      <c r="CI165" s="41" t="s">
        <v>22690</v>
      </c>
      <c r="CJ165" s="41" t="s">
        <v>22691</v>
      </c>
      <c r="CK165" s="43" t="s">
        <v>22692</v>
      </c>
      <c r="CL165" s="47">
        <v>0.25631488497970228</v>
      </c>
      <c r="CM165" s="43">
        <v>0.20055515561569684</v>
      </c>
      <c r="CN165" s="41">
        <v>0.21449508795669819</v>
      </c>
      <c r="CO165" s="41">
        <v>0.22843502029769955</v>
      </c>
      <c r="CP165" s="41">
        <v>0.24237495263870093</v>
      </c>
      <c r="CQ165" s="41">
        <v>0.25631488497970228</v>
      </c>
      <c r="CR165" s="43">
        <v>0.25631488497970228</v>
      </c>
      <c r="CS165" s="41">
        <v>0.25631488497970228</v>
      </c>
      <c r="CU165" s="41">
        <v>0.26189085791610284</v>
      </c>
      <c r="CV165" s="41">
        <v>0.26746683085250333</v>
      </c>
      <c r="CW165" s="43">
        <v>0.23571975913396481</v>
      </c>
      <c r="CX165" s="41">
        <v>0.20397268741542623</v>
      </c>
      <c r="CY165" s="41">
        <v>0.17222561569688763</v>
      </c>
      <c r="CZ165" s="41">
        <v>0.14047854397834911</v>
      </c>
      <c r="DA165" s="41">
        <v>0.10873147225981054</v>
      </c>
      <c r="DB165" s="43">
        <v>0.1143074451962111</v>
      </c>
      <c r="DC165" s="41">
        <v>0.11988341813261165</v>
      </c>
      <c r="DD165" s="41">
        <v>0.12545939106901222</v>
      </c>
      <c r="DE165" s="41">
        <v>0.13103536400541277</v>
      </c>
      <c r="DF165" s="41">
        <v>0.13661133694181332</v>
      </c>
      <c r="DG165" s="43">
        <v>0.12824737753721252</v>
      </c>
      <c r="DH165" s="41">
        <v>0.11988341813261175</v>
      </c>
      <c r="DI165" s="41">
        <v>0.11151945872801093</v>
      </c>
      <c r="DJ165" s="41">
        <v>0.10315549932341012</v>
      </c>
      <c r="DK165" s="41">
        <v>9.4791539918809301E-2</v>
      </c>
      <c r="DL165" s="43">
        <v>0.10036751285520983</v>
      </c>
      <c r="DM165" s="41">
        <v>0.10594348579161038</v>
      </c>
      <c r="DN165" s="41">
        <v>0.11151945872801092</v>
      </c>
      <c r="DO165" s="41">
        <v>0.11151945872801093</v>
      </c>
      <c r="DP165" s="41">
        <v>0.11151945872801093</v>
      </c>
      <c r="DQ165" s="43">
        <v>0.11151945872801093</v>
      </c>
      <c r="DR165" s="41">
        <v>0.11151945872801093</v>
      </c>
      <c r="DS165" s="41">
        <v>0.11151945872801093</v>
      </c>
      <c r="DT165" s="41">
        <v>0.11151945872801093</v>
      </c>
      <c r="DU165" s="41">
        <v>0.11151945872801093</v>
      </c>
      <c r="DV165" s="43">
        <v>0.11151945872801093</v>
      </c>
      <c r="DW165" s="41">
        <v>0.11151945872801093</v>
      </c>
      <c r="DX165" s="41">
        <v>0.11151945872801093</v>
      </c>
      <c r="DY165" s="41">
        <v>0.11151945872801093</v>
      </c>
      <c r="DZ165" s="41">
        <v>0.11151945872801093</v>
      </c>
      <c r="EA165" s="43">
        <v>0.11151945872801093</v>
      </c>
      <c r="EB165" s="47">
        <v>2.098650086990141</v>
      </c>
      <c r="EC165" s="43">
        <v>1.6421016470133383</v>
      </c>
      <c r="ED165" s="41">
        <v>1.7562387570075391</v>
      </c>
      <c r="EE165" s="41">
        <v>1.8703758670017396</v>
      </c>
      <c r="EF165" s="41">
        <v>1.9845129769959404</v>
      </c>
      <c r="EG165" s="41">
        <v>2.098650086990141</v>
      </c>
      <c r="EH165" s="43">
        <v>2.098650086990141</v>
      </c>
      <c r="EI165" s="41">
        <v>2.098650086990141</v>
      </c>
      <c r="EK165" s="41">
        <v>2.1443049309878219</v>
      </c>
      <c r="EL165" s="41">
        <v>2.1899597749855015</v>
      </c>
      <c r="EM165" s="43">
        <v>1.9300217115793543</v>
      </c>
      <c r="EN165" s="41">
        <v>1.6700836481732069</v>
      </c>
      <c r="EO165" s="41">
        <v>1.4101455847670594</v>
      </c>
      <c r="EP165" s="41">
        <v>1.1502075213609126</v>
      </c>
      <c r="EQ165" s="41">
        <v>0.8902694579547652</v>
      </c>
      <c r="ER165" s="43">
        <v>0.93592430195244547</v>
      </c>
      <c r="ES165" s="41">
        <v>0.98157914595012585</v>
      </c>
      <c r="ET165" s="41">
        <v>1.0272339899478062</v>
      </c>
      <c r="EU165" s="41">
        <v>1.0728888339454867</v>
      </c>
      <c r="EV165" s="41">
        <v>1.1185436779431668</v>
      </c>
      <c r="EW165" s="43">
        <v>1.0500614119466467</v>
      </c>
      <c r="EX165" s="41">
        <v>0.98157914595012652</v>
      </c>
      <c r="EY165" s="41">
        <v>0.91309687995360622</v>
      </c>
      <c r="EZ165" s="41">
        <v>0.84461461395708581</v>
      </c>
      <c r="FA165" s="41">
        <v>0.77613234796056541</v>
      </c>
      <c r="FB165" s="43">
        <v>0.82178719195824557</v>
      </c>
      <c r="FC165" s="41">
        <v>0.86744203595592584</v>
      </c>
      <c r="FD165" s="41">
        <v>0.91309687995360611</v>
      </c>
      <c r="FE165" s="41">
        <v>0.91309687995360622</v>
      </c>
      <c r="FF165" s="41">
        <v>0.91309687995360622</v>
      </c>
      <c r="FG165" s="43">
        <v>0.91309687995360622</v>
      </c>
      <c r="FH165" s="41">
        <v>0.91309687995360622</v>
      </c>
      <c r="FI165" s="41">
        <v>0.91309687995360622</v>
      </c>
      <c r="FJ165" s="41">
        <v>0.91309687995360622</v>
      </c>
      <c r="FK165" s="41">
        <v>0.91309687995360622</v>
      </c>
      <c r="FL165" s="43">
        <v>0.91309687995360622</v>
      </c>
      <c r="FM165" s="41">
        <v>0.91309687995360622</v>
      </c>
      <c r="FN165" s="41">
        <v>0.91309687995360622</v>
      </c>
      <c r="FO165" s="41">
        <v>0.91309687995360622</v>
      </c>
      <c r="FP165" s="41">
        <v>0.91309687995360622</v>
      </c>
      <c r="FQ165" s="43">
        <v>0.91309687995360622</v>
      </c>
    </row>
    <row r="166" spans="1:173" ht="12.6" customHeight="1" outlineLevel="1" x14ac:dyDescent="0.3">
      <c r="A166" s="67" t="s">
        <v>22693</v>
      </c>
      <c r="B166" s="67" t="s">
        <v>22694</v>
      </c>
      <c r="C166" s="81" t="s">
        <v>22695</v>
      </c>
      <c r="D166" s="81" t="s">
        <v>22696</v>
      </c>
      <c r="E166" s="37" t="s">
        <v>22697</v>
      </c>
      <c r="F166" s="43">
        <v>1.0034709068450411</v>
      </c>
      <c r="G166" s="41">
        <v>1.0034709068450411</v>
      </c>
      <c r="H166" s="41">
        <v>1.0034709068450411</v>
      </c>
      <c r="I166" s="41">
        <v>1.0034709068450411</v>
      </c>
      <c r="J166" s="41">
        <v>1.0034709068450411</v>
      </c>
      <c r="K166" s="41">
        <v>1.0034709068450411</v>
      </c>
      <c r="L166" s="43">
        <v>1.0034709068450411</v>
      </c>
      <c r="M166" s="41">
        <v>1.0034709068450411</v>
      </c>
      <c r="O166" s="41">
        <v>1.0034709068450407</v>
      </c>
      <c r="P166" s="41">
        <v>1.0034709068450407</v>
      </c>
      <c r="Q166" s="43">
        <v>0.84212852574446551</v>
      </c>
      <c r="R166" s="41">
        <v>0.64143434437545743</v>
      </c>
      <c r="S166" s="41">
        <v>0.44074016300644919</v>
      </c>
      <c r="T166" s="41">
        <v>0.24004598163744104</v>
      </c>
      <c r="U166" s="41">
        <v>3.9351800268432845E-2</v>
      </c>
      <c r="V166" s="43" t="s">
        <v>22698</v>
      </c>
      <c r="W166" s="41" t="s">
        <v>22699</v>
      </c>
      <c r="X166" s="41" t="s">
        <v>22700</v>
      </c>
      <c r="Y166" s="41" t="s">
        <v>22701</v>
      </c>
      <c r="Z166" s="41" t="s">
        <v>22702</v>
      </c>
      <c r="AA166" s="43" t="s">
        <v>22703</v>
      </c>
      <c r="AB166" s="41" t="s">
        <v>22704</v>
      </c>
      <c r="AC166" s="41" t="s">
        <v>22705</v>
      </c>
      <c r="AD166" s="41" t="s">
        <v>22706</v>
      </c>
      <c r="AE166" s="41" t="s">
        <v>22707</v>
      </c>
      <c r="AF166" s="43" t="s">
        <v>22708</v>
      </c>
      <c r="AG166" s="41" t="s">
        <v>22709</v>
      </c>
      <c r="AH166" s="41" t="s">
        <v>22710</v>
      </c>
      <c r="AI166" s="41" t="s">
        <v>22711</v>
      </c>
      <c r="AJ166" s="41" t="s">
        <v>22712</v>
      </c>
      <c r="AK166" s="43" t="s">
        <v>22713</v>
      </c>
      <c r="AL166" s="41" t="s">
        <v>22714</v>
      </c>
      <c r="AM166" s="41" t="s">
        <v>22715</v>
      </c>
      <c r="AN166" s="41" t="s">
        <v>22716</v>
      </c>
      <c r="AO166" s="41" t="s">
        <v>22717</v>
      </c>
      <c r="AP166" s="43" t="s">
        <v>22718</v>
      </c>
      <c r="AQ166" s="41" t="s">
        <v>22719</v>
      </c>
      <c r="AR166" s="41" t="s">
        <v>22720</v>
      </c>
      <c r="AS166" s="41" t="s">
        <v>22721</v>
      </c>
      <c r="AT166" s="41" t="s">
        <v>22722</v>
      </c>
      <c r="AU166" s="43" t="s">
        <v>22723</v>
      </c>
      <c r="AV166" s="47" t="s">
        <v>22724</v>
      </c>
      <c r="AW166" s="43" t="s">
        <v>22725</v>
      </c>
      <c r="AX166" s="41" t="s">
        <v>22726</v>
      </c>
      <c r="AY166" s="41" t="s">
        <v>22727</v>
      </c>
      <c r="AZ166" s="41" t="s">
        <v>22728</v>
      </c>
      <c r="BA166" s="41" t="s">
        <v>22729</v>
      </c>
      <c r="BB166" s="43" t="s">
        <v>22730</v>
      </c>
      <c r="BC166" s="41" t="s">
        <v>22731</v>
      </c>
      <c r="BE166" s="41" t="s">
        <v>22732</v>
      </c>
      <c r="BF166" s="41" t="s">
        <v>22733</v>
      </c>
      <c r="BG166" s="43" t="s">
        <v>22734</v>
      </c>
      <c r="BH166" s="41" t="s">
        <v>22735</v>
      </c>
      <c r="BI166" s="41" t="s">
        <v>22736</v>
      </c>
      <c r="BJ166" s="41" t="s">
        <v>22737</v>
      </c>
      <c r="BK166" s="41" t="s">
        <v>22738</v>
      </c>
      <c r="BL166" s="43" t="s">
        <v>22739</v>
      </c>
      <c r="BM166" s="41" t="s">
        <v>22740</v>
      </c>
      <c r="BN166" s="41" t="s">
        <v>22741</v>
      </c>
      <c r="BO166" s="41" t="s">
        <v>22742</v>
      </c>
      <c r="BP166" s="41" t="s">
        <v>22743</v>
      </c>
      <c r="BQ166" s="43" t="s">
        <v>22744</v>
      </c>
      <c r="BR166" s="41" t="s">
        <v>22745</v>
      </c>
      <c r="BS166" s="41" t="s">
        <v>22746</v>
      </c>
      <c r="BT166" s="41" t="s">
        <v>22747</v>
      </c>
      <c r="BU166" s="41" t="s">
        <v>22748</v>
      </c>
      <c r="BV166" s="43" t="s">
        <v>22749</v>
      </c>
      <c r="BW166" s="41" t="s">
        <v>22750</v>
      </c>
      <c r="BX166" s="41" t="s">
        <v>22751</v>
      </c>
      <c r="BY166" s="41" t="s">
        <v>22752</v>
      </c>
      <c r="BZ166" s="41" t="s">
        <v>22753</v>
      </c>
      <c r="CA166" s="43" t="s">
        <v>22754</v>
      </c>
      <c r="CB166" s="41" t="s">
        <v>22755</v>
      </c>
      <c r="CC166" s="41" t="s">
        <v>22756</v>
      </c>
      <c r="CD166" s="41" t="s">
        <v>22757</v>
      </c>
      <c r="CE166" s="41" t="s">
        <v>22758</v>
      </c>
      <c r="CF166" s="43" t="s">
        <v>22759</v>
      </c>
      <c r="CG166" s="41" t="s">
        <v>22760</v>
      </c>
      <c r="CH166" s="41" t="s">
        <v>22761</v>
      </c>
      <c r="CI166" s="41" t="s">
        <v>22762</v>
      </c>
      <c r="CJ166" s="41" t="s">
        <v>22763</v>
      </c>
      <c r="CK166" s="43" t="s">
        <v>22764</v>
      </c>
      <c r="CL166" s="47">
        <v>9.3071926609877578E-2</v>
      </c>
      <c r="CM166" s="43">
        <v>9.3071926609877578E-2</v>
      </c>
      <c r="CN166" s="41">
        <v>9.3071926609877578E-2</v>
      </c>
      <c r="CO166" s="41">
        <v>9.3071926609877578E-2</v>
      </c>
      <c r="CP166" s="41">
        <v>9.3071926609877578E-2</v>
      </c>
      <c r="CQ166" s="41">
        <v>9.3071926609877578E-2</v>
      </c>
      <c r="CR166" s="43">
        <v>9.3071926609877578E-2</v>
      </c>
      <c r="CS166" s="41">
        <v>9.3071926609877578E-2</v>
      </c>
      <c r="CU166" s="41">
        <v>9.3071926609877537E-2</v>
      </c>
      <c r="CV166" s="41">
        <v>9.3071926609877537E-2</v>
      </c>
      <c r="CW166" s="43">
        <v>7.8107420762799182E-2</v>
      </c>
      <c r="CX166" s="41">
        <v>5.9493035440823669E-2</v>
      </c>
      <c r="CY166" s="41">
        <v>4.087865011884817E-2</v>
      </c>
      <c r="CZ166" s="41">
        <v>2.2264264796872657E-2</v>
      </c>
      <c r="DA166" s="41">
        <v>3.6498794748971468E-3</v>
      </c>
      <c r="DB166" s="43" t="s">
        <v>22765</v>
      </c>
      <c r="DC166" s="41" t="s">
        <v>22766</v>
      </c>
      <c r="DD166" s="41" t="s">
        <v>22767</v>
      </c>
      <c r="DE166" s="41" t="s">
        <v>22768</v>
      </c>
      <c r="DF166" s="41" t="s">
        <v>22769</v>
      </c>
      <c r="DG166" s="43" t="s">
        <v>22770</v>
      </c>
      <c r="DH166" s="41" t="s">
        <v>22771</v>
      </c>
      <c r="DI166" s="41" t="s">
        <v>22772</v>
      </c>
      <c r="DJ166" s="41" t="s">
        <v>22773</v>
      </c>
      <c r="DK166" s="41" t="s">
        <v>22774</v>
      </c>
      <c r="DL166" s="43" t="s">
        <v>22775</v>
      </c>
      <c r="DM166" s="41" t="s">
        <v>22776</v>
      </c>
      <c r="DN166" s="41" t="s">
        <v>22777</v>
      </c>
      <c r="DO166" s="41" t="s">
        <v>22778</v>
      </c>
      <c r="DP166" s="41" t="s">
        <v>22779</v>
      </c>
      <c r="DQ166" s="43" t="s">
        <v>22780</v>
      </c>
      <c r="DR166" s="41" t="s">
        <v>22781</v>
      </c>
      <c r="DS166" s="41" t="s">
        <v>22782</v>
      </c>
      <c r="DT166" s="41" t="s">
        <v>22783</v>
      </c>
      <c r="DU166" s="41" t="s">
        <v>22784</v>
      </c>
      <c r="DV166" s="43" t="s">
        <v>22785</v>
      </c>
      <c r="DW166" s="41" t="s">
        <v>22786</v>
      </c>
      <c r="DX166" s="41" t="s">
        <v>22787</v>
      </c>
      <c r="DY166" s="41" t="s">
        <v>22788</v>
      </c>
      <c r="DZ166" s="41" t="s">
        <v>22789</v>
      </c>
      <c r="EA166" s="43" t="s">
        <v>22790</v>
      </c>
      <c r="EB166" s="47">
        <v>1.0965428334549188</v>
      </c>
      <c r="EC166" s="43">
        <v>1.0965428334549188</v>
      </c>
      <c r="ED166" s="41">
        <v>1.0965428334549188</v>
      </c>
      <c r="EE166" s="41">
        <v>1.0965428334549188</v>
      </c>
      <c r="EF166" s="41">
        <v>1.0965428334549188</v>
      </c>
      <c r="EG166" s="41">
        <v>1.0965428334549188</v>
      </c>
      <c r="EH166" s="43">
        <v>1.0965428334549188</v>
      </c>
      <c r="EI166" s="41">
        <v>1.0965428334549188</v>
      </c>
      <c r="EK166" s="41">
        <v>1.0965428334549183</v>
      </c>
      <c r="EL166" s="41">
        <v>1.0965428334549183</v>
      </c>
      <c r="EM166" s="43">
        <v>0.9202359465072647</v>
      </c>
      <c r="EN166" s="41">
        <v>0.70092737981628106</v>
      </c>
      <c r="EO166" s="41">
        <v>0.48161881312529736</v>
      </c>
      <c r="EP166" s="41">
        <v>0.26231024643431367</v>
      </c>
      <c r="EQ166" s="41">
        <v>4.3001679743329989E-2</v>
      </c>
      <c r="ER166" s="43" t="s">
        <v>22791</v>
      </c>
      <c r="ES166" s="41" t="s">
        <v>22792</v>
      </c>
      <c r="ET166" s="41" t="s">
        <v>22793</v>
      </c>
      <c r="EU166" s="41" t="s">
        <v>22794</v>
      </c>
      <c r="EV166" s="41" t="s">
        <v>22795</v>
      </c>
      <c r="EW166" s="43" t="s">
        <v>22796</v>
      </c>
      <c r="EX166" s="41" t="s">
        <v>22797</v>
      </c>
      <c r="EY166" s="41" t="s">
        <v>22798</v>
      </c>
      <c r="EZ166" s="41" t="s">
        <v>22799</v>
      </c>
      <c r="FA166" s="41" t="s">
        <v>22800</v>
      </c>
      <c r="FB166" s="43" t="s">
        <v>22801</v>
      </c>
      <c r="FC166" s="41" t="s">
        <v>22802</v>
      </c>
      <c r="FD166" s="41" t="s">
        <v>22803</v>
      </c>
      <c r="FE166" s="41" t="s">
        <v>22804</v>
      </c>
      <c r="FF166" s="41" t="s">
        <v>22805</v>
      </c>
      <c r="FG166" s="43" t="s">
        <v>22806</v>
      </c>
      <c r="FH166" s="41" t="s">
        <v>22807</v>
      </c>
      <c r="FI166" s="41" t="s">
        <v>22808</v>
      </c>
      <c r="FJ166" s="41" t="s">
        <v>22809</v>
      </c>
      <c r="FK166" s="41" t="s">
        <v>22810</v>
      </c>
      <c r="FL166" s="43" t="s">
        <v>22811</v>
      </c>
      <c r="FM166" s="41" t="s">
        <v>22812</v>
      </c>
      <c r="FN166" s="41" t="s">
        <v>22813</v>
      </c>
      <c r="FO166" s="41" t="s">
        <v>22814</v>
      </c>
      <c r="FP166" s="41" t="s">
        <v>22815</v>
      </c>
      <c r="FQ166" s="43" t="s">
        <v>22816</v>
      </c>
    </row>
    <row r="167" spans="1:173" outlineLevel="1" x14ac:dyDescent="0.3">
      <c r="A167" s="67" t="s">
        <v>22817</v>
      </c>
      <c r="B167" s="67" t="s">
        <v>22818</v>
      </c>
      <c r="C167" s="82" t="s">
        <v>22819</v>
      </c>
      <c r="D167" s="82" t="s">
        <v>22820</v>
      </c>
      <c r="E167" s="37" t="s">
        <v>22821</v>
      </c>
      <c r="F167" s="43" t="s">
        <v>22822</v>
      </c>
      <c r="G167" s="41" t="s">
        <v>22823</v>
      </c>
      <c r="H167" s="41" t="s">
        <v>22824</v>
      </c>
      <c r="I167" s="41" t="s">
        <v>22825</v>
      </c>
      <c r="J167" s="41" t="s">
        <v>22826</v>
      </c>
      <c r="K167" s="41" t="s">
        <v>22827</v>
      </c>
      <c r="L167" s="43" t="s">
        <v>22828</v>
      </c>
      <c r="M167" s="41" t="s">
        <v>22829</v>
      </c>
      <c r="O167" s="41" t="s">
        <v>22830</v>
      </c>
      <c r="P167" s="41" t="s">
        <v>22831</v>
      </c>
      <c r="Q167" s="43" t="s">
        <v>22832</v>
      </c>
      <c r="R167" s="41" t="s">
        <v>22833</v>
      </c>
      <c r="S167" s="41" t="s">
        <v>22834</v>
      </c>
      <c r="T167" s="41" t="s">
        <v>22835</v>
      </c>
      <c r="U167" s="41" t="s">
        <v>22836</v>
      </c>
      <c r="V167" s="43" t="s">
        <v>22837</v>
      </c>
      <c r="W167" s="41" t="s">
        <v>22838</v>
      </c>
      <c r="X167" s="41" t="s">
        <v>22839</v>
      </c>
      <c r="Y167" s="41" t="s">
        <v>22840</v>
      </c>
      <c r="Z167" s="41" t="s">
        <v>22841</v>
      </c>
      <c r="AA167" s="43" t="s">
        <v>22842</v>
      </c>
      <c r="AB167" s="41" t="s">
        <v>22843</v>
      </c>
      <c r="AC167" s="41" t="s">
        <v>22844</v>
      </c>
      <c r="AD167" s="41" t="s">
        <v>22845</v>
      </c>
      <c r="AE167" s="41" t="s">
        <v>22846</v>
      </c>
      <c r="AF167" s="43" t="s">
        <v>22847</v>
      </c>
      <c r="AG167" s="41" t="s">
        <v>22848</v>
      </c>
      <c r="AH167" s="41" t="s">
        <v>22849</v>
      </c>
      <c r="AI167" s="41" t="s">
        <v>22850</v>
      </c>
      <c r="AJ167" s="41" t="s">
        <v>22851</v>
      </c>
      <c r="AK167" s="43" t="s">
        <v>22852</v>
      </c>
      <c r="AL167" s="41" t="s">
        <v>22853</v>
      </c>
      <c r="AM167" s="41" t="s">
        <v>22854</v>
      </c>
      <c r="AN167" s="41" t="s">
        <v>22855</v>
      </c>
      <c r="AO167" s="41" t="s">
        <v>22856</v>
      </c>
      <c r="AP167" s="43" t="s">
        <v>22857</v>
      </c>
      <c r="AQ167" s="41" t="s">
        <v>22858</v>
      </c>
      <c r="AR167" s="41" t="s">
        <v>22859</v>
      </c>
      <c r="AS167" s="41" t="s">
        <v>22860</v>
      </c>
      <c r="AT167" s="41" t="s">
        <v>22861</v>
      </c>
      <c r="AU167" s="43" t="s">
        <v>22862</v>
      </c>
      <c r="AV167" s="47" t="s">
        <v>22863</v>
      </c>
      <c r="AW167" s="43" t="s">
        <v>22864</v>
      </c>
      <c r="AX167" s="41" t="s">
        <v>22865</v>
      </c>
      <c r="AY167" s="41" t="s">
        <v>22866</v>
      </c>
      <c r="AZ167" s="41" t="s">
        <v>22867</v>
      </c>
      <c r="BA167" s="41" t="s">
        <v>22868</v>
      </c>
      <c r="BB167" s="43" t="s">
        <v>22869</v>
      </c>
      <c r="BC167" s="41" t="s">
        <v>22870</v>
      </c>
      <c r="BE167" s="41" t="s">
        <v>22871</v>
      </c>
      <c r="BF167" s="41" t="s">
        <v>22872</v>
      </c>
      <c r="BG167" s="43" t="s">
        <v>22873</v>
      </c>
      <c r="BH167" s="41" t="s">
        <v>22874</v>
      </c>
      <c r="BI167" s="41" t="s">
        <v>22875</v>
      </c>
      <c r="BJ167" s="41" t="s">
        <v>22876</v>
      </c>
      <c r="BK167" s="41" t="s">
        <v>22877</v>
      </c>
      <c r="BL167" s="43" t="s">
        <v>22878</v>
      </c>
      <c r="BM167" s="41" t="s">
        <v>22879</v>
      </c>
      <c r="BN167" s="41" t="s">
        <v>22880</v>
      </c>
      <c r="BO167" s="41" t="s">
        <v>22881</v>
      </c>
      <c r="BP167" s="41" t="s">
        <v>22882</v>
      </c>
      <c r="BQ167" s="43" t="s">
        <v>22883</v>
      </c>
      <c r="BR167" s="41" t="s">
        <v>22884</v>
      </c>
      <c r="BS167" s="41" t="s">
        <v>22885</v>
      </c>
      <c r="BT167" s="41" t="s">
        <v>22886</v>
      </c>
      <c r="BU167" s="41" t="s">
        <v>22887</v>
      </c>
      <c r="BV167" s="43" t="s">
        <v>22888</v>
      </c>
      <c r="BW167" s="41" t="s">
        <v>22889</v>
      </c>
      <c r="BX167" s="41" t="s">
        <v>22890</v>
      </c>
      <c r="BY167" s="41" t="s">
        <v>22891</v>
      </c>
      <c r="BZ167" s="41" t="s">
        <v>22892</v>
      </c>
      <c r="CA167" s="43" t="s">
        <v>22893</v>
      </c>
      <c r="CB167" s="41" t="s">
        <v>22894</v>
      </c>
      <c r="CC167" s="41" t="s">
        <v>22895</v>
      </c>
      <c r="CD167" s="41" t="s">
        <v>22896</v>
      </c>
      <c r="CE167" s="41" t="s">
        <v>22897</v>
      </c>
      <c r="CF167" s="43" t="s">
        <v>22898</v>
      </c>
      <c r="CG167" s="41" t="s">
        <v>22899</v>
      </c>
      <c r="CH167" s="41" t="s">
        <v>22900</v>
      </c>
      <c r="CI167" s="41" t="s">
        <v>22901</v>
      </c>
      <c r="CJ167" s="41" t="s">
        <v>22902</v>
      </c>
      <c r="CK167" s="43" t="s">
        <v>22903</v>
      </c>
      <c r="CL167" s="47" t="s">
        <v>22904</v>
      </c>
      <c r="CM167" s="43" t="s">
        <v>22905</v>
      </c>
      <c r="CN167" s="41" t="s">
        <v>22906</v>
      </c>
      <c r="CO167" s="41" t="s">
        <v>22907</v>
      </c>
      <c r="CP167" s="41" t="s">
        <v>22908</v>
      </c>
      <c r="CQ167" s="41" t="s">
        <v>22909</v>
      </c>
      <c r="CR167" s="43" t="s">
        <v>22910</v>
      </c>
      <c r="CS167" s="41" t="s">
        <v>22911</v>
      </c>
      <c r="CU167" s="41" t="s">
        <v>22912</v>
      </c>
      <c r="CV167" s="41" t="s">
        <v>22913</v>
      </c>
      <c r="CW167" s="43" t="s">
        <v>22914</v>
      </c>
      <c r="CX167" s="41" t="s">
        <v>22915</v>
      </c>
      <c r="CY167" s="41" t="s">
        <v>22916</v>
      </c>
      <c r="CZ167" s="41" t="s">
        <v>22917</v>
      </c>
      <c r="DA167" s="41" t="s">
        <v>22918</v>
      </c>
      <c r="DB167" s="43" t="s">
        <v>22919</v>
      </c>
      <c r="DC167" s="41" t="s">
        <v>22920</v>
      </c>
      <c r="DD167" s="41" t="s">
        <v>22921</v>
      </c>
      <c r="DE167" s="41" t="s">
        <v>22922</v>
      </c>
      <c r="DF167" s="41" t="s">
        <v>22923</v>
      </c>
      <c r="DG167" s="43" t="s">
        <v>22924</v>
      </c>
      <c r="DH167" s="41" t="s">
        <v>22925</v>
      </c>
      <c r="DI167" s="41" t="s">
        <v>22926</v>
      </c>
      <c r="DJ167" s="41" t="s">
        <v>22927</v>
      </c>
      <c r="DK167" s="41" t="s">
        <v>22928</v>
      </c>
      <c r="DL167" s="43" t="s">
        <v>22929</v>
      </c>
      <c r="DM167" s="41" t="s">
        <v>22930</v>
      </c>
      <c r="DN167" s="41" t="s">
        <v>22931</v>
      </c>
      <c r="DO167" s="41" t="s">
        <v>22932</v>
      </c>
      <c r="DP167" s="41" t="s">
        <v>22933</v>
      </c>
      <c r="DQ167" s="43" t="s">
        <v>22934</v>
      </c>
      <c r="DR167" s="41" t="s">
        <v>22935</v>
      </c>
      <c r="DS167" s="41" t="s">
        <v>22936</v>
      </c>
      <c r="DT167" s="41" t="s">
        <v>22937</v>
      </c>
      <c r="DU167" s="41" t="s">
        <v>22938</v>
      </c>
      <c r="DV167" s="43" t="s">
        <v>22939</v>
      </c>
      <c r="DW167" s="41" t="s">
        <v>22940</v>
      </c>
      <c r="DX167" s="41" t="s">
        <v>22941</v>
      </c>
      <c r="DY167" s="41" t="s">
        <v>22942</v>
      </c>
      <c r="DZ167" s="41" t="s">
        <v>22943</v>
      </c>
      <c r="EA167" s="43" t="s">
        <v>22944</v>
      </c>
      <c r="EB167" s="47" t="s">
        <v>22945</v>
      </c>
      <c r="EC167" s="43" t="s">
        <v>22946</v>
      </c>
      <c r="ED167" s="41" t="s">
        <v>22947</v>
      </c>
      <c r="EE167" s="41" t="s">
        <v>22948</v>
      </c>
      <c r="EF167" s="41" t="s">
        <v>22949</v>
      </c>
      <c r="EG167" s="41" t="s">
        <v>22950</v>
      </c>
      <c r="EH167" s="43" t="s">
        <v>22951</v>
      </c>
      <c r="EI167" s="41" t="s">
        <v>22952</v>
      </c>
      <c r="EK167" s="41" t="s">
        <v>22953</v>
      </c>
      <c r="EL167" s="41" t="s">
        <v>22954</v>
      </c>
      <c r="EM167" s="43" t="s">
        <v>22955</v>
      </c>
      <c r="EN167" s="41" t="s">
        <v>22956</v>
      </c>
      <c r="EO167" s="41" t="s">
        <v>22957</v>
      </c>
      <c r="EP167" s="41" t="s">
        <v>22958</v>
      </c>
      <c r="EQ167" s="41" t="s">
        <v>22959</v>
      </c>
      <c r="ER167" s="43" t="s">
        <v>22960</v>
      </c>
      <c r="ES167" s="41" t="s">
        <v>22961</v>
      </c>
      <c r="ET167" s="41" t="s">
        <v>22962</v>
      </c>
      <c r="EU167" s="41" t="s">
        <v>22963</v>
      </c>
      <c r="EV167" s="41" t="s">
        <v>22964</v>
      </c>
      <c r="EW167" s="43" t="s">
        <v>22965</v>
      </c>
      <c r="EX167" s="41" t="s">
        <v>22966</v>
      </c>
      <c r="EY167" s="41" t="s">
        <v>22967</v>
      </c>
      <c r="EZ167" s="41" t="s">
        <v>22968</v>
      </c>
      <c r="FA167" s="41" t="s">
        <v>22969</v>
      </c>
      <c r="FB167" s="43" t="s">
        <v>22970</v>
      </c>
      <c r="FC167" s="41" t="s">
        <v>22971</v>
      </c>
      <c r="FD167" s="41" t="s">
        <v>22972</v>
      </c>
      <c r="FE167" s="41" t="s">
        <v>22973</v>
      </c>
      <c r="FF167" s="41" t="s">
        <v>22974</v>
      </c>
      <c r="FG167" s="43" t="s">
        <v>22975</v>
      </c>
      <c r="FH167" s="41" t="s">
        <v>22976</v>
      </c>
      <c r="FI167" s="41" t="s">
        <v>22977</v>
      </c>
      <c r="FJ167" s="41" t="s">
        <v>22978</v>
      </c>
      <c r="FK167" s="41" t="s">
        <v>22979</v>
      </c>
      <c r="FL167" s="43" t="s">
        <v>22980</v>
      </c>
      <c r="FM167" s="41" t="s">
        <v>22981</v>
      </c>
      <c r="FN167" s="41" t="s">
        <v>22982</v>
      </c>
      <c r="FO167" s="41" t="s">
        <v>22983</v>
      </c>
      <c r="FP167" s="41" t="s">
        <v>22984</v>
      </c>
      <c r="FQ167" s="43" t="s">
        <v>22985</v>
      </c>
    </row>
    <row r="168" spans="1:173" ht="14.7" customHeight="1" outlineLevel="1" x14ac:dyDescent="0.3">
      <c r="A168" s="67" t="s">
        <v>22986</v>
      </c>
      <c r="B168" s="67" t="s">
        <v>22987</v>
      </c>
      <c r="C168" s="153" t="s">
        <v>22988</v>
      </c>
      <c r="D168" s="150"/>
      <c r="E168" s="37" t="s">
        <v>22989</v>
      </c>
      <c r="F168" s="43" t="s">
        <v>22990</v>
      </c>
      <c r="G168" s="41" t="s">
        <v>22991</v>
      </c>
      <c r="H168" s="41" t="s">
        <v>22992</v>
      </c>
      <c r="I168" s="41" t="s">
        <v>22993</v>
      </c>
      <c r="J168" s="41" t="s">
        <v>22994</v>
      </c>
      <c r="K168" s="41" t="s">
        <v>22995</v>
      </c>
      <c r="L168" s="43" t="s">
        <v>22996</v>
      </c>
      <c r="M168" s="41" t="s">
        <v>22997</v>
      </c>
      <c r="O168" s="41" t="s">
        <v>22998</v>
      </c>
      <c r="P168" s="41" t="s">
        <v>22999</v>
      </c>
      <c r="Q168" s="43" t="s">
        <v>23000</v>
      </c>
      <c r="R168" s="41" t="s">
        <v>23001</v>
      </c>
      <c r="S168" s="41" t="s">
        <v>23002</v>
      </c>
      <c r="T168" s="41" t="s">
        <v>23003</v>
      </c>
      <c r="U168" s="41" t="s">
        <v>23004</v>
      </c>
      <c r="V168" s="43" t="s">
        <v>23005</v>
      </c>
      <c r="W168" s="41" t="s">
        <v>23006</v>
      </c>
      <c r="X168" s="41" t="s">
        <v>23007</v>
      </c>
      <c r="Y168" s="41" t="s">
        <v>23008</v>
      </c>
      <c r="Z168" s="41" t="s">
        <v>23009</v>
      </c>
      <c r="AA168" s="43" t="s">
        <v>23010</v>
      </c>
      <c r="AB168" s="41" t="s">
        <v>23011</v>
      </c>
      <c r="AC168" s="41" t="s">
        <v>23012</v>
      </c>
      <c r="AD168" s="41" t="s">
        <v>23013</v>
      </c>
      <c r="AE168" s="41" t="s">
        <v>23014</v>
      </c>
      <c r="AF168" s="43" t="s">
        <v>23015</v>
      </c>
      <c r="AG168" s="41" t="s">
        <v>23016</v>
      </c>
      <c r="AH168" s="41" t="s">
        <v>23017</v>
      </c>
      <c r="AI168" s="41" t="s">
        <v>23018</v>
      </c>
      <c r="AJ168" s="41" t="s">
        <v>23019</v>
      </c>
      <c r="AK168" s="43" t="s">
        <v>23020</v>
      </c>
      <c r="AL168" s="41" t="s">
        <v>23021</v>
      </c>
      <c r="AM168" s="41" t="s">
        <v>23022</v>
      </c>
      <c r="AN168" s="41" t="s">
        <v>23023</v>
      </c>
      <c r="AO168" s="41" t="s">
        <v>23024</v>
      </c>
      <c r="AP168" s="43" t="s">
        <v>23025</v>
      </c>
      <c r="AQ168" s="41" t="s">
        <v>23026</v>
      </c>
      <c r="AR168" s="41" t="s">
        <v>23027</v>
      </c>
      <c r="AS168" s="41" t="s">
        <v>23028</v>
      </c>
      <c r="AT168" s="41" t="s">
        <v>23029</v>
      </c>
      <c r="AU168" s="43" t="s">
        <v>23030</v>
      </c>
      <c r="AV168" s="47" t="s">
        <v>23031</v>
      </c>
      <c r="AW168" s="43" t="s">
        <v>23032</v>
      </c>
      <c r="AX168" s="41" t="s">
        <v>23033</v>
      </c>
      <c r="AY168" s="41" t="s">
        <v>23034</v>
      </c>
      <c r="AZ168" s="41" t="s">
        <v>23035</v>
      </c>
      <c r="BA168" s="41" t="s">
        <v>23036</v>
      </c>
      <c r="BB168" s="43" t="s">
        <v>23037</v>
      </c>
      <c r="BC168" s="41" t="s">
        <v>23038</v>
      </c>
      <c r="BE168" s="41" t="s">
        <v>23039</v>
      </c>
      <c r="BF168" s="41" t="s">
        <v>23040</v>
      </c>
      <c r="BG168" s="43" t="s">
        <v>23041</v>
      </c>
      <c r="BH168" s="41" t="s">
        <v>23042</v>
      </c>
      <c r="BI168" s="41" t="s">
        <v>23043</v>
      </c>
      <c r="BJ168" s="41" t="s">
        <v>23044</v>
      </c>
      <c r="BK168" s="41" t="s">
        <v>23045</v>
      </c>
      <c r="BL168" s="43" t="s">
        <v>23046</v>
      </c>
      <c r="BM168" s="41" t="s">
        <v>23047</v>
      </c>
      <c r="BN168" s="41" t="s">
        <v>23048</v>
      </c>
      <c r="BO168" s="41" t="s">
        <v>23049</v>
      </c>
      <c r="BP168" s="41" t="s">
        <v>23050</v>
      </c>
      <c r="BQ168" s="43" t="s">
        <v>23051</v>
      </c>
      <c r="BR168" s="41" t="s">
        <v>23052</v>
      </c>
      <c r="BS168" s="41" t="s">
        <v>23053</v>
      </c>
      <c r="BT168" s="41" t="s">
        <v>23054</v>
      </c>
      <c r="BU168" s="41" t="s">
        <v>23055</v>
      </c>
      <c r="BV168" s="43" t="s">
        <v>23056</v>
      </c>
      <c r="BW168" s="41" t="s">
        <v>23057</v>
      </c>
      <c r="BX168" s="41" t="s">
        <v>23058</v>
      </c>
      <c r="BY168" s="41" t="s">
        <v>23059</v>
      </c>
      <c r="BZ168" s="41" t="s">
        <v>23060</v>
      </c>
      <c r="CA168" s="43" t="s">
        <v>23061</v>
      </c>
      <c r="CB168" s="41" t="s">
        <v>23062</v>
      </c>
      <c r="CC168" s="41" t="s">
        <v>23063</v>
      </c>
      <c r="CD168" s="41" t="s">
        <v>23064</v>
      </c>
      <c r="CE168" s="41" t="s">
        <v>23065</v>
      </c>
      <c r="CF168" s="43" t="s">
        <v>23066</v>
      </c>
      <c r="CG168" s="41" t="s">
        <v>23067</v>
      </c>
      <c r="CH168" s="41" t="s">
        <v>23068</v>
      </c>
      <c r="CI168" s="41" t="s">
        <v>23069</v>
      </c>
      <c r="CJ168" s="41" t="s">
        <v>23070</v>
      </c>
      <c r="CK168" s="43" t="s">
        <v>23071</v>
      </c>
      <c r="CL168" s="47" t="s">
        <v>23072</v>
      </c>
      <c r="CM168" s="43" t="s">
        <v>23073</v>
      </c>
      <c r="CN168" s="41" t="s">
        <v>23074</v>
      </c>
      <c r="CO168" s="41" t="s">
        <v>23075</v>
      </c>
      <c r="CP168" s="41" t="s">
        <v>23076</v>
      </c>
      <c r="CQ168" s="41" t="s">
        <v>23077</v>
      </c>
      <c r="CR168" s="43" t="s">
        <v>23078</v>
      </c>
      <c r="CS168" s="41" t="s">
        <v>23079</v>
      </c>
      <c r="CU168" s="41" t="s">
        <v>23080</v>
      </c>
      <c r="CV168" s="41" t="s">
        <v>23081</v>
      </c>
      <c r="CW168" s="43" t="s">
        <v>23082</v>
      </c>
      <c r="CX168" s="41" t="s">
        <v>23083</v>
      </c>
      <c r="CY168" s="41" t="s">
        <v>23084</v>
      </c>
      <c r="CZ168" s="41" t="s">
        <v>23085</v>
      </c>
      <c r="DA168" s="41" t="s">
        <v>23086</v>
      </c>
      <c r="DB168" s="43" t="s">
        <v>23087</v>
      </c>
      <c r="DC168" s="41" t="s">
        <v>23088</v>
      </c>
      <c r="DD168" s="41" t="s">
        <v>23089</v>
      </c>
      <c r="DE168" s="41" t="s">
        <v>23090</v>
      </c>
      <c r="DF168" s="41" t="s">
        <v>23091</v>
      </c>
      <c r="DG168" s="43" t="s">
        <v>23092</v>
      </c>
      <c r="DH168" s="41" t="s">
        <v>23093</v>
      </c>
      <c r="DI168" s="41" t="s">
        <v>23094</v>
      </c>
      <c r="DJ168" s="41" t="s">
        <v>23095</v>
      </c>
      <c r="DK168" s="41" t="s">
        <v>23096</v>
      </c>
      <c r="DL168" s="43" t="s">
        <v>23097</v>
      </c>
      <c r="DM168" s="41" t="s">
        <v>23098</v>
      </c>
      <c r="DN168" s="41" t="s">
        <v>23099</v>
      </c>
      <c r="DO168" s="41" t="s">
        <v>23100</v>
      </c>
      <c r="DP168" s="41" t="s">
        <v>23101</v>
      </c>
      <c r="DQ168" s="43" t="s">
        <v>23102</v>
      </c>
      <c r="DR168" s="41" t="s">
        <v>23103</v>
      </c>
      <c r="DS168" s="41" t="s">
        <v>23104</v>
      </c>
      <c r="DT168" s="41" t="s">
        <v>23105</v>
      </c>
      <c r="DU168" s="41" t="s">
        <v>23106</v>
      </c>
      <c r="DV168" s="43" t="s">
        <v>23107</v>
      </c>
      <c r="DW168" s="41" t="s">
        <v>23108</v>
      </c>
      <c r="DX168" s="41" t="s">
        <v>23109</v>
      </c>
      <c r="DY168" s="41" t="s">
        <v>23110</v>
      </c>
      <c r="DZ168" s="41" t="s">
        <v>23111</v>
      </c>
      <c r="EA168" s="43" t="s">
        <v>23112</v>
      </c>
      <c r="EB168" s="47" t="s">
        <v>23113</v>
      </c>
      <c r="EC168" s="43" t="s">
        <v>23114</v>
      </c>
      <c r="ED168" s="41" t="s">
        <v>23115</v>
      </c>
      <c r="EE168" s="41" t="s">
        <v>23116</v>
      </c>
      <c r="EF168" s="41" t="s">
        <v>23117</v>
      </c>
      <c r="EG168" s="41" t="s">
        <v>23118</v>
      </c>
      <c r="EH168" s="43" t="s">
        <v>23119</v>
      </c>
      <c r="EI168" s="41" t="s">
        <v>23120</v>
      </c>
      <c r="EK168" s="41" t="s">
        <v>23121</v>
      </c>
      <c r="EL168" s="41" t="s">
        <v>23122</v>
      </c>
      <c r="EM168" s="43" t="s">
        <v>23123</v>
      </c>
      <c r="EN168" s="41" t="s">
        <v>23124</v>
      </c>
      <c r="EO168" s="41" t="s">
        <v>23125</v>
      </c>
      <c r="EP168" s="41" t="s">
        <v>23126</v>
      </c>
      <c r="EQ168" s="41" t="s">
        <v>23127</v>
      </c>
      <c r="ER168" s="43" t="s">
        <v>23128</v>
      </c>
      <c r="ES168" s="41" t="s">
        <v>23129</v>
      </c>
      <c r="ET168" s="41" t="s">
        <v>23130</v>
      </c>
      <c r="EU168" s="41" t="s">
        <v>23131</v>
      </c>
      <c r="EV168" s="41" t="s">
        <v>23132</v>
      </c>
      <c r="EW168" s="43" t="s">
        <v>23133</v>
      </c>
      <c r="EX168" s="41" t="s">
        <v>23134</v>
      </c>
      <c r="EY168" s="41" t="s">
        <v>23135</v>
      </c>
      <c r="EZ168" s="41" t="s">
        <v>23136</v>
      </c>
      <c r="FA168" s="41" t="s">
        <v>23137</v>
      </c>
      <c r="FB168" s="43" t="s">
        <v>23138</v>
      </c>
      <c r="FC168" s="41" t="s">
        <v>23139</v>
      </c>
      <c r="FD168" s="41" t="s">
        <v>23140</v>
      </c>
      <c r="FE168" s="41" t="s">
        <v>23141</v>
      </c>
      <c r="FF168" s="41" t="s">
        <v>23142</v>
      </c>
      <c r="FG168" s="43" t="s">
        <v>23143</v>
      </c>
      <c r="FH168" s="41" t="s">
        <v>23144</v>
      </c>
      <c r="FI168" s="41" t="s">
        <v>23145</v>
      </c>
      <c r="FJ168" s="41" t="s">
        <v>23146</v>
      </c>
      <c r="FK168" s="41" t="s">
        <v>23147</v>
      </c>
      <c r="FL168" s="43" t="s">
        <v>23148</v>
      </c>
      <c r="FM168" s="41" t="s">
        <v>23149</v>
      </c>
      <c r="FN168" s="41" t="s">
        <v>23150</v>
      </c>
      <c r="FO168" s="41" t="s">
        <v>23151</v>
      </c>
      <c r="FP168" s="41" t="s">
        <v>23152</v>
      </c>
      <c r="FQ168" s="43" t="s">
        <v>23153</v>
      </c>
    </row>
    <row r="169" spans="1:173" ht="24" outlineLevel="1" x14ac:dyDescent="0.3">
      <c r="A169" s="67" t="s">
        <v>23154</v>
      </c>
      <c r="B169" s="67" t="s">
        <v>23155</v>
      </c>
      <c r="C169" s="85" t="s">
        <v>23156</v>
      </c>
      <c r="D169" s="85" t="s">
        <v>23157</v>
      </c>
      <c r="E169" s="37" t="s">
        <v>23158</v>
      </c>
      <c r="F169" s="43">
        <v>-641.24326157208714</v>
      </c>
      <c r="G169" s="41">
        <v>-892.6204437187306</v>
      </c>
      <c r="H169" s="41">
        <v>-983.08519711107078</v>
      </c>
      <c r="I169" s="41">
        <v>-1036.2913138071908</v>
      </c>
      <c r="J169" s="41">
        <v>-1070.2695702469407</v>
      </c>
      <c r="K169" s="41">
        <v>-943.13423902968816</v>
      </c>
      <c r="L169" s="43">
        <v>-909.74778727143689</v>
      </c>
      <c r="M169" s="41">
        <v>-917.87009971641305</v>
      </c>
      <c r="O169" s="41">
        <v>-475.25314047531242</v>
      </c>
      <c r="P169" s="41">
        <v>-613.27028732303518</v>
      </c>
      <c r="Q169" s="43">
        <v>-581.23680333125617</v>
      </c>
      <c r="R169" s="41">
        <v>-565.47210979156114</v>
      </c>
      <c r="S169" s="41">
        <v>-533.50169243169125</v>
      </c>
      <c r="T169" s="41">
        <v>-525.7324893679629</v>
      </c>
      <c r="U169" s="41">
        <v>-520.52630718730381</v>
      </c>
      <c r="V169" s="43">
        <v>-561.2607162315885</v>
      </c>
      <c r="W169" s="41">
        <v>-548.90429727062815</v>
      </c>
      <c r="X169" s="41">
        <v>-537.15603954313906</v>
      </c>
      <c r="Y169" s="41">
        <v>-525.8976711051431</v>
      </c>
      <c r="Z169" s="41">
        <v>-515.04436516609258</v>
      </c>
      <c r="AA169" s="43">
        <v>-504.53496828783</v>
      </c>
      <c r="AB169" s="41">
        <v>-494.32509018942932</v>
      </c>
      <c r="AC169" s="41">
        <v>-484.38221702304816</v>
      </c>
      <c r="AD169" s="41">
        <v>-474.68225546962509</v>
      </c>
      <c r="AE169" s="41">
        <v>-465.20708858664648</v>
      </c>
      <c r="AF169" s="43">
        <v>-455.94284708207516</v>
      </c>
      <c r="AG169" s="41">
        <v>-446.87868648013563</v>
      </c>
      <c r="AH169" s="41">
        <v>-438.00592201578576</v>
      </c>
      <c r="AI169" s="41">
        <v>-429.31741649031085</v>
      </c>
      <c r="AJ169" s="41">
        <v>-420.80714700618665</v>
      </c>
      <c r="AK169" s="43">
        <v>-412.4698981970692</v>
      </c>
      <c r="AL169" s="41">
        <v>-404.30104491174285</v>
      </c>
      <c r="AM169" s="41">
        <v>-396.2963981596007</v>
      </c>
      <c r="AN169" s="41">
        <v>-388.45209579686309</v>
      </c>
      <c r="AO169" s="41">
        <v>-380.7645248569242</v>
      </c>
      <c r="AP169" s="43">
        <v>-373.23026626422478</v>
      </c>
      <c r="AQ169" s="41">
        <v>-365.84605538307522</v>
      </c>
      <c r="AR169" s="41">
        <v>-358.60875377086751</v>
      </c>
      <c r="AS169" s="41">
        <v>-351.51532886102751</v>
      </c>
      <c r="AT169" s="41">
        <v>-344.56283926032677</v>
      </c>
      <c r="AU169" s="43">
        <v>-337.74842402287413</v>
      </c>
      <c r="AV169" s="97" t="s">
        <v>23159</v>
      </c>
      <c r="AW169" s="97" t="s">
        <v>23160</v>
      </c>
      <c r="AX169" s="97" t="s">
        <v>23161</v>
      </c>
      <c r="AY169" s="97" t="s">
        <v>23162</v>
      </c>
      <c r="AZ169" s="97" t="s">
        <v>23163</v>
      </c>
      <c r="BA169" s="97" t="s">
        <v>23164</v>
      </c>
      <c r="BB169" s="97" t="s">
        <v>23165</v>
      </c>
      <c r="BC169" s="97" t="s">
        <v>23166</v>
      </c>
      <c r="BE169" s="97" t="s">
        <v>23167</v>
      </c>
      <c r="BF169" s="97" t="s">
        <v>23168</v>
      </c>
      <c r="BG169" s="97" t="s">
        <v>23169</v>
      </c>
      <c r="BH169" s="97" t="s">
        <v>23170</v>
      </c>
      <c r="BI169" s="97" t="s">
        <v>23171</v>
      </c>
      <c r="BJ169" s="97" t="s">
        <v>23172</v>
      </c>
      <c r="BK169" s="97" t="s">
        <v>23173</v>
      </c>
      <c r="BL169" s="97" t="s">
        <v>23174</v>
      </c>
      <c r="BM169" s="97" t="s">
        <v>23175</v>
      </c>
      <c r="BN169" s="97" t="s">
        <v>23176</v>
      </c>
      <c r="BO169" s="97" t="s">
        <v>23177</v>
      </c>
      <c r="BP169" s="97" t="s">
        <v>23178</v>
      </c>
      <c r="BQ169" s="97" t="s">
        <v>23179</v>
      </c>
      <c r="BR169" s="97" t="s">
        <v>23180</v>
      </c>
      <c r="BS169" s="97" t="s">
        <v>23181</v>
      </c>
      <c r="BT169" s="97" t="s">
        <v>23182</v>
      </c>
      <c r="BU169" s="97" t="s">
        <v>23183</v>
      </c>
      <c r="BV169" s="97" t="s">
        <v>23184</v>
      </c>
      <c r="BW169" s="97" t="s">
        <v>23185</v>
      </c>
      <c r="BX169" s="97" t="s">
        <v>23186</v>
      </c>
      <c r="BY169" s="97" t="s">
        <v>23187</v>
      </c>
      <c r="BZ169" s="97" t="s">
        <v>23188</v>
      </c>
      <c r="CA169" s="97" t="s">
        <v>23189</v>
      </c>
      <c r="CB169" s="97" t="s">
        <v>23190</v>
      </c>
      <c r="CC169" s="97" t="s">
        <v>23191</v>
      </c>
      <c r="CD169" s="97" t="s">
        <v>23192</v>
      </c>
      <c r="CE169" s="97" t="s">
        <v>23193</v>
      </c>
      <c r="CF169" s="97" t="s">
        <v>23194</v>
      </c>
      <c r="CG169" s="97" t="s">
        <v>23195</v>
      </c>
      <c r="CH169" s="97" t="s">
        <v>23196</v>
      </c>
      <c r="CI169" s="97" t="s">
        <v>23197</v>
      </c>
      <c r="CJ169" s="97" t="s">
        <v>23198</v>
      </c>
      <c r="CK169" s="97" t="s">
        <v>23199</v>
      </c>
      <c r="CL169" s="97" t="s">
        <v>23200</v>
      </c>
      <c r="CM169" s="97" t="s">
        <v>23201</v>
      </c>
      <c r="CN169" s="97" t="s">
        <v>23202</v>
      </c>
      <c r="CO169" s="97" t="s">
        <v>23203</v>
      </c>
      <c r="CP169" s="97" t="s">
        <v>23204</v>
      </c>
      <c r="CQ169" s="97" t="s">
        <v>23205</v>
      </c>
      <c r="CR169" s="97" t="s">
        <v>23206</v>
      </c>
      <c r="CS169" s="97" t="s">
        <v>23207</v>
      </c>
      <c r="CU169" s="97" t="s">
        <v>23208</v>
      </c>
      <c r="CV169" s="97" t="s">
        <v>23209</v>
      </c>
      <c r="CW169" s="97" t="s">
        <v>23210</v>
      </c>
      <c r="CX169" s="97" t="s">
        <v>23211</v>
      </c>
      <c r="CY169" s="97" t="s">
        <v>23212</v>
      </c>
      <c r="CZ169" s="97" t="s">
        <v>23213</v>
      </c>
      <c r="DA169" s="97" t="s">
        <v>23214</v>
      </c>
      <c r="DB169" s="97" t="s">
        <v>23215</v>
      </c>
      <c r="DC169" s="97" t="s">
        <v>23216</v>
      </c>
      <c r="DD169" s="97" t="s">
        <v>23217</v>
      </c>
      <c r="DE169" s="97" t="s">
        <v>23218</v>
      </c>
      <c r="DF169" s="97" t="s">
        <v>23219</v>
      </c>
      <c r="DG169" s="97" t="s">
        <v>23220</v>
      </c>
      <c r="DH169" s="97" t="s">
        <v>23221</v>
      </c>
      <c r="DI169" s="97" t="s">
        <v>23222</v>
      </c>
      <c r="DJ169" s="97" t="s">
        <v>23223</v>
      </c>
      <c r="DK169" s="97" t="s">
        <v>23224</v>
      </c>
      <c r="DL169" s="97" t="s">
        <v>23225</v>
      </c>
      <c r="DM169" s="97" t="s">
        <v>23226</v>
      </c>
      <c r="DN169" s="97" t="s">
        <v>23227</v>
      </c>
      <c r="DO169" s="97" t="s">
        <v>23228</v>
      </c>
      <c r="DP169" s="97" t="s">
        <v>23229</v>
      </c>
      <c r="DQ169" s="97" t="s">
        <v>23230</v>
      </c>
      <c r="DR169" s="97" t="s">
        <v>23231</v>
      </c>
      <c r="DS169" s="97" t="s">
        <v>23232</v>
      </c>
      <c r="DT169" s="97" t="s">
        <v>23233</v>
      </c>
      <c r="DU169" s="97" t="s">
        <v>23234</v>
      </c>
      <c r="DV169" s="97" t="s">
        <v>23235</v>
      </c>
      <c r="DW169" s="97" t="s">
        <v>23236</v>
      </c>
      <c r="DX169" s="97" t="s">
        <v>23237</v>
      </c>
      <c r="DY169" s="97" t="s">
        <v>23238</v>
      </c>
      <c r="DZ169" s="97" t="s">
        <v>23239</v>
      </c>
      <c r="EA169" s="97" t="s">
        <v>23240</v>
      </c>
      <c r="EB169" s="47">
        <v>-641.24326157208714</v>
      </c>
      <c r="EC169" s="43">
        <v>-892.6204437187306</v>
      </c>
      <c r="ED169" s="41">
        <v>-983.08519711107078</v>
      </c>
      <c r="EE169" s="41">
        <v>-1036.2913138071908</v>
      </c>
      <c r="EF169" s="41">
        <v>-1070.2695702469407</v>
      </c>
      <c r="EG169" s="41">
        <v>-943.13423902968816</v>
      </c>
      <c r="EH169" s="43">
        <v>-909.74778727143689</v>
      </c>
      <c r="EI169" s="41">
        <v>-917.87009971641305</v>
      </c>
      <c r="EK169" s="41">
        <v>-475.25314047531242</v>
      </c>
      <c r="EL169" s="41">
        <v>-613.27028732303518</v>
      </c>
      <c r="EM169" s="43">
        <v>-581.23680333125617</v>
      </c>
      <c r="EN169" s="41">
        <v>-565.47210979156114</v>
      </c>
      <c r="EO169" s="41">
        <v>-533.50169243169125</v>
      </c>
      <c r="EP169" s="41">
        <v>-525.7324893679629</v>
      </c>
      <c r="EQ169" s="41">
        <v>-520.52630718730381</v>
      </c>
      <c r="ER169" s="43">
        <v>-561.2607162315885</v>
      </c>
      <c r="ES169" s="41">
        <v>-548.90429727062815</v>
      </c>
      <c r="ET169" s="41">
        <v>-537.15603954313906</v>
      </c>
      <c r="EU169" s="41">
        <v>-525.8976711051431</v>
      </c>
      <c r="EV169" s="41">
        <v>-515.04436516609258</v>
      </c>
      <c r="EW169" s="43">
        <v>-504.53496828783</v>
      </c>
      <c r="EX169" s="41">
        <v>-494.32509018942932</v>
      </c>
      <c r="EY169" s="41">
        <v>-484.38221702304816</v>
      </c>
      <c r="EZ169" s="41">
        <v>-474.68225546962509</v>
      </c>
      <c r="FA169" s="41">
        <v>-465.20708858664648</v>
      </c>
      <c r="FB169" s="43">
        <v>-455.94284708207516</v>
      </c>
      <c r="FC169" s="41">
        <v>-446.87868648013563</v>
      </c>
      <c r="FD169" s="41">
        <v>-438.00592201578576</v>
      </c>
      <c r="FE169" s="41">
        <v>-429.31741649031085</v>
      </c>
      <c r="FF169" s="41">
        <v>-420.80714700618665</v>
      </c>
      <c r="FG169" s="43">
        <v>-412.4698981970692</v>
      </c>
      <c r="FH169" s="41">
        <v>-404.30104491174285</v>
      </c>
      <c r="FI169" s="41">
        <v>-396.2963981596007</v>
      </c>
      <c r="FJ169" s="41">
        <v>-388.45209579686309</v>
      </c>
      <c r="FK169" s="41">
        <v>-380.7645248569242</v>
      </c>
      <c r="FL169" s="43">
        <v>-373.23026626422478</v>
      </c>
      <c r="FM169" s="41">
        <v>-365.84605538307522</v>
      </c>
      <c r="FN169" s="41">
        <v>-358.60875377086751</v>
      </c>
      <c r="FO169" s="41">
        <v>-351.51532886102751</v>
      </c>
      <c r="FP169" s="41">
        <v>-344.56283926032677</v>
      </c>
      <c r="FQ169" s="43">
        <v>-337.74842402287413</v>
      </c>
    </row>
    <row r="170" spans="1:173" ht="24" outlineLevel="1" x14ac:dyDescent="0.3">
      <c r="A170" s="67" t="s">
        <v>23241</v>
      </c>
      <c r="B170" s="67" t="s">
        <v>23242</v>
      </c>
      <c r="C170" s="85" t="s">
        <v>23243</v>
      </c>
      <c r="D170" s="85" t="s">
        <v>23244</v>
      </c>
      <c r="E170" s="37" t="s">
        <v>23245</v>
      </c>
      <c r="F170" s="43" t="s">
        <v>23246</v>
      </c>
      <c r="G170" s="41" t="s">
        <v>23247</v>
      </c>
      <c r="H170" s="41" t="s">
        <v>23248</v>
      </c>
      <c r="I170" s="41" t="s">
        <v>23249</v>
      </c>
      <c r="J170" s="41" t="s">
        <v>23250</v>
      </c>
      <c r="K170" s="41" t="s">
        <v>23251</v>
      </c>
      <c r="L170" s="43" t="s">
        <v>23252</v>
      </c>
      <c r="M170" s="41" t="s">
        <v>23253</v>
      </c>
      <c r="O170" s="41" t="s">
        <v>23254</v>
      </c>
      <c r="P170" s="41" t="s">
        <v>23255</v>
      </c>
      <c r="Q170" s="43" t="s">
        <v>23256</v>
      </c>
      <c r="R170" s="41" t="s">
        <v>23257</v>
      </c>
      <c r="S170" s="41" t="s">
        <v>23258</v>
      </c>
      <c r="T170" s="41" t="s">
        <v>23259</v>
      </c>
      <c r="U170" s="41" t="s">
        <v>23260</v>
      </c>
      <c r="V170" s="43" t="s">
        <v>23261</v>
      </c>
      <c r="W170" s="41" t="s">
        <v>23262</v>
      </c>
      <c r="X170" s="41" t="s">
        <v>23263</v>
      </c>
      <c r="Y170" s="41" t="s">
        <v>23264</v>
      </c>
      <c r="Z170" s="41" t="s">
        <v>23265</v>
      </c>
      <c r="AA170" s="43" t="s">
        <v>23266</v>
      </c>
      <c r="AB170" s="41" t="s">
        <v>23267</v>
      </c>
      <c r="AC170" s="41" t="s">
        <v>23268</v>
      </c>
      <c r="AD170" s="41" t="s">
        <v>23269</v>
      </c>
      <c r="AE170" s="41" t="s">
        <v>23270</v>
      </c>
      <c r="AF170" s="43" t="s">
        <v>23271</v>
      </c>
      <c r="AG170" s="41" t="s">
        <v>23272</v>
      </c>
      <c r="AH170" s="41" t="s">
        <v>23273</v>
      </c>
      <c r="AI170" s="41" t="s">
        <v>23274</v>
      </c>
      <c r="AJ170" s="41" t="s">
        <v>23275</v>
      </c>
      <c r="AK170" s="43" t="s">
        <v>23276</v>
      </c>
      <c r="AL170" s="41" t="s">
        <v>23277</v>
      </c>
      <c r="AM170" s="41" t="s">
        <v>23278</v>
      </c>
      <c r="AN170" s="41" t="s">
        <v>23279</v>
      </c>
      <c r="AO170" s="41" t="s">
        <v>23280</v>
      </c>
      <c r="AP170" s="43" t="s">
        <v>23281</v>
      </c>
      <c r="AQ170" s="41" t="s">
        <v>23282</v>
      </c>
      <c r="AR170" s="41" t="s">
        <v>23283</v>
      </c>
      <c r="AS170" s="41" t="s">
        <v>23284</v>
      </c>
      <c r="AT170" s="41" t="s">
        <v>23285</v>
      </c>
      <c r="AU170" s="43" t="s">
        <v>23286</v>
      </c>
      <c r="AV170" s="97" t="s">
        <v>23287</v>
      </c>
      <c r="AW170" s="97" t="s">
        <v>23288</v>
      </c>
      <c r="AX170" s="97" t="s">
        <v>23289</v>
      </c>
      <c r="AY170" s="97" t="s">
        <v>23290</v>
      </c>
      <c r="AZ170" s="97" t="s">
        <v>23291</v>
      </c>
      <c r="BA170" s="97" t="s">
        <v>23292</v>
      </c>
      <c r="BB170" s="97" t="s">
        <v>23293</v>
      </c>
      <c r="BC170" s="97" t="s">
        <v>23294</v>
      </c>
      <c r="BE170" s="97" t="s">
        <v>23295</v>
      </c>
      <c r="BF170" s="97" t="s">
        <v>23296</v>
      </c>
      <c r="BG170" s="97" t="s">
        <v>23297</v>
      </c>
      <c r="BH170" s="97" t="s">
        <v>23298</v>
      </c>
      <c r="BI170" s="97" t="s">
        <v>23299</v>
      </c>
      <c r="BJ170" s="97" t="s">
        <v>23300</v>
      </c>
      <c r="BK170" s="97" t="s">
        <v>23301</v>
      </c>
      <c r="BL170" s="97" t="s">
        <v>23302</v>
      </c>
      <c r="BM170" s="97" t="s">
        <v>23303</v>
      </c>
      <c r="BN170" s="97" t="s">
        <v>23304</v>
      </c>
      <c r="BO170" s="97" t="s">
        <v>23305</v>
      </c>
      <c r="BP170" s="97" t="s">
        <v>23306</v>
      </c>
      <c r="BQ170" s="97" t="s">
        <v>23307</v>
      </c>
      <c r="BR170" s="97" t="s">
        <v>23308</v>
      </c>
      <c r="BS170" s="97" t="s">
        <v>23309</v>
      </c>
      <c r="BT170" s="97" t="s">
        <v>23310</v>
      </c>
      <c r="BU170" s="97" t="s">
        <v>23311</v>
      </c>
      <c r="BV170" s="97" t="s">
        <v>23312</v>
      </c>
      <c r="BW170" s="97" t="s">
        <v>23313</v>
      </c>
      <c r="BX170" s="97" t="s">
        <v>23314</v>
      </c>
      <c r="BY170" s="97" t="s">
        <v>23315</v>
      </c>
      <c r="BZ170" s="97" t="s">
        <v>23316</v>
      </c>
      <c r="CA170" s="97" t="s">
        <v>23317</v>
      </c>
      <c r="CB170" s="97" t="s">
        <v>23318</v>
      </c>
      <c r="CC170" s="97" t="s">
        <v>23319</v>
      </c>
      <c r="CD170" s="97" t="s">
        <v>23320</v>
      </c>
      <c r="CE170" s="97" t="s">
        <v>23321</v>
      </c>
      <c r="CF170" s="97" t="s">
        <v>23322</v>
      </c>
      <c r="CG170" s="97" t="s">
        <v>23323</v>
      </c>
      <c r="CH170" s="97" t="s">
        <v>23324</v>
      </c>
      <c r="CI170" s="97" t="s">
        <v>23325</v>
      </c>
      <c r="CJ170" s="97" t="s">
        <v>23326</v>
      </c>
      <c r="CK170" s="97" t="s">
        <v>23327</v>
      </c>
      <c r="CL170" s="97" t="s">
        <v>23328</v>
      </c>
      <c r="CM170" s="97" t="s">
        <v>23329</v>
      </c>
      <c r="CN170" s="97" t="s">
        <v>23330</v>
      </c>
      <c r="CO170" s="97" t="s">
        <v>23331</v>
      </c>
      <c r="CP170" s="97" t="s">
        <v>23332</v>
      </c>
      <c r="CQ170" s="97" t="s">
        <v>23333</v>
      </c>
      <c r="CR170" s="97" t="s">
        <v>23334</v>
      </c>
      <c r="CS170" s="97" t="s">
        <v>23335</v>
      </c>
      <c r="CU170" s="97" t="s">
        <v>23336</v>
      </c>
      <c r="CV170" s="97" t="s">
        <v>23337</v>
      </c>
      <c r="CW170" s="97" t="s">
        <v>23338</v>
      </c>
      <c r="CX170" s="97" t="s">
        <v>23339</v>
      </c>
      <c r="CY170" s="97" t="s">
        <v>23340</v>
      </c>
      <c r="CZ170" s="97" t="s">
        <v>23341</v>
      </c>
      <c r="DA170" s="97" t="s">
        <v>23342</v>
      </c>
      <c r="DB170" s="97" t="s">
        <v>23343</v>
      </c>
      <c r="DC170" s="97" t="s">
        <v>23344</v>
      </c>
      <c r="DD170" s="97" t="s">
        <v>23345</v>
      </c>
      <c r="DE170" s="97" t="s">
        <v>23346</v>
      </c>
      <c r="DF170" s="97" t="s">
        <v>23347</v>
      </c>
      <c r="DG170" s="97" t="s">
        <v>23348</v>
      </c>
      <c r="DH170" s="97" t="s">
        <v>23349</v>
      </c>
      <c r="DI170" s="97" t="s">
        <v>23350</v>
      </c>
      <c r="DJ170" s="97" t="s">
        <v>23351</v>
      </c>
      <c r="DK170" s="97" t="s">
        <v>23352</v>
      </c>
      <c r="DL170" s="97" t="s">
        <v>23353</v>
      </c>
      <c r="DM170" s="97" t="s">
        <v>23354</v>
      </c>
      <c r="DN170" s="97" t="s">
        <v>23355</v>
      </c>
      <c r="DO170" s="97" t="s">
        <v>23356</v>
      </c>
      <c r="DP170" s="97" t="s">
        <v>23357</v>
      </c>
      <c r="DQ170" s="97" t="s">
        <v>23358</v>
      </c>
      <c r="DR170" s="97" t="s">
        <v>23359</v>
      </c>
      <c r="DS170" s="97" t="s">
        <v>23360</v>
      </c>
      <c r="DT170" s="97" t="s">
        <v>23361</v>
      </c>
      <c r="DU170" s="97" t="s">
        <v>23362</v>
      </c>
      <c r="DV170" s="97" t="s">
        <v>23363</v>
      </c>
      <c r="DW170" s="97" t="s">
        <v>23364</v>
      </c>
      <c r="DX170" s="97" t="s">
        <v>23365</v>
      </c>
      <c r="DY170" s="97" t="s">
        <v>23366</v>
      </c>
      <c r="DZ170" s="97" t="s">
        <v>23367</v>
      </c>
      <c r="EA170" s="97" t="s">
        <v>23368</v>
      </c>
      <c r="EB170" s="47" t="s">
        <v>23369</v>
      </c>
      <c r="EC170" s="43" t="s">
        <v>23370</v>
      </c>
      <c r="ED170" s="41" t="s">
        <v>23371</v>
      </c>
      <c r="EE170" s="41" t="s">
        <v>23372</v>
      </c>
      <c r="EF170" s="41" t="s">
        <v>23373</v>
      </c>
      <c r="EG170" s="41" t="s">
        <v>23374</v>
      </c>
      <c r="EH170" s="43" t="s">
        <v>23375</v>
      </c>
      <c r="EI170" s="41" t="s">
        <v>23376</v>
      </c>
      <c r="EK170" s="41" t="s">
        <v>23377</v>
      </c>
      <c r="EL170" s="41" t="s">
        <v>23378</v>
      </c>
      <c r="EM170" s="43" t="s">
        <v>23379</v>
      </c>
      <c r="EN170" s="41" t="s">
        <v>23380</v>
      </c>
      <c r="EO170" s="41" t="s">
        <v>23381</v>
      </c>
      <c r="EP170" s="41" t="s">
        <v>23382</v>
      </c>
      <c r="EQ170" s="41" t="s">
        <v>23383</v>
      </c>
      <c r="ER170" s="43" t="s">
        <v>23384</v>
      </c>
      <c r="ES170" s="41" t="s">
        <v>23385</v>
      </c>
      <c r="ET170" s="41" t="s">
        <v>23386</v>
      </c>
      <c r="EU170" s="41" t="s">
        <v>23387</v>
      </c>
      <c r="EV170" s="41" t="s">
        <v>23388</v>
      </c>
      <c r="EW170" s="43" t="s">
        <v>23389</v>
      </c>
      <c r="EX170" s="41" t="s">
        <v>23390</v>
      </c>
      <c r="EY170" s="41" t="s">
        <v>23391</v>
      </c>
      <c r="EZ170" s="41" t="s">
        <v>23392</v>
      </c>
      <c r="FA170" s="41" t="s">
        <v>23393</v>
      </c>
      <c r="FB170" s="43" t="s">
        <v>23394</v>
      </c>
      <c r="FC170" s="41" t="s">
        <v>23395</v>
      </c>
      <c r="FD170" s="41" t="s">
        <v>23396</v>
      </c>
      <c r="FE170" s="41" t="s">
        <v>23397</v>
      </c>
      <c r="FF170" s="41" t="s">
        <v>23398</v>
      </c>
      <c r="FG170" s="43" t="s">
        <v>23399</v>
      </c>
      <c r="FH170" s="41" t="s">
        <v>23400</v>
      </c>
      <c r="FI170" s="41" t="s">
        <v>23401</v>
      </c>
      <c r="FJ170" s="41" t="s">
        <v>23402</v>
      </c>
      <c r="FK170" s="41" t="s">
        <v>23403</v>
      </c>
      <c r="FL170" s="43" t="s">
        <v>23404</v>
      </c>
      <c r="FM170" s="41" t="s">
        <v>23405</v>
      </c>
      <c r="FN170" s="41" t="s">
        <v>23406</v>
      </c>
      <c r="FO170" s="41" t="s">
        <v>23407</v>
      </c>
      <c r="FP170" s="41" t="s">
        <v>23408</v>
      </c>
      <c r="FQ170" s="43" t="s">
        <v>23409</v>
      </c>
    </row>
    <row r="171" spans="1:173" ht="24" outlineLevel="1" x14ac:dyDescent="0.3">
      <c r="A171" s="67" t="s">
        <v>23410</v>
      </c>
      <c r="B171" s="67" t="s">
        <v>23411</v>
      </c>
      <c r="C171" s="154" t="s">
        <v>23412</v>
      </c>
      <c r="D171" s="150"/>
      <c r="E171" s="37" t="s">
        <v>23413</v>
      </c>
      <c r="F171" s="43">
        <v>-0.33460807393681014</v>
      </c>
      <c r="G171" s="41">
        <v>-26.354294485802914</v>
      </c>
      <c r="H171" s="41">
        <v>-27.839233992214691</v>
      </c>
      <c r="I171" s="41">
        <v>-21.866791275571011</v>
      </c>
      <c r="J171" s="41">
        <v>-24.778184510790631</v>
      </c>
      <c r="K171" s="41">
        <v>-28.391305539214212</v>
      </c>
      <c r="L171" s="43">
        <v>-24.829160799343374</v>
      </c>
      <c r="M171" s="41">
        <v>-14.462566525311395</v>
      </c>
      <c r="O171" s="41">
        <v>-13.592810217856083</v>
      </c>
      <c r="P171" s="41">
        <v>-23.023370154740537</v>
      </c>
      <c r="Q171" s="43">
        <v>-43.230568528658857</v>
      </c>
      <c r="R171" s="41">
        <v>-47.174184435478359</v>
      </c>
      <c r="S171" s="41">
        <v>-67.39601314568111</v>
      </c>
      <c r="T171" s="41">
        <v>-63.535315214091241</v>
      </c>
      <c r="U171" s="41">
        <v>-57.261602990872291</v>
      </c>
      <c r="V171" s="43">
        <v>-5.2181306689774649</v>
      </c>
      <c r="W171" s="41">
        <v>-6.4497479569267622</v>
      </c>
      <c r="X171" s="41">
        <v>-7.2656937724770305</v>
      </c>
      <c r="Y171" s="41">
        <v>-7.7888151550928901</v>
      </c>
      <c r="Z171" s="41">
        <v>-8.1059559038260804</v>
      </c>
      <c r="AA171" s="43">
        <v>-8.2785021338583391</v>
      </c>
      <c r="AB171" s="41">
        <v>-8.3498391017325311</v>
      </c>
      <c r="AC171" s="41">
        <v>-8.3506239679217256</v>
      </c>
      <c r="AD171" s="41">
        <v>-8.3025141940716782</v>
      </c>
      <c r="AE171" s="41">
        <v>-8.2208039092348031</v>
      </c>
      <c r="AF171" s="43">
        <v>-8.1162880937545445</v>
      </c>
      <c r="AG171" s="41">
        <v>-7.9965807479553295</v>
      </c>
      <c r="AH171" s="41">
        <v>-7.8670469699581638</v>
      </c>
      <c r="AI171" s="41">
        <v>-7.7314620261947864</v>
      </c>
      <c r="AJ171" s="41">
        <v>-7.5924773767741378</v>
      </c>
      <c r="AK171" s="43">
        <v>-7.4519501974798539</v>
      </c>
      <c r="AL171" s="41">
        <v>-7.3111763794717026</v>
      </c>
      <c r="AM171" s="41">
        <v>-7.1710552775732088</v>
      </c>
      <c r="AN171" s="41">
        <v>-7.0322061976762207</v>
      </c>
      <c r="AO171" s="41">
        <v>-6.8950507586979848</v>
      </c>
      <c r="AP171" s="43">
        <v>-6.7598711243512968</v>
      </c>
      <c r="AQ171" s="41">
        <v>-6.6268511724393111</v>
      </c>
      <c r="AR171" s="41">
        <v>-6.4961055992999484</v>
      </c>
      <c r="AS171" s="41">
        <v>-6.3677004932506511</v>
      </c>
      <c r="AT171" s="41">
        <v>-6.2416678758422339</v>
      </c>
      <c r="AU171" s="43">
        <v>-6.1180159778399128</v>
      </c>
      <c r="AV171" s="97" t="s">
        <v>23414</v>
      </c>
      <c r="AW171" s="97" t="s">
        <v>23415</v>
      </c>
      <c r="AX171" s="97" t="s">
        <v>23416</v>
      </c>
      <c r="AY171" s="97" t="s">
        <v>23417</v>
      </c>
      <c r="AZ171" s="97" t="s">
        <v>23418</v>
      </c>
      <c r="BA171" s="97" t="s">
        <v>23419</v>
      </c>
      <c r="BB171" s="97" t="s">
        <v>23420</v>
      </c>
      <c r="BC171" s="97" t="s">
        <v>23421</v>
      </c>
      <c r="BE171" s="97" t="s">
        <v>23422</v>
      </c>
      <c r="BF171" s="97" t="s">
        <v>23423</v>
      </c>
      <c r="BG171" s="97" t="s">
        <v>23424</v>
      </c>
      <c r="BH171" s="97" t="s">
        <v>23425</v>
      </c>
      <c r="BI171" s="97" t="s">
        <v>23426</v>
      </c>
      <c r="BJ171" s="97" t="s">
        <v>23427</v>
      </c>
      <c r="BK171" s="97" t="s">
        <v>23428</v>
      </c>
      <c r="BL171" s="97" t="s">
        <v>23429</v>
      </c>
      <c r="BM171" s="97" t="s">
        <v>23430</v>
      </c>
      <c r="BN171" s="97" t="s">
        <v>23431</v>
      </c>
      <c r="BO171" s="97" t="s">
        <v>23432</v>
      </c>
      <c r="BP171" s="97" t="s">
        <v>23433</v>
      </c>
      <c r="BQ171" s="97" t="s">
        <v>23434</v>
      </c>
      <c r="BR171" s="97" t="s">
        <v>23435</v>
      </c>
      <c r="BS171" s="97" t="s">
        <v>23436</v>
      </c>
      <c r="BT171" s="97" t="s">
        <v>23437</v>
      </c>
      <c r="BU171" s="97" t="s">
        <v>23438</v>
      </c>
      <c r="BV171" s="97" t="s">
        <v>23439</v>
      </c>
      <c r="BW171" s="97" t="s">
        <v>23440</v>
      </c>
      <c r="BX171" s="97" t="s">
        <v>23441</v>
      </c>
      <c r="BY171" s="97" t="s">
        <v>23442</v>
      </c>
      <c r="BZ171" s="97" t="s">
        <v>23443</v>
      </c>
      <c r="CA171" s="97" t="s">
        <v>23444</v>
      </c>
      <c r="CB171" s="97" t="s">
        <v>23445</v>
      </c>
      <c r="CC171" s="97" t="s">
        <v>23446</v>
      </c>
      <c r="CD171" s="97" t="s">
        <v>23447</v>
      </c>
      <c r="CE171" s="97" t="s">
        <v>23448</v>
      </c>
      <c r="CF171" s="97" t="s">
        <v>23449</v>
      </c>
      <c r="CG171" s="97" t="s">
        <v>23450</v>
      </c>
      <c r="CH171" s="97" t="s">
        <v>23451</v>
      </c>
      <c r="CI171" s="97" t="s">
        <v>23452</v>
      </c>
      <c r="CJ171" s="97" t="s">
        <v>23453</v>
      </c>
      <c r="CK171" s="97" t="s">
        <v>23454</v>
      </c>
      <c r="CL171" s="97" t="s">
        <v>23455</v>
      </c>
      <c r="CM171" s="97" t="s">
        <v>23456</v>
      </c>
      <c r="CN171" s="97" t="s">
        <v>23457</v>
      </c>
      <c r="CO171" s="97" t="s">
        <v>23458</v>
      </c>
      <c r="CP171" s="97" t="s">
        <v>23459</v>
      </c>
      <c r="CQ171" s="97" t="s">
        <v>23460</v>
      </c>
      <c r="CR171" s="97" t="s">
        <v>23461</v>
      </c>
      <c r="CS171" s="97" t="s">
        <v>23462</v>
      </c>
      <c r="CU171" s="97" t="s">
        <v>23463</v>
      </c>
      <c r="CV171" s="97" t="s">
        <v>23464</v>
      </c>
      <c r="CW171" s="97" t="s">
        <v>23465</v>
      </c>
      <c r="CX171" s="97" t="s">
        <v>23466</v>
      </c>
      <c r="CY171" s="97" t="s">
        <v>23467</v>
      </c>
      <c r="CZ171" s="97" t="s">
        <v>23468</v>
      </c>
      <c r="DA171" s="97" t="s">
        <v>23469</v>
      </c>
      <c r="DB171" s="97" t="s">
        <v>23470</v>
      </c>
      <c r="DC171" s="97" t="s">
        <v>23471</v>
      </c>
      <c r="DD171" s="97" t="s">
        <v>23472</v>
      </c>
      <c r="DE171" s="97" t="s">
        <v>23473</v>
      </c>
      <c r="DF171" s="97" t="s">
        <v>23474</v>
      </c>
      <c r="DG171" s="97" t="s">
        <v>23475</v>
      </c>
      <c r="DH171" s="97" t="s">
        <v>23476</v>
      </c>
      <c r="DI171" s="97" t="s">
        <v>23477</v>
      </c>
      <c r="DJ171" s="97" t="s">
        <v>23478</v>
      </c>
      <c r="DK171" s="97" t="s">
        <v>23479</v>
      </c>
      <c r="DL171" s="97" t="s">
        <v>23480</v>
      </c>
      <c r="DM171" s="97" t="s">
        <v>23481</v>
      </c>
      <c r="DN171" s="97" t="s">
        <v>23482</v>
      </c>
      <c r="DO171" s="97" t="s">
        <v>23483</v>
      </c>
      <c r="DP171" s="97" t="s">
        <v>23484</v>
      </c>
      <c r="DQ171" s="97" t="s">
        <v>23485</v>
      </c>
      <c r="DR171" s="97" t="s">
        <v>23486</v>
      </c>
      <c r="DS171" s="97" t="s">
        <v>23487</v>
      </c>
      <c r="DT171" s="97" t="s">
        <v>23488</v>
      </c>
      <c r="DU171" s="97" t="s">
        <v>23489</v>
      </c>
      <c r="DV171" s="97" t="s">
        <v>23490</v>
      </c>
      <c r="DW171" s="97" t="s">
        <v>23491</v>
      </c>
      <c r="DX171" s="97" t="s">
        <v>23492</v>
      </c>
      <c r="DY171" s="97" t="s">
        <v>23493</v>
      </c>
      <c r="DZ171" s="97" t="s">
        <v>23494</v>
      </c>
      <c r="EA171" s="97" t="s">
        <v>23495</v>
      </c>
      <c r="EB171" s="47">
        <v>-0.33460807393681014</v>
      </c>
      <c r="EC171" s="43">
        <v>-26.354294485802914</v>
      </c>
      <c r="ED171" s="41">
        <v>-27.839233992214691</v>
      </c>
      <c r="EE171" s="41">
        <v>-21.866791275571011</v>
      </c>
      <c r="EF171" s="41">
        <v>-24.778184510790631</v>
      </c>
      <c r="EG171" s="41">
        <v>-28.391305539214212</v>
      </c>
      <c r="EH171" s="43">
        <v>-24.829160799343374</v>
      </c>
      <c r="EI171" s="41">
        <v>-14.462566525311395</v>
      </c>
      <c r="EK171" s="41">
        <v>-13.592810217856083</v>
      </c>
      <c r="EL171" s="41">
        <v>-23.023370154740537</v>
      </c>
      <c r="EM171" s="43">
        <v>-43.230568528658857</v>
      </c>
      <c r="EN171" s="41">
        <v>-47.174184435478359</v>
      </c>
      <c r="EO171" s="41">
        <v>-67.39601314568111</v>
      </c>
      <c r="EP171" s="41">
        <v>-63.535315214091241</v>
      </c>
      <c r="EQ171" s="41">
        <v>-57.261602990872291</v>
      </c>
      <c r="ER171" s="43">
        <v>-5.2181306689774649</v>
      </c>
      <c r="ES171" s="41">
        <v>-6.4497479569267622</v>
      </c>
      <c r="ET171" s="41">
        <v>-7.2656937724770305</v>
      </c>
      <c r="EU171" s="41">
        <v>-7.7888151550928901</v>
      </c>
      <c r="EV171" s="41">
        <v>-8.1059559038260804</v>
      </c>
      <c r="EW171" s="43">
        <v>-8.2785021338583391</v>
      </c>
      <c r="EX171" s="41">
        <v>-8.3498391017325311</v>
      </c>
      <c r="EY171" s="41">
        <v>-8.3506239679217256</v>
      </c>
      <c r="EZ171" s="41">
        <v>-8.3025141940716782</v>
      </c>
      <c r="FA171" s="41">
        <v>-8.2208039092348031</v>
      </c>
      <c r="FB171" s="43">
        <v>-8.1162880937545445</v>
      </c>
      <c r="FC171" s="41">
        <v>-7.9965807479553295</v>
      </c>
      <c r="FD171" s="41">
        <v>-7.8670469699581638</v>
      </c>
      <c r="FE171" s="41">
        <v>-7.7314620261947864</v>
      </c>
      <c r="FF171" s="41">
        <v>-7.5924773767741378</v>
      </c>
      <c r="FG171" s="43">
        <v>-7.4519501974798539</v>
      </c>
      <c r="FH171" s="41">
        <v>-7.3111763794717026</v>
      </c>
      <c r="FI171" s="41">
        <v>-7.1710552775732088</v>
      </c>
      <c r="FJ171" s="41">
        <v>-7.0322061976762207</v>
      </c>
      <c r="FK171" s="41">
        <v>-6.8950507586979848</v>
      </c>
      <c r="FL171" s="43">
        <v>-6.7598711243512968</v>
      </c>
      <c r="FM171" s="41">
        <v>-6.6268511724393111</v>
      </c>
      <c r="FN171" s="41">
        <v>-6.4961055992999484</v>
      </c>
      <c r="FO171" s="41">
        <v>-6.3677004932506511</v>
      </c>
      <c r="FP171" s="41">
        <v>-6.2416678758422339</v>
      </c>
      <c r="FQ171" s="43">
        <v>-6.1180159778399128</v>
      </c>
    </row>
    <row r="172" spans="1:173" ht="24" outlineLevel="1" x14ac:dyDescent="0.3">
      <c r="A172" s="67" t="s">
        <v>23496</v>
      </c>
      <c r="B172" s="67" t="s">
        <v>23497</v>
      </c>
      <c r="C172" s="154" t="s">
        <v>23498</v>
      </c>
      <c r="D172" s="150"/>
      <c r="E172" s="37" t="s">
        <v>23499</v>
      </c>
      <c r="F172" s="43" t="s">
        <v>23500</v>
      </c>
      <c r="G172" s="41" t="s">
        <v>23501</v>
      </c>
      <c r="H172" s="41" t="s">
        <v>23502</v>
      </c>
      <c r="I172" s="41" t="s">
        <v>23503</v>
      </c>
      <c r="J172" s="41" t="s">
        <v>23504</v>
      </c>
      <c r="K172" s="41" t="s">
        <v>23505</v>
      </c>
      <c r="L172" s="43" t="s">
        <v>23506</v>
      </c>
      <c r="M172" s="41" t="s">
        <v>23507</v>
      </c>
      <c r="O172" s="41" t="s">
        <v>23508</v>
      </c>
      <c r="P172" s="41" t="s">
        <v>23509</v>
      </c>
      <c r="Q172" s="43" t="s">
        <v>23510</v>
      </c>
      <c r="R172" s="41" t="s">
        <v>23511</v>
      </c>
      <c r="S172" s="41" t="s">
        <v>23512</v>
      </c>
      <c r="T172" s="41" t="s">
        <v>23513</v>
      </c>
      <c r="U172" s="41" t="s">
        <v>23514</v>
      </c>
      <c r="V172" s="43" t="s">
        <v>23515</v>
      </c>
      <c r="W172" s="41" t="s">
        <v>23516</v>
      </c>
      <c r="X172" s="41" t="s">
        <v>23517</v>
      </c>
      <c r="Y172" s="41" t="s">
        <v>23518</v>
      </c>
      <c r="Z172" s="41" t="s">
        <v>23519</v>
      </c>
      <c r="AA172" s="43" t="s">
        <v>23520</v>
      </c>
      <c r="AB172" s="41" t="s">
        <v>23521</v>
      </c>
      <c r="AC172" s="41" t="s">
        <v>23522</v>
      </c>
      <c r="AD172" s="41" t="s">
        <v>23523</v>
      </c>
      <c r="AE172" s="41" t="s">
        <v>23524</v>
      </c>
      <c r="AF172" s="43" t="s">
        <v>23525</v>
      </c>
      <c r="AG172" s="41" t="s">
        <v>23526</v>
      </c>
      <c r="AH172" s="41" t="s">
        <v>23527</v>
      </c>
      <c r="AI172" s="41" t="s">
        <v>23528</v>
      </c>
      <c r="AJ172" s="41" t="s">
        <v>23529</v>
      </c>
      <c r="AK172" s="43" t="s">
        <v>23530</v>
      </c>
      <c r="AL172" s="41" t="s">
        <v>23531</v>
      </c>
      <c r="AM172" s="41" t="s">
        <v>23532</v>
      </c>
      <c r="AN172" s="41" t="s">
        <v>23533</v>
      </c>
      <c r="AO172" s="41" t="s">
        <v>23534</v>
      </c>
      <c r="AP172" s="43" t="s">
        <v>23535</v>
      </c>
      <c r="AQ172" s="41" t="s">
        <v>23536</v>
      </c>
      <c r="AR172" s="41" t="s">
        <v>23537</v>
      </c>
      <c r="AS172" s="41" t="s">
        <v>23538</v>
      </c>
      <c r="AT172" s="41" t="s">
        <v>23539</v>
      </c>
      <c r="AU172" s="43" t="s">
        <v>23540</v>
      </c>
      <c r="AV172" s="97" t="s">
        <v>23541</v>
      </c>
      <c r="AW172" s="97" t="s">
        <v>23542</v>
      </c>
      <c r="AX172" s="97" t="s">
        <v>23543</v>
      </c>
      <c r="AY172" s="97" t="s">
        <v>23544</v>
      </c>
      <c r="AZ172" s="97" t="s">
        <v>23545</v>
      </c>
      <c r="BA172" s="97" t="s">
        <v>23546</v>
      </c>
      <c r="BB172" s="97" t="s">
        <v>23547</v>
      </c>
      <c r="BC172" s="97" t="s">
        <v>23548</v>
      </c>
      <c r="BE172" s="97" t="s">
        <v>23549</v>
      </c>
      <c r="BF172" s="97" t="s">
        <v>23550</v>
      </c>
      <c r="BG172" s="97" t="s">
        <v>23551</v>
      </c>
      <c r="BH172" s="97" t="s">
        <v>23552</v>
      </c>
      <c r="BI172" s="97" t="s">
        <v>23553</v>
      </c>
      <c r="BJ172" s="97" t="s">
        <v>23554</v>
      </c>
      <c r="BK172" s="97" t="s">
        <v>23555</v>
      </c>
      <c r="BL172" s="97" t="s">
        <v>23556</v>
      </c>
      <c r="BM172" s="97" t="s">
        <v>23557</v>
      </c>
      <c r="BN172" s="97" t="s">
        <v>23558</v>
      </c>
      <c r="BO172" s="97" t="s">
        <v>23559</v>
      </c>
      <c r="BP172" s="97" t="s">
        <v>23560</v>
      </c>
      <c r="BQ172" s="97" t="s">
        <v>23561</v>
      </c>
      <c r="BR172" s="97" t="s">
        <v>23562</v>
      </c>
      <c r="BS172" s="97" t="s">
        <v>23563</v>
      </c>
      <c r="BT172" s="97" t="s">
        <v>23564</v>
      </c>
      <c r="BU172" s="97" t="s">
        <v>23565</v>
      </c>
      <c r="BV172" s="97" t="s">
        <v>23566</v>
      </c>
      <c r="BW172" s="97" t="s">
        <v>23567</v>
      </c>
      <c r="BX172" s="97" t="s">
        <v>23568</v>
      </c>
      <c r="BY172" s="97" t="s">
        <v>23569</v>
      </c>
      <c r="BZ172" s="97" t="s">
        <v>23570</v>
      </c>
      <c r="CA172" s="97" t="s">
        <v>23571</v>
      </c>
      <c r="CB172" s="97" t="s">
        <v>23572</v>
      </c>
      <c r="CC172" s="97" t="s">
        <v>23573</v>
      </c>
      <c r="CD172" s="97" t="s">
        <v>23574</v>
      </c>
      <c r="CE172" s="97" t="s">
        <v>23575</v>
      </c>
      <c r="CF172" s="97" t="s">
        <v>23576</v>
      </c>
      <c r="CG172" s="97" t="s">
        <v>23577</v>
      </c>
      <c r="CH172" s="97" t="s">
        <v>23578</v>
      </c>
      <c r="CI172" s="97" t="s">
        <v>23579</v>
      </c>
      <c r="CJ172" s="97" t="s">
        <v>23580</v>
      </c>
      <c r="CK172" s="97" t="s">
        <v>23581</v>
      </c>
      <c r="CL172" s="97" t="s">
        <v>23582</v>
      </c>
      <c r="CM172" s="97" t="s">
        <v>23583</v>
      </c>
      <c r="CN172" s="97" t="s">
        <v>23584</v>
      </c>
      <c r="CO172" s="97" t="s">
        <v>23585</v>
      </c>
      <c r="CP172" s="97" t="s">
        <v>23586</v>
      </c>
      <c r="CQ172" s="97" t="s">
        <v>23587</v>
      </c>
      <c r="CR172" s="97" t="s">
        <v>23588</v>
      </c>
      <c r="CS172" s="97" t="s">
        <v>23589</v>
      </c>
      <c r="CU172" s="97" t="s">
        <v>23590</v>
      </c>
      <c r="CV172" s="97" t="s">
        <v>23591</v>
      </c>
      <c r="CW172" s="97" t="s">
        <v>23592</v>
      </c>
      <c r="CX172" s="97" t="s">
        <v>23593</v>
      </c>
      <c r="CY172" s="97" t="s">
        <v>23594</v>
      </c>
      <c r="CZ172" s="97" t="s">
        <v>23595</v>
      </c>
      <c r="DA172" s="97" t="s">
        <v>23596</v>
      </c>
      <c r="DB172" s="97" t="s">
        <v>23597</v>
      </c>
      <c r="DC172" s="97" t="s">
        <v>23598</v>
      </c>
      <c r="DD172" s="97" t="s">
        <v>23599</v>
      </c>
      <c r="DE172" s="97" t="s">
        <v>23600</v>
      </c>
      <c r="DF172" s="97" t="s">
        <v>23601</v>
      </c>
      <c r="DG172" s="97" t="s">
        <v>23602</v>
      </c>
      <c r="DH172" s="97" t="s">
        <v>23603</v>
      </c>
      <c r="DI172" s="97" t="s">
        <v>23604</v>
      </c>
      <c r="DJ172" s="97" t="s">
        <v>23605</v>
      </c>
      <c r="DK172" s="97" t="s">
        <v>23606</v>
      </c>
      <c r="DL172" s="97" t="s">
        <v>23607</v>
      </c>
      <c r="DM172" s="97" t="s">
        <v>23608</v>
      </c>
      <c r="DN172" s="97" t="s">
        <v>23609</v>
      </c>
      <c r="DO172" s="97" t="s">
        <v>23610</v>
      </c>
      <c r="DP172" s="97" t="s">
        <v>23611</v>
      </c>
      <c r="DQ172" s="97" t="s">
        <v>23612</v>
      </c>
      <c r="DR172" s="97" t="s">
        <v>23613</v>
      </c>
      <c r="DS172" s="97" t="s">
        <v>23614</v>
      </c>
      <c r="DT172" s="97" t="s">
        <v>23615</v>
      </c>
      <c r="DU172" s="97" t="s">
        <v>23616</v>
      </c>
      <c r="DV172" s="97" t="s">
        <v>23617</v>
      </c>
      <c r="DW172" s="97" t="s">
        <v>23618</v>
      </c>
      <c r="DX172" s="97" t="s">
        <v>23619</v>
      </c>
      <c r="DY172" s="97" t="s">
        <v>23620</v>
      </c>
      <c r="DZ172" s="97" t="s">
        <v>23621</v>
      </c>
      <c r="EA172" s="97" t="s">
        <v>23622</v>
      </c>
      <c r="EB172" s="47" t="s">
        <v>23623</v>
      </c>
      <c r="EC172" s="43" t="s">
        <v>23624</v>
      </c>
      <c r="ED172" s="41" t="s">
        <v>23625</v>
      </c>
      <c r="EE172" s="41" t="s">
        <v>23626</v>
      </c>
      <c r="EF172" s="41" t="s">
        <v>23627</v>
      </c>
      <c r="EG172" s="41" t="s">
        <v>23628</v>
      </c>
      <c r="EH172" s="43" t="s">
        <v>23629</v>
      </c>
      <c r="EI172" s="41" t="s">
        <v>23630</v>
      </c>
      <c r="EK172" s="41" t="s">
        <v>23631</v>
      </c>
      <c r="EL172" s="41" t="s">
        <v>23632</v>
      </c>
      <c r="EM172" s="43" t="s">
        <v>23633</v>
      </c>
      <c r="EN172" s="41" t="s">
        <v>23634</v>
      </c>
      <c r="EO172" s="41" t="s">
        <v>23635</v>
      </c>
      <c r="EP172" s="41" t="s">
        <v>23636</v>
      </c>
      <c r="EQ172" s="41" t="s">
        <v>23637</v>
      </c>
      <c r="ER172" s="43" t="s">
        <v>23638</v>
      </c>
      <c r="ES172" s="41" t="s">
        <v>23639</v>
      </c>
      <c r="ET172" s="41" t="s">
        <v>23640</v>
      </c>
      <c r="EU172" s="41" t="s">
        <v>23641</v>
      </c>
      <c r="EV172" s="41" t="s">
        <v>23642</v>
      </c>
      <c r="EW172" s="43" t="s">
        <v>23643</v>
      </c>
      <c r="EX172" s="41" t="s">
        <v>23644</v>
      </c>
      <c r="EY172" s="41" t="s">
        <v>23645</v>
      </c>
      <c r="EZ172" s="41" t="s">
        <v>23646</v>
      </c>
      <c r="FA172" s="41" t="s">
        <v>23647</v>
      </c>
      <c r="FB172" s="43" t="s">
        <v>23648</v>
      </c>
      <c r="FC172" s="41" t="s">
        <v>23649</v>
      </c>
      <c r="FD172" s="41" t="s">
        <v>23650</v>
      </c>
      <c r="FE172" s="41" t="s">
        <v>23651</v>
      </c>
      <c r="FF172" s="41" t="s">
        <v>23652</v>
      </c>
      <c r="FG172" s="43" t="s">
        <v>23653</v>
      </c>
      <c r="FH172" s="41" t="s">
        <v>23654</v>
      </c>
      <c r="FI172" s="41" t="s">
        <v>23655</v>
      </c>
      <c r="FJ172" s="41" t="s">
        <v>23656</v>
      </c>
      <c r="FK172" s="41" t="s">
        <v>23657</v>
      </c>
      <c r="FL172" s="43" t="s">
        <v>23658</v>
      </c>
      <c r="FM172" s="41" t="s">
        <v>23659</v>
      </c>
      <c r="FN172" s="41" t="s">
        <v>23660</v>
      </c>
      <c r="FO172" s="41" t="s">
        <v>23661</v>
      </c>
      <c r="FP172" s="41" t="s">
        <v>23662</v>
      </c>
      <c r="FQ172" s="43" t="s">
        <v>23663</v>
      </c>
    </row>
    <row r="173" spans="1:173" ht="14.7" customHeight="1" outlineLevel="1" x14ac:dyDescent="0.3">
      <c r="A173" s="86" t="s">
        <v>23664</v>
      </c>
      <c r="B173" s="86" t="s">
        <v>23665</v>
      </c>
      <c r="C173" s="151" t="s">
        <v>23666</v>
      </c>
      <c r="D173" s="150"/>
      <c r="E173" s="37" t="s">
        <v>23667</v>
      </c>
      <c r="F173" s="43" t="s">
        <v>23668</v>
      </c>
      <c r="G173" s="41" t="s">
        <v>23669</v>
      </c>
      <c r="H173" s="41" t="s">
        <v>23670</v>
      </c>
      <c r="I173" s="41" t="s">
        <v>23671</v>
      </c>
      <c r="J173" s="41" t="s">
        <v>23672</v>
      </c>
      <c r="K173" s="41" t="s">
        <v>23673</v>
      </c>
      <c r="L173" s="43" t="s">
        <v>23674</v>
      </c>
      <c r="M173" s="41" t="s">
        <v>23675</v>
      </c>
      <c r="O173" s="41" t="s">
        <v>23676</v>
      </c>
      <c r="P173" s="41" t="s">
        <v>23677</v>
      </c>
      <c r="Q173" s="43" t="s">
        <v>23678</v>
      </c>
      <c r="R173" s="41" t="s">
        <v>23679</v>
      </c>
      <c r="S173" s="41" t="s">
        <v>23680</v>
      </c>
      <c r="T173" s="41" t="s">
        <v>23681</v>
      </c>
      <c r="U173" s="41" t="s">
        <v>23682</v>
      </c>
      <c r="V173" s="43" t="s">
        <v>23683</v>
      </c>
      <c r="W173" s="41" t="s">
        <v>23684</v>
      </c>
      <c r="X173" s="41" t="s">
        <v>23685</v>
      </c>
      <c r="Y173" s="41" t="s">
        <v>23686</v>
      </c>
      <c r="Z173" s="41" t="s">
        <v>23687</v>
      </c>
      <c r="AA173" s="43" t="s">
        <v>23688</v>
      </c>
      <c r="AB173" s="41" t="s">
        <v>23689</v>
      </c>
      <c r="AC173" s="41" t="s">
        <v>23690</v>
      </c>
      <c r="AD173" s="41" t="s">
        <v>23691</v>
      </c>
      <c r="AE173" s="41" t="s">
        <v>23692</v>
      </c>
      <c r="AF173" s="43" t="s">
        <v>23693</v>
      </c>
      <c r="AG173" s="41" t="s">
        <v>23694</v>
      </c>
      <c r="AH173" s="41" t="s">
        <v>23695</v>
      </c>
      <c r="AI173" s="41" t="s">
        <v>23696</v>
      </c>
      <c r="AJ173" s="41" t="s">
        <v>23697</v>
      </c>
      <c r="AK173" s="43" t="s">
        <v>23698</v>
      </c>
      <c r="AL173" s="41" t="s">
        <v>23699</v>
      </c>
      <c r="AM173" s="41" t="s">
        <v>23700</v>
      </c>
      <c r="AN173" s="41" t="s">
        <v>23701</v>
      </c>
      <c r="AO173" s="41" t="s">
        <v>23702</v>
      </c>
      <c r="AP173" s="43" t="s">
        <v>23703</v>
      </c>
      <c r="AQ173" s="41" t="s">
        <v>23704</v>
      </c>
      <c r="AR173" s="41" t="s">
        <v>23705</v>
      </c>
      <c r="AS173" s="41" t="s">
        <v>23706</v>
      </c>
      <c r="AT173" s="41" t="s">
        <v>23707</v>
      </c>
      <c r="AU173" s="43" t="s">
        <v>23708</v>
      </c>
      <c r="AV173" s="47" t="s">
        <v>23709</v>
      </c>
      <c r="AW173" s="43" t="s">
        <v>23710</v>
      </c>
      <c r="AX173" s="41" t="s">
        <v>23711</v>
      </c>
      <c r="AY173" s="41" t="s">
        <v>23712</v>
      </c>
      <c r="AZ173" s="41" t="s">
        <v>23713</v>
      </c>
      <c r="BA173" s="41" t="s">
        <v>23714</v>
      </c>
      <c r="BB173" s="43" t="s">
        <v>23715</v>
      </c>
      <c r="BC173" s="41" t="s">
        <v>23716</v>
      </c>
      <c r="BE173" s="41" t="s">
        <v>23717</v>
      </c>
      <c r="BF173" s="41" t="s">
        <v>23718</v>
      </c>
      <c r="BG173" s="43" t="s">
        <v>23719</v>
      </c>
      <c r="BH173" s="41" t="s">
        <v>23720</v>
      </c>
      <c r="BI173" s="41" t="s">
        <v>23721</v>
      </c>
      <c r="BJ173" s="41" t="s">
        <v>23722</v>
      </c>
      <c r="BK173" s="41" t="s">
        <v>23723</v>
      </c>
      <c r="BL173" s="43" t="s">
        <v>23724</v>
      </c>
      <c r="BM173" s="41" t="s">
        <v>23725</v>
      </c>
      <c r="BN173" s="41" t="s">
        <v>23726</v>
      </c>
      <c r="BO173" s="41" t="s">
        <v>23727</v>
      </c>
      <c r="BP173" s="41" t="s">
        <v>23728</v>
      </c>
      <c r="BQ173" s="43" t="s">
        <v>23729</v>
      </c>
      <c r="BR173" s="41" t="s">
        <v>23730</v>
      </c>
      <c r="BS173" s="41" t="s">
        <v>23731</v>
      </c>
      <c r="BT173" s="41" t="s">
        <v>23732</v>
      </c>
      <c r="BU173" s="41" t="s">
        <v>23733</v>
      </c>
      <c r="BV173" s="43" t="s">
        <v>23734</v>
      </c>
      <c r="BW173" s="41" t="s">
        <v>23735</v>
      </c>
      <c r="BX173" s="41" t="s">
        <v>23736</v>
      </c>
      <c r="BY173" s="41" t="s">
        <v>23737</v>
      </c>
      <c r="BZ173" s="41" t="s">
        <v>23738</v>
      </c>
      <c r="CA173" s="43" t="s">
        <v>23739</v>
      </c>
      <c r="CB173" s="41" t="s">
        <v>23740</v>
      </c>
      <c r="CC173" s="41" t="s">
        <v>23741</v>
      </c>
      <c r="CD173" s="41" t="s">
        <v>23742</v>
      </c>
      <c r="CE173" s="41" t="s">
        <v>23743</v>
      </c>
      <c r="CF173" s="43" t="s">
        <v>23744</v>
      </c>
      <c r="CG173" s="41" t="s">
        <v>23745</v>
      </c>
      <c r="CH173" s="41" t="s">
        <v>23746</v>
      </c>
      <c r="CI173" s="41" t="s">
        <v>23747</v>
      </c>
      <c r="CJ173" s="41" t="s">
        <v>23748</v>
      </c>
      <c r="CK173" s="43" t="s">
        <v>23749</v>
      </c>
      <c r="CL173" s="47" t="s">
        <v>23750</v>
      </c>
      <c r="CM173" s="43" t="s">
        <v>23751</v>
      </c>
      <c r="CN173" s="41" t="s">
        <v>23752</v>
      </c>
      <c r="CO173" s="41" t="s">
        <v>23753</v>
      </c>
      <c r="CP173" s="41" t="s">
        <v>23754</v>
      </c>
      <c r="CQ173" s="41" t="s">
        <v>23755</v>
      </c>
      <c r="CR173" s="43" t="s">
        <v>23756</v>
      </c>
      <c r="CS173" s="41" t="s">
        <v>23757</v>
      </c>
      <c r="CU173" s="41" t="s">
        <v>23758</v>
      </c>
      <c r="CV173" s="41" t="s">
        <v>23759</v>
      </c>
      <c r="CW173" s="43" t="s">
        <v>23760</v>
      </c>
      <c r="CX173" s="41" t="s">
        <v>23761</v>
      </c>
      <c r="CY173" s="41" t="s">
        <v>23762</v>
      </c>
      <c r="CZ173" s="41" t="s">
        <v>23763</v>
      </c>
      <c r="DA173" s="41" t="s">
        <v>23764</v>
      </c>
      <c r="DB173" s="43" t="s">
        <v>23765</v>
      </c>
      <c r="DC173" s="41" t="s">
        <v>23766</v>
      </c>
      <c r="DD173" s="41" t="s">
        <v>23767</v>
      </c>
      <c r="DE173" s="41" t="s">
        <v>23768</v>
      </c>
      <c r="DF173" s="41" t="s">
        <v>23769</v>
      </c>
      <c r="DG173" s="43" t="s">
        <v>23770</v>
      </c>
      <c r="DH173" s="41" t="s">
        <v>23771</v>
      </c>
      <c r="DI173" s="41" t="s">
        <v>23772</v>
      </c>
      <c r="DJ173" s="41" t="s">
        <v>23773</v>
      </c>
      <c r="DK173" s="41" t="s">
        <v>23774</v>
      </c>
      <c r="DL173" s="43" t="s">
        <v>23775</v>
      </c>
      <c r="DM173" s="41" t="s">
        <v>23776</v>
      </c>
      <c r="DN173" s="41" t="s">
        <v>23777</v>
      </c>
      <c r="DO173" s="41" t="s">
        <v>23778</v>
      </c>
      <c r="DP173" s="41" t="s">
        <v>23779</v>
      </c>
      <c r="DQ173" s="43" t="s">
        <v>23780</v>
      </c>
      <c r="DR173" s="41" t="s">
        <v>23781</v>
      </c>
      <c r="DS173" s="41" t="s">
        <v>23782</v>
      </c>
      <c r="DT173" s="41" t="s">
        <v>23783</v>
      </c>
      <c r="DU173" s="41" t="s">
        <v>23784</v>
      </c>
      <c r="DV173" s="43" t="s">
        <v>23785</v>
      </c>
      <c r="DW173" s="41" t="s">
        <v>23786</v>
      </c>
      <c r="DX173" s="41" t="s">
        <v>23787</v>
      </c>
      <c r="DY173" s="41" t="s">
        <v>23788</v>
      </c>
      <c r="DZ173" s="41" t="s">
        <v>23789</v>
      </c>
      <c r="EA173" s="43" t="s">
        <v>23790</v>
      </c>
      <c r="EB173" s="47" t="s">
        <v>23791</v>
      </c>
      <c r="EC173" s="43" t="s">
        <v>23792</v>
      </c>
      <c r="ED173" s="41" t="s">
        <v>23793</v>
      </c>
      <c r="EE173" s="41" t="s">
        <v>23794</v>
      </c>
      <c r="EF173" s="41" t="s">
        <v>23795</v>
      </c>
      <c r="EG173" s="41" t="s">
        <v>23796</v>
      </c>
      <c r="EH173" s="43" t="s">
        <v>23797</v>
      </c>
      <c r="EI173" s="41" t="s">
        <v>23798</v>
      </c>
      <c r="EK173" s="41" t="s">
        <v>23799</v>
      </c>
      <c r="EL173" s="41" t="s">
        <v>23800</v>
      </c>
      <c r="EM173" s="43" t="s">
        <v>23801</v>
      </c>
      <c r="EN173" s="41" t="s">
        <v>23802</v>
      </c>
      <c r="EO173" s="41" t="s">
        <v>23803</v>
      </c>
      <c r="EP173" s="41" t="s">
        <v>23804</v>
      </c>
      <c r="EQ173" s="41" t="s">
        <v>23805</v>
      </c>
      <c r="ER173" s="43" t="s">
        <v>23806</v>
      </c>
      <c r="ES173" s="41" t="s">
        <v>23807</v>
      </c>
      <c r="ET173" s="41" t="s">
        <v>23808</v>
      </c>
      <c r="EU173" s="41" t="s">
        <v>23809</v>
      </c>
      <c r="EV173" s="41" t="s">
        <v>23810</v>
      </c>
      <c r="EW173" s="43" t="s">
        <v>23811</v>
      </c>
      <c r="EX173" s="41" t="s">
        <v>23812</v>
      </c>
      <c r="EY173" s="41" t="s">
        <v>23813</v>
      </c>
      <c r="EZ173" s="41" t="s">
        <v>23814</v>
      </c>
      <c r="FA173" s="41" t="s">
        <v>23815</v>
      </c>
      <c r="FB173" s="43" t="s">
        <v>23816</v>
      </c>
      <c r="FC173" s="41" t="s">
        <v>23817</v>
      </c>
      <c r="FD173" s="41" t="s">
        <v>23818</v>
      </c>
      <c r="FE173" s="41" t="s">
        <v>23819</v>
      </c>
      <c r="FF173" s="41" t="s">
        <v>23820</v>
      </c>
      <c r="FG173" s="43" t="s">
        <v>23821</v>
      </c>
      <c r="FH173" s="41" t="s">
        <v>23822</v>
      </c>
      <c r="FI173" s="41" t="s">
        <v>23823</v>
      </c>
      <c r="FJ173" s="41" t="s">
        <v>23824</v>
      </c>
      <c r="FK173" s="41" t="s">
        <v>23825</v>
      </c>
      <c r="FL173" s="43" t="s">
        <v>23826</v>
      </c>
      <c r="FM173" s="41" t="s">
        <v>23827</v>
      </c>
      <c r="FN173" s="41" t="s">
        <v>23828</v>
      </c>
      <c r="FO173" s="41" t="s">
        <v>23829</v>
      </c>
      <c r="FP173" s="41" t="s">
        <v>23830</v>
      </c>
      <c r="FQ173" s="43" t="s">
        <v>23831</v>
      </c>
    </row>
    <row r="174" spans="1:173" ht="29.25" customHeight="1" x14ac:dyDescent="0.3">
      <c r="A174" s="152" t="s">
        <v>23832</v>
      </c>
      <c r="B174" s="150"/>
      <c r="C174" s="150"/>
      <c r="D174" s="150"/>
      <c r="E174" s="49" t="s">
        <v>23833</v>
      </c>
      <c r="F174" s="17" t="s">
        <v>23834</v>
      </c>
      <c r="G174" s="17" t="s">
        <v>23835</v>
      </c>
      <c r="H174" s="17" t="s">
        <v>23836</v>
      </c>
      <c r="I174" s="17" t="s">
        <v>23837</v>
      </c>
      <c r="J174" s="17" t="s">
        <v>23838</v>
      </c>
      <c r="K174" s="17" t="s">
        <v>23839</v>
      </c>
      <c r="L174" s="17" t="s">
        <v>23840</v>
      </c>
      <c r="M174" s="17" t="s">
        <v>23841</v>
      </c>
      <c r="N174" s="17" t="s">
        <v>23842</v>
      </c>
      <c r="O174" s="17" t="s">
        <v>23843</v>
      </c>
      <c r="P174" s="17" t="s">
        <v>23844</v>
      </c>
      <c r="Q174" s="17" t="s">
        <v>23845</v>
      </c>
      <c r="R174" s="17" t="s">
        <v>23846</v>
      </c>
      <c r="S174" s="17" t="s">
        <v>23847</v>
      </c>
      <c r="T174" s="17" t="s">
        <v>23848</v>
      </c>
      <c r="U174" s="17" t="s">
        <v>23849</v>
      </c>
      <c r="V174" s="17" t="s">
        <v>23850</v>
      </c>
      <c r="W174" s="17" t="s">
        <v>23851</v>
      </c>
      <c r="X174" s="17" t="s">
        <v>23852</v>
      </c>
      <c r="Y174" s="17" t="s">
        <v>23853</v>
      </c>
      <c r="Z174" s="17" t="s">
        <v>23854</v>
      </c>
      <c r="AA174" s="17" t="s">
        <v>23855</v>
      </c>
      <c r="AB174" s="17" t="s">
        <v>23856</v>
      </c>
      <c r="AC174" s="17" t="s">
        <v>23857</v>
      </c>
      <c r="AD174" s="17" t="s">
        <v>23858</v>
      </c>
      <c r="AE174" s="17" t="s">
        <v>23859</v>
      </c>
      <c r="AF174" s="17" t="s">
        <v>23860</v>
      </c>
      <c r="AG174" s="17" t="s">
        <v>23861</v>
      </c>
      <c r="AH174" s="17" t="s">
        <v>23862</v>
      </c>
      <c r="AI174" s="17" t="s">
        <v>23863</v>
      </c>
      <c r="AJ174" s="17" t="s">
        <v>23864</v>
      </c>
      <c r="AK174" s="17" t="s">
        <v>23865</v>
      </c>
      <c r="AL174" s="17" t="s">
        <v>23866</v>
      </c>
      <c r="AM174" s="17" t="s">
        <v>23867</v>
      </c>
      <c r="AN174" s="17" t="s">
        <v>23868</v>
      </c>
      <c r="AO174" s="17" t="s">
        <v>23869</v>
      </c>
      <c r="AP174" s="17" t="s">
        <v>23870</v>
      </c>
      <c r="AQ174" s="17" t="s">
        <v>23871</v>
      </c>
      <c r="AR174" s="17" t="s">
        <v>23872</v>
      </c>
      <c r="AS174" s="17" t="s">
        <v>23873</v>
      </c>
      <c r="AT174" s="17" t="s">
        <v>23874</v>
      </c>
      <c r="AU174" s="17" t="s">
        <v>23875</v>
      </c>
      <c r="AV174" s="49" t="s">
        <v>23876</v>
      </c>
      <c r="AW174" s="17" t="s">
        <v>23877</v>
      </c>
      <c r="AX174" s="17" t="s">
        <v>23878</v>
      </c>
      <c r="AY174" s="17" t="s">
        <v>23879</v>
      </c>
      <c r="AZ174" s="17" t="s">
        <v>23880</v>
      </c>
      <c r="BA174" s="17" t="s">
        <v>23881</v>
      </c>
      <c r="BB174" s="17" t="s">
        <v>23882</v>
      </c>
      <c r="BC174" s="17" t="s">
        <v>23883</v>
      </c>
      <c r="BD174" s="17" t="s">
        <v>23884</v>
      </c>
      <c r="BE174" s="17" t="s">
        <v>23885</v>
      </c>
      <c r="BF174" s="17" t="s">
        <v>23886</v>
      </c>
      <c r="BG174" s="17" t="s">
        <v>23887</v>
      </c>
      <c r="BH174" s="17" t="s">
        <v>23888</v>
      </c>
      <c r="BI174" s="17" t="s">
        <v>23889</v>
      </c>
      <c r="BJ174" s="17" t="s">
        <v>23890</v>
      </c>
      <c r="BK174" s="17" t="s">
        <v>23891</v>
      </c>
      <c r="BL174" s="17" t="s">
        <v>23892</v>
      </c>
      <c r="BM174" s="17" t="str">
        <f>BG174</f>
        <v>CH4 (ktCO2e)</v>
      </c>
      <c r="BN174" s="17" t="str">
        <f t="shared" ref="BN174:BQ174" si="8">BH174</f>
        <v>CH4 (ktCO2e)</v>
      </c>
      <c r="BO174" s="17" t="str">
        <f t="shared" si="8"/>
        <v>CH4 (ktCO2e)</v>
      </c>
      <c r="BP174" s="17" t="str">
        <f t="shared" si="8"/>
        <v>CH4 (ktCO2e)</v>
      </c>
      <c r="BQ174" s="17" t="str">
        <f t="shared" si="8"/>
        <v>CH4 (ktCO2e)</v>
      </c>
      <c r="BR174" s="17" t="str">
        <f>BL174</f>
        <v>CH4 (ktCO2e)</v>
      </c>
      <c r="BS174" s="17" t="str">
        <f t="shared" ref="BS174:BV174" si="9">BM174</f>
        <v>CH4 (ktCO2e)</v>
      </c>
      <c r="BT174" s="17" t="str">
        <f t="shared" si="9"/>
        <v>CH4 (ktCO2e)</v>
      </c>
      <c r="BU174" s="17" t="str">
        <f t="shared" si="9"/>
        <v>CH4 (ktCO2e)</v>
      </c>
      <c r="BV174" s="17" t="str">
        <f t="shared" si="9"/>
        <v>CH4 (ktCO2e)</v>
      </c>
      <c r="BW174" s="17" t="str">
        <f>BQ174</f>
        <v>CH4 (ktCO2e)</v>
      </c>
      <c r="BX174" s="17" t="str">
        <f t="shared" ref="BX174" si="10">BR174</f>
        <v>CH4 (ktCO2e)</v>
      </c>
      <c r="BY174" s="17" t="str">
        <f t="shared" ref="BY174" si="11">BS174</f>
        <v>CH4 (ktCO2e)</v>
      </c>
      <c r="BZ174" s="17" t="str">
        <f t="shared" ref="BZ174" si="12">BT174</f>
        <v>CH4 (ktCO2e)</v>
      </c>
      <c r="CA174" s="17" t="str">
        <f t="shared" ref="CA174:CB174" si="13">BU174</f>
        <v>CH4 (ktCO2e)</v>
      </c>
      <c r="CB174" s="17" t="str">
        <f t="shared" si="13"/>
        <v>CH4 (ktCO2e)</v>
      </c>
      <c r="CC174" s="17" t="str">
        <f t="shared" ref="CC174" si="14">BW174</f>
        <v>CH4 (ktCO2e)</v>
      </c>
      <c r="CD174" s="17" t="str">
        <f t="shared" ref="CD174" si="15">BX174</f>
        <v>CH4 (ktCO2e)</v>
      </c>
      <c r="CE174" s="17" t="str">
        <f t="shared" ref="CE174" si="16">BY174</f>
        <v>CH4 (ktCO2e)</v>
      </c>
      <c r="CF174" s="17" t="str">
        <f t="shared" ref="CF174:CG174" si="17">BZ174</f>
        <v>CH4 (ktCO2e)</v>
      </c>
      <c r="CG174" s="17" t="str">
        <f t="shared" si="17"/>
        <v>CH4 (ktCO2e)</v>
      </c>
      <c r="CH174" s="17" t="str">
        <f t="shared" ref="CH174" si="18">CB174</f>
        <v>CH4 (ktCO2e)</v>
      </c>
      <c r="CI174" s="17" t="str">
        <f t="shared" ref="CI174" si="19">CC174</f>
        <v>CH4 (ktCO2e)</v>
      </c>
      <c r="CJ174" s="17" t="str">
        <f t="shared" ref="CJ174" si="20">CD174</f>
        <v>CH4 (ktCO2e)</v>
      </c>
      <c r="CK174" s="17" t="str">
        <f t="shared" ref="CK174" si="21">CE174</f>
        <v>CH4 (ktCO2e)</v>
      </c>
      <c r="CL174" s="49" t="s">
        <v>23893</v>
      </c>
      <c r="CM174" s="17" t="s">
        <v>23894</v>
      </c>
      <c r="CN174" s="17" t="s">
        <v>23895</v>
      </c>
      <c r="CO174" s="17" t="s">
        <v>23896</v>
      </c>
      <c r="CP174" s="17" t="s">
        <v>23897</v>
      </c>
      <c r="CQ174" s="17" t="s">
        <v>23898</v>
      </c>
      <c r="CR174" s="17" t="s">
        <v>23899</v>
      </c>
      <c r="CS174" s="17" t="s">
        <v>23900</v>
      </c>
      <c r="CT174" s="17" t="s">
        <v>23901</v>
      </c>
      <c r="CU174" s="17" t="s">
        <v>23902</v>
      </c>
      <c r="CV174" s="17" t="s">
        <v>23903</v>
      </c>
      <c r="CW174" s="17" t="s">
        <v>23904</v>
      </c>
      <c r="CX174" s="17" t="s">
        <v>23905</v>
      </c>
      <c r="CY174" s="17" t="s">
        <v>23906</v>
      </c>
      <c r="CZ174" s="17" t="s">
        <v>23907</v>
      </c>
      <c r="DA174" s="17" t="s">
        <v>23908</v>
      </c>
      <c r="DB174" s="17" t="s">
        <v>23909</v>
      </c>
      <c r="DC174" s="17" t="str">
        <f>CW174</f>
        <v>N2O (ktCO2e)</v>
      </c>
      <c r="DD174" s="17" t="str">
        <f t="shared" ref="DD174:DG174" si="22">CX174</f>
        <v>N2O (ktCO2e)</v>
      </c>
      <c r="DE174" s="17" t="str">
        <f t="shared" si="22"/>
        <v>N2O (ktCO2e)</v>
      </c>
      <c r="DF174" s="17" t="str">
        <f t="shared" si="22"/>
        <v>N2O (ktCO2e)</v>
      </c>
      <c r="DG174" s="17" t="str">
        <f t="shared" si="22"/>
        <v>N2O (ktCO2e)</v>
      </c>
      <c r="DH174" s="17" t="str">
        <f>DB174</f>
        <v>N2O (ktCO2e)</v>
      </c>
      <c r="DI174" s="17" t="str">
        <f t="shared" ref="DI174:DK174" si="23">DC174</f>
        <v>N2O (ktCO2e)</v>
      </c>
      <c r="DJ174" s="17" t="str">
        <f t="shared" si="23"/>
        <v>N2O (ktCO2e)</v>
      </c>
      <c r="DK174" s="17" t="str">
        <f t="shared" si="23"/>
        <v>N2O (ktCO2e)</v>
      </c>
      <c r="DL174" s="17" t="str">
        <f>DF174</f>
        <v>N2O (ktCO2e)</v>
      </c>
      <c r="DM174" s="17" t="str">
        <f>DG174</f>
        <v>N2O (ktCO2e)</v>
      </c>
      <c r="DN174" s="17" t="str">
        <f t="shared" ref="DN174" si="24">DH174</f>
        <v>N2O (ktCO2e)</v>
      </c>
      <c r="DO174" s="17" t="str">
        <f t="shared" ref="DO174" si="25">DI174</f>
        <v>N2O (ktCO2e)</v>
      </c>
      <c r="DP174" s="17" t="str">
        <f t="shared" ref="DP174:DR174" si="26">DJ174</f>
        <v>N2O (ktCO2e)</v>
      </c>
      <c r="DQ174" s="17" t="str">
        <f t="shared" si="26"/>
        <v>N2O (ktCO2e)</v>
      </c>
      <c r="DR174" s="17" t="str">
        <f t="shared" si="26"/>
        <v>N2O (ktCO2e)</v>
      </c>
      <c r="DS174" s="17" t="str">
        <f t="shared" ref="DS174" si="27">DM174</f>
        <v>N2O (ktCO2e)</v>
      </c>
      <c r="DT174" s="17" t="str">
        <f t="shared" ref="DT174" si="28">DN174</f>
        <v>N2O (ktCO2e)</v>
      </c>
      <c r="DU174" s="17" t="str">
        <f t="shared" ref="DU174:DW174" si="29">DO174</f>
        <v>N2O (ktCO2e)</v>
      </c>
      <c r="DV174" s="17" t="str">
        <f t="shared" si="29"/>
        <v>N2O (ktCO2e)</v>
      </c>
      <c r="DW174" s="17" t="str">
        <f t="shared" si="29"/>
        <v>N2O (ktCO2e)</v>
      </c>
      <c r="DX174" s="17" t="str">
        <f t="shared" ref="DX174" si="30">DR174</f>
        <v>N2O (ktCO2e)</v>
      </c>
      <c r="DY174" s="17" t="str">
        <f t="shared" ref="DY174" si="31">DS174</f>
        <v>N2O (ktCO2e)</v>
      </c>
      <c r="DZ174" s="17" t="str">
        <f t="shared" ref="DZ174:EA174" si="32">DT174</f>
        <v>N2O (ktCO2e)</v>
      </c>
      <c r="EA174" s="17" t="str">
        <f t="shared" si="32"/>
        <v>N2O (ktCO2e)</v>
      </c>
      <c r="EB174" s="49" t="s">
        <v>23910</v>
      </c>
      <c r="EC174" s="17" t="s">
        <v>23911</v>
      </c>
      <c r="ED174" s="17" t="s">
        <v>23912</v>
      </c>
      <c r="EE174" s="17" t="s">
        <v>23913</v>
      </c>
      <c r="EF174" s="17" t="s">
        <v>23914</v>
      </c>
      <c r="EG174" s="17" t="s">
        <v>23915</v>
      </c>
      <c r="EH174" s="17" t="s">
        <v>23916</v>
      </c>
      <c r="EI174" s="17" t="s">
        <v>23917</v>
      </c>
      <c r="EJ174" s="17" t="s">
        <v>23918</v>
      </c>
      <c r="EK174" s="17" t="s">
        <v>23919</v>
      </c>
      <c r="EL174" s="17" t="s">
        <v>23920</v>
      </c>
      <c r="EM174" s="17" t="s">
        <v>23921</v>
      </c>
      <c r="EN174" s="17" t="s">
        <v>23922</v>
      </c>
      <c r="EO174" s="17" t="s">
        <v>23923</v>
      </c>
      <c r="EP174" s="17" t="s">
        <v>23924</v>
      </c>
      <c r="EQ174" s="17" t="s">
        <v>23925</v>
      </c>
      <c r="ER174" s="17" t="s">
        <v>23926</v>
      </c>
      <c r="ES174" s="17" t="str">
        <f>EM174</f>
        <v>Total GHGs (ktCO2e)</v>
      </c>
      <c r="ET174" s="17" t="str">
        <f t="shared" ref="ET174:EW174" si="33">EN174</f>
        <v>Total GHGs (ktCO2e)</v>
      </c>
      <c r="EU174" s="17" t="str">
        <f t="shared" si="33"/>
        <v>Total GHGs (ktCO2e)</v>
      </c>
      <c r="EV174" s="17" t="str">
        <f t="shared" si="33"/>
        <v>Total GHGs (ktCO2e)</v>
      </c>
      <c r="EW174" s="17" t="str">
        <f t="shared" si="33"/>
        <v>Total GHGs (ktCO2e)</v>
      </c>
      <c r="EX174" s="17" t="str">
        <f>ER174</f>
        <v>Total GHGs (ktCO2e)</v>
      </c>
      <c r="EY174" s="17" t="str">
        <f t="shared" ref="EY174:FB174" si="34">ES174</f>
        <v>Total GHGs (ktCO2e)</v>
      </c>
      <c r="EZ174" s="17" t="str">
        <f t="shared" si="34"/>
        <v>Total GHGs (ktCO2e)</v>
      </c>
      <c r="FA174" s="17" t="str">
        <f t="shared" si="34"/>
        <v>Total GHGs (ktCO2e)</v>
      </c>
      <c r="FB174" s="17" t="str">
        <f t="shared" si="34"/>
        <v>Total GHGs (ktCO2e)</v>
      </c>
      <c r="FC174" s="17" t="str">
        <f>EW174</f>
        <v>Total GHGs (ktCO2e)</v>
      </c>
      <c r="FD174" s="17" t="str">
        <f t="shared" ref="FD174" si="35">EX174</f>
        <v>Total GHGs (ktCO2e)</v>
      </c>
      <c r="FE174" s="17" t="str">
        <f t="shared" ref="FE174" si="36">EY174</f>
        <v>Total GHGs (ktCO2e)</v>
      </c>
      <c r="FF174" s="17" t="str">
        <f t="shared" ref="FF174" si="37">EZ174</f>
        <v>Total GHGs (ktCO2e)</v>
      </c>
      <c r="FG174" s="17" t="str">
        <f t="shared" ref="FG174:FH174" si="38">FA174</f>
        <v>Total GHGs (ktCO2e)</v>
      </c>
      <c r="FH174" s="17" t="str">
        <f t="shared" si="38"/>
        <v>Total GHGs (ktCO2e)</v>
      </c>
      <c r="FI174" s="17" t="str">
        <f t="shared" ref="FI174" si="39">FC174</f>
        <v>Total GHGs (ktCO2e)</v>
      </c>
      <c r="FJ174" s="17" t="str">
        <f t="shared" ref="FJ174" si="40">FD174</f>
        <v>Total GHGs (ktCO2e)</v>
      </c>
      <c r="FK174" s="17" t="str">
        <f t="shared" ref="FK174" si="41">FE174</f>
        <v>Total GHGs (ktCO2e)</v>
      </c>
      <c r="FL174" s="17" t="str">
        <f t="shared" ref="FL174:FM174" si="42">FF174</f>
        <v>Total GHGs (ktCO2e)</v>
      </c>
      <c r="FM174" s="17" t="str">
        <f t="shared" si="42"/>
        <v>Total GHGs (ktCO2e)</v>
      </c>
      <c r="FN174" s="17" t="str">
        <f t="shared" ref="FN174" si="43">FH174</f>
        <v>Total GHGs (ktCO2e)</v>
      </c>
      <c r="FO174" s="17" t="str">
        <f t="shared" ref="FO174" si="44">FI174</f>
        <v>Total GHGs (ktCO2e)</v>
      </c>
      <c r="FP174" s="17" t="str">
        <f t="shared" ref="FP174" si="45">FJ174</f>
        <v>Total GHGs (ktCO2e)</v>
      </c>
      <c r="FQ174" s="17" t="str">
        <f t="shared" ref="FQ174" si="46">FK174</f>
        <v>Total GHGs (ktCO2e)</v>
      </c>
    </row>
    <row r="175" spans="1:173" ht="38.700000000000003" customHeight="1" outlineLevel="1" x14ac:dyDescent="0.3">
      <c r="B175" s="87" t="s">
        <v>23927</v>
      </c>
      <c r="F175" s="50">
        <f>$F$18</f>
        <v>2022</v>
      </c>
      <c r="G175" s="51">
        <v>2015</v>
      </c>
      <c r="H175" s="51">
        <v>2016</v>
      </c>
      <c r="I175" s="51">
        <v>2017</v>
      </c>
      <c r="J175" s="51">
        <v>2018</v>
      </c>
      <c r="K175" s="51">
        <v>2019</v>
      </c>
      <c r="L175" s="20">
        <v>2020</v>
      </c>
      <c r="M175" s="51">
        <v>2021</v>
      </c>
      <c r="N175" s="51">
        <v>2022</v>
      </c>
      <c r="O175" s="51">
        <v>2023</v>
      </c>
      <c r="P175" s="51">
        <v>2024</v>
      </c>
      <c r="Q175" s="20">
        <v>2025</v>
      </c>
      <c r="R175" s="51">
        <v>2026</v>
      </c>
      <c r="S175" s="51">
        <v>2027</v>
      </c>
      <c r="T175" s="51">
        <v>2028</v>
      </c>
      <c r="U175" s="51">
        <v>2029</v>
      </c>
      <c r="V175" s="20">
        <v>2030</v>
      </c>
      <c r="W175" s="51">
        <v>2031</v>
      </c>
      <c r="X175" s="51">
        <v>2032</v>
      </c>
      <c r="Y175" s="51">
        <v>2033</v>
      </c>
      <c r="Z175" s="51">
        <v>2034</v>
      </c>
      <c r="AA175" s="20">
        <v>2035</v>
      </c>
      <c r="AB175" s="51">
        <v>2036</v>
      </c>
      <c r="AC175" s="51">
        <v>2037</v>
      </c>
      <c r="AD175" s="51">
        <v>2038</v>
      </c>
      <c r="AE175" s="51">
        <v>2039</v>
      </c>
      <c r="AF175" s="20">
        <v>2040</v>
      </c>
      <c r="AG175" s="19">
        <v>2041</v>
      </c>
      <c r="AH175" s="19">
        <v>2042</v>
      </c>
      <c r="AI175" s="19">
        <v>2043</v>
      </c>
      <c r="AJ175" s="19">
        <v>2044</v>
      </c>
      <c r="AK175" s="20">
        <v>2045</v>
      </c>
      <c r="AL175" s="19">
        <v>2046</v>
      </c>
      <c r="AM175" s="19">
        <v>2047</v>
      </c>
      <c r="AN175" s="19">
        <v>2048</v>
      </c>
      <c r="AO175" s="19">
        <v>2049</v>
      </c>
      <c r="AP175" s="20">
        <v>2050</v>
      </c>
      <c r="AQ175" s="19">
        <v>2051</v>
      </c>
      <c r="AR175" s="19">
        <v>2052</v>
      </c>
      <c r="AS175" s="19">
        <v>2053</v>
      </c>
      <c r="AT175" s="19">
        <v>2054</v>
      </c>
      <c r="AU175" s="20">
        <v>2055</v>
      </c>
      <c r="AV175" s="52">
        <f>F175</f>
        <v>2022</v>
      </c>
      <c r="AW175" s="51">
        <v>2015</v>
      </c>
      <c r="AX175" s="51">
        <v>2016</v>
      </c>
      <c r="AY175" s="51">
        <v>2017</v>
      </c>
      <c r="AZ175" s="51">
        <v>2018</v>
      </c>
      <c r="BA175" s="51">
        <v>2019</v>
      </c>
      <c r="BB175" s="20">
        <v>2020</v>
      </c>
      <c r="BC175" s="51">
        <v>2021</v>
      </c>
      <c r="BD175" s="51">
        <v>2022</v>
      </c>
      <c r="BE175" s="51">
        <v>2023</v>
      </c>
      <c r="BF175" s="51">
        <v>2024</v>
      </c>
      <c r="BG175" s="20">
        <v>2025</v>
      </c>
      <c r="BH175" s="51">
        <v>2026</v>
      </c>
      <c r="BI175" s="51">
        <v>2027</v>
      </c>
      <c r="BJ175" s="51">
        <v>2028</v>
      </c>
      <c r="BK175" s="51">
        <v>2029</v>
      </c>
      <c r="BL175" s="20">
        <v>2030</v>
      </c>
      <c r="BM175" s="51">
        <v>2031</v>
      </c>
      <c r="BN175" s="51">
        <v>2032</v>
      </c>
      <c r="BO175" s="51">
        <v>2033</v>
      </c>
      <c r="BP175" s="51">
        <v>2034</v>
      </c>
      <c r="BQ175" s="20">
        <v>2035</v>
      </c>
      <c r="BR175" s="51">
        <v>2036</v>
      </c>
      <c r="BS175" s="51">
        <v>2037</v>
      </c>
      <c r="BT175" s="51">
        <v>2038</v>
      </c>
      <c r="BU175" s="51">
        <v>2039</v>
      </c>
      <c r="BV175" s="20">
        <v>2040</v>
      </c>
      <c r="BW175" s="19">
        <v>2041</v>
      </c>
      <c r="BX175" s="19">
        <v>2042</v>
      </c>
      <c r="BY175" s="19">
        <v>2043</v>
      </c>
      <c r="BZ175" s="19">
        <v>2044</v>
      </c>
      <c r="CA175" s="20">
        <v>2045</v>
      </c>
      <c r="CB175" s="19">
        <v>2046</v>
      </c>
      <c r="CC175" s="19">
        <v>2047</v>
      </c>
      <c r="CD175" s="19">
        <v>2048</v>
      </c>
      <c r="CE175" s="19">
        <v>2049</v>
      </c>
      <c r="CF175" s="20">
        <v>2050</v>
      </c>
      <c r="CG175" s="19">
        <v>2051</v>
      </c>
      <c r="CH175" s="19">
        <v>2052</v>
      </c>
      <c r="CI175" s="19">
        <v>2053</v>
      </c>
      <c r="CJ175" s="19">
        <v>2054</v>
      </c>
      <c r="CK175" s="20">
        <v>2055</v>
      </c>
      <c r="CL175" s="52">
        <f>AV175</f>
        <v>2022</v>
      </c>
      <c r="CM175" s="51">
        <v>2015</v>
      </c>
      <c r="CN175" s="51">
        <v>2016</v>
      </c>
      <c r="CO175" s="51">
        <v>2017</v>
      </c>
      <c r="CP175" s="51">
        <v>2018</v>
      </c>
      <c r="CQ175" s="51">
        <v>2019</v>
      </c>
      <c r="CR175" s="20">
        <v>2020</v>
      </c>
      <c r="CS175" s="51">
        <v>2021</v>
      </c>
      <c r="CT175" s="51">
        <v>2022</v>
      </c>
      <c r="CU175" s="51">
        <v>2023</v>
      </c>
      <c r="CV175" s="51">
        <v>2024</v>
      </c>
      <c r="CW175" s="20">
        <v>2025</v>
      </c>
      <c r="CX175" s="51">
        <v>2026</v>
      </c>
      <c r="CY175" s="51">
        <v>2027</v>
      </c>
      <c r="CZ175" s="51">
        <v>2028</v>
      </c>
      <c r="DA175" s="51">
        <v>2029</v>
      </c>
      <c r="DB175" s="20">
        <v>2030</v>
      </c>
      <c r="DC175" s="51">
        <v>2031</v>
      </c>
      <c r="DD175" s="51">
        <v>2032</v>
      </c>
      <c r="DE175" s="51">
        <v>2033</v>
      </c>
      <c r="DF175" s="51">
        <v>2034</v>
      </c>
      <c r="DG175" s="20">
        <v>2035</v>
      </c>
      <c r="DH175" s="51">
        <v>2036</v>
      </c>
      <c r="DI175" s="51">
        <v>2037</v>
      </c>
      <c r="DJ175" s="51">
        <v>2038</v>
      </c>
      <c r="DK175" s="51">
        <v>2039</v>
      </c>
      <c r="DL175" s="20">
        <v>2040</v>
      </c>
      <c r="DM175" s="19">
        <v>2041</v>
      </c>
      <c r="DN175" s="19">
        <v>2042</v>
      </c>
      <c r="DO175" s="19">
        <v>2043</v>
      </c>
      <c r="DP175" s="19">
        <v>2044</v>
      </c>
      <c r="DQ175" s="20">
        <v>2045</v>
      </c>
      <c r="DR175" s="19">
        <v>2046</v>
      </c>
      <c r="DS175" s="19">
        <v>2047</v>
      </c>
      <c r="DT175" s="19">
        <v>2048</v>
      </c>
      <c r="DU175" s="19">
        <v>2049</v>
      </c>
      <c r="DV175" s="20">
        <v>2050</v>
      </c>
      <c r="DW175" s="19">
        <v>2051</v>
      </c>
      <c r="DX175" s="19">
        <v>2052</v>
      </c>
      <c r="DY175" s="19">
        <v>2053</v>
      </c>
      <c r="DZ175" s="19">
        <v>2054</v>
      </c>
      <c r="EA175" s="20">
        <v>2055</v>
      </c>
      <c r="EB175" s="52">
        <f>CL175</f>
        <v>2022</v>
      </c>
      <c r="EC175" s="51">
        <v>2015</v>
      </c>
      <c r="ED175" s="51">
        <v>2016</v>
      </c>
      <c r="EE175" s="51">
        <v>2017</v>
      </c>
      <c r="EF175" s="51">
        <v>2018</v>
      </c>
      <c r="EG175" s="51">
        <v>2019</v>
      </c>
      <c r="EH175" s="20">
        <v>2020</v>
      </c>
      <c r="EI175" s="51">
        <v>2021</v>
      </c>
      <c r="EJ175" s="51">
        <v>2022</v>
      </c>
      <c r="EK175" s="51">
        <v>2023</v>
      </c>
      <c r="EL175" s="51">
        <v>2024</v>
      </c>
      <c r="EM175" s="20">
        <v>2025</v>
      </c>
      <c r="EN175" s="51">
        <v>2026</v>
      </c>
      <c r="EO175" s="51">
        <v>2027</v>
      </c>
      <c r="EP175" s="51">
        <v>2028</v>
      </c>
      <c r="EQ175" s="51">
        <v>2029</v>
      </c>
      <c r="ER175" s="20">
        <v>2030</v>
      </c>
      <c r="ES175" s="51">
        <v>2031</v>
      </c>
      <c r="ET175" s="51">
        <v>2032</v>
      </c>
      <c r="EU175" s="51">
        <v>2033</v>
      </c>
      <c r="EV175" s="51">
        <v>2034</v>
      </c>
      <c r="EW175" s="20">
        <v>2035</v>
      </c>
      <c r="EX175" s="51">
        <v>2036</v>
      </c>
      <c r="EY175" s="51">
        <v>2037</v>
      </c>
      <c r="EZ175" s="51">
        <v>2038</v>
      </c>
      <c r="FA175" s="51">
        <v>2039</v>
      </c>
      <c r="FB175" s="20">
        <v>2040</v>
      </c>
      <c r="FC175" s="19">
        <v>2041</v>
      </c>
      <c r="FD175" s="19">
        <v>2042</v>
      </c>
      <c r="FE175" s="19">
        <v>2043</v>
      </c>
      <c r="FF175" s="19">
        <v>2044</v>
      </c>
      <c r="FG175" s="20">
        <v>2045</v>
      </c>
      <c r="FH175" s="19">
        <v>2046</v>
      </c>
      <c r="FI175" s="19">
        <v>2047</v>
      </c>
      <c r="FJ175" s="19">
        <v>2048</v>
      </c>
      <c r="FK175" s="19">
        <v>2049</v>
      </c>
      <c r="FL175" s="20">
        <v>2050</v>
      </c>
      <c r="FM175" s="19">
        <v>2051</v>
      </c>
      <c r="FN175" s="19">
        <v>2052</v>
      </c>
      <c r="FO175" s="19">
        <v>2053</v>
      </c>
      <c r="FP175" s="19">
        <v>2054</v>
      </c>
      <c r="FQ175" s="20">
        <v>2055</v>
      </c>
    </row>
    <row r="176" spans="1:173" outlineLevel="1" x14ac:dyDescent="0.3">
      <c r="B176" s="89" t="s">
        <v>23928</v>
      </c>
      <c r="E176" s="90" t="s">
        <v>23929</v>
      </c>
      <c r="F176" s="104">
        <f>IF(NOT(COUNTA(F19:F24)),"",IF(NOT(COUNT(F19:F24)),"NK",SUM(F19:F24)))</f>
        <v>-1676.4963423547802</v>
      </c>
      <c r="G176" s="104">
        <f>IF(NOT(COUNTA(G19:G24)),"",IF(NOT(COUNT(G19:G24)),"NK",SUM(G19:G24)))</f>
        <v>-87.930060471677649</v>
      </c>
      <c r="H176" s="104">
        <f t="shared" ref="H176:K176" si="47">IF(NOT(COUNTA(H19:H24)),"",IF(NOT(COUNT(H19:H24)),"NK",SUM(H19:H24)))</f>
        <v>1084.2732891983424</v>
      </c>
      <c r="I176" s="104">
        <f t="shared" si="47"/>
        <v>789.86851751619383</v>
      </c>
      <c r="J176" s="104">
        <f t="shared" si="47"/>
        <v>2283.8081090278188</v>
      </c>
      <c r="K176" s="104">
        <f t="shared" si="47"/>
        <v>2043.7182694753553</v>
      </c>
      <c r="L176" s="104">
        <f t="shared" ref="L176:BE176" si="48">IF(NOT(COUNTA(L19:L24)),"",IF(NOT(COUNT(L19:L24)),"NK",SUM(L19:L24)))</f>
        <v>63.168558826736998</v>
      </c>
      <c r="M176" s="104">
        <f t="shared" si="48"/>
        <v>-675.74079472883011</v>
      </c>
      <c r="O176" s="104">
        <f t="shared" si="48"/>
        <v>1577.5471823666094</v>
      </c>
      <c r="P176" s="104">
        <f t="shared" si="48"/>
        <v>278.18781629655336</v>
      </c>
      <c r="Q176" s="104">
        <f t="shared" si="48"/>
        <v>262.52183393196719</v>
      </c>
      <c r="R176" s="104">
        <f t="shared" si="48"/>
        <v>244.90225180884235</v>
      </c>
      <c r="S176" s="104">
        <f t="shared" si="48"/>
        <v>231.70065668665939</v>
      </c>
      <c r="T176" s="104">
        <f t="shared" si="48"/>
        <v>223.89369787089072</v>
      </c>
      <c r="U176" s="104">
        <f t="shared" si="48"/>
        <v>215.64218765113856</v>
      </c>
      <c r="V176" s="104">
        <f t="shared" si="48"/>
        <v>214.2638942611018</v>
      </c>
      <c r="W176" s="104">
        <f t="shared" si="48"/>
        <v>213.82250108832102</v>
      </c>
      <c r="X176" s="104">
        <f t="shared" si="48"/>
        <v>217.40295282572305</v>
      </c>
      <c r="Y176" s="104">
        <f t="shared" si="48"/>
        <v>228.29216685254499</v>
      </c>
      <c r="Z176" s="104">
        <f t="shared" si="48"/>
        <v>120.67561193018827</v>
      </c>
      <c r="AA176" s="104">
        <f t="shared" si="48"/>
        <v>134.77180719595808</v>
      </c>
      <c r="AB176" s="104">
        <f t="shared" si="48"/>
        <v>152.19039979725858</v>
      </c>
      <c r="AC176" s="104">
        <f t="shared" si="48"/>
        <v>170.84722143258423</v>
      </c>
      <c r="AD176" s="104">
        <f t="shared" si="48"/>
        <v>182.33278934628916</v>
      </c>
      <c r="AE176" s="104">
        <f t="shared" si="48"/>
        <v>196.94861136967549</v>
      </c>
      <c r="AF176" s="104">
        <f t="shared" si="48"/>
        <v>212.32502505671599</v>
      </c>
      <c r="AG176" s="104">
        <f t="shared" ref="AG176:AK176" si="49">IF(NOT(COUNTA(AG19:AG24)),"",IF(NOT(COUNT(AG19:AG24)),"NK",SUM(AG19:AG24)))</f>
        <v>226.86257800583377</v>
      </c>
      <c r="AH176" s="104">
        <f t="shared" si="49"/>
        <v>239.67520288718069</v>
      </c>
      <c r="AI176" s="104">
        <f t="shared" si="49"/>
        <v>245.05843639508791</v>
      </c>
      <c r="AJ176" s="104">
        <f t="shared" si="49"/>
        <v>253.47547580663817</v>
      </c>
      <c r="AK176" s="104">
        <f t="shared" si="49"/>
        <v>261.58887454005293</v>
      </c>
      <c r="AL176" s="104">
        <f t="shared" ref="AL176:AU176" si="50">IF(NOT(COUNTA(AL19:AL24)),"",IF(NOT(COUNT(AL19:AL24)),"NK",SUM(AL19:AL24)))</f>
        <v>270.77224518653821</v>
      </c>
      <c r="AM176" s="104">
        <f t="shared" si="50"/>
        <v>279.04469379889377</v>
      </c>
      <c r="AN176" s="104">
        <f t="shared" si="50"/>
        <v>284.79041819817093</v>
      </c>
      <c r="AO176" s="104">
        <f t="shared" si="50"/>
        <v>288.8155120887979</v>
      </c>
      <c r="AP176" s="104">
        <f t="shared" si="50"/>
        <v>291.95137256529512</v>
      </c>
      <c r="AQ176" s="104">
        <f t="shared" si="50"/>
        <v>294.76551851395669</v>
      </c>
      <c r="AR176" s="104">
        <f t="shared" si="50"/>
        <v>297.93752669027009</v>
      </c>
      <c r="AS176" s="104">
        <f t="shared" si="50"/>
        <v>300.06486634346669</v>
      </c>
      <c r="AT176" s="104">
        <f t="shared" si="50"/>
        <v>-1720.1252925240144</v>
      </c>
      <c r="AU176" s="104">
        <f t="shared" si="50"/>
        <v>-1719.9607729677643</v>
      </c>
      <c r="AV176" s="105">
        <f t="shared" si="48"/>
        <v>74.84719917130451</v>
      </c>
      <c r="AW176" s="104">
        <f t="shared" si="48"/>
        <v>74.938329648591207</v>
      </c>
      <c r="AX176" s="104">
        <f t="shared" si="48"/>
        <v>75.168138018553549</v>
      </c>
      <c r="AY176" s="104">
        <f t="shared" si="48"/>
        <v>74.824421947205437</v>
      </c>
      <c r="AZ176" s="104">
        <f t="shared" si="48"/>
        <v>77.650472008779587</v>
      </c>
      <c r="BA176" s="104">
        <f t="shared" si="48"/>
        <v>74.862210503655575</v>
      </c>
      <c r="BB176" s="104">
        <f t="shared" si="48"/>
        <v>74.95315769969281</v>
      </c>
      <c r="BC176" s="104">
        <f t="shared" si="48"/>
        <v>74.871540683310272</v>
      </c>
      <c r="BD176" s="104" t="str">
        <f t="shared" si="48"/>
        <v/>
      </c>
      <c r="BE176" s="104">
        <f t="shared" si="48"/>
        <v>75.436916013348565</v>
      </c>
      <c r="BF176" s="104">
        <f t="shared" ref="BF176:CY176" si="51">IF(NOT(COUNTA(BF19:BF24)),"",IF(NOT(COUNT(BF19:BF24)),"NK",SUM(BF19:BF24)))</f>
        <v>75.436916013348565</v>
      </c>
      <c r="BG176" s="104">
        <f t="shared" si="51"/>
        <v>75.436916013348565</v>
      </c>
      <c r="BH176" s="104">
        <f t="shared" si="51"/>
        <v>75.436916013348565</v>
      </c>
      <c r="BI176" s="104">
        <f t="shared" si="51"/>
        <v>75.436916013348565</v>
      </c>
      <c r="BJ176" s="104">
        <f t="shared" si="51"/>
        <v>75.436916013348565</v>
      </c>
      <c r="BK176" s="104">
        <f t="shared" si="51"/>
        <v>75.436916013348565</v>
      </c>
      <c r="BL176" s="104">
        <f t="shared" si="51"/>
        <v>75.436916013348565</v>
      </c>
      <c r="BM176" s="104">
        <f t="shared" si="51"/>
        <v>75.436916013348565</v>
      </c>
      <c r="BN176" s="104">
        <f t="shared" si="51"/>
        <v>75.436916013348565</v>
      </c>
      <c r="BO176" s="104">
        <f t="shared" si="51"/>
        <v>75.436916013348565</v>
      </c>
      <c r="BP176" s="104">
        <f t="shared" si="51"/>
        <v>75.436916013348565</v>
      </c>
      <c r="BQ176" s="104">
        <f t="shared" si="51"/>
        <v>75.436916013348565</v>
      </c>
      <c r="BR176" s="104">
        <f t="shared" si="51"/>
        <v>75.436916013348565</v>
      </c>
      <c r="BS176" s="104">
        <f t="shared" si="51"/>
        <v>75.436916013348565</v>
      </c>
      <c r="BT176" s="104">
        <f t="shared" si="51"/>
        <v>75.436916013348565</v>
      </c>
      <c r="BU176" s="104">
        <f t="shared" si="51"/>
        <v>75.436916013348565</v>
      </c>
      <c r="BV176" s="104">
        <f t="shared" si="51"/>
        <v>75.436916013348565</v>
      </c>
      <c r="BW176" s="104">
        <f t="shared" ref="BW176:CA176" si="52">IF(NOT(COUNTA(BW19:BW24)),"",IF(NOT(COUNT(BW19:BW24)),"NK",SUM(BW19:BW24)))</f>
        <v>75.436916013348565</v>
      </c>
      <c r="BX176" s="104">
        <f t="shared" si="52"/>
        <v>75.436916013348565</v>
      </c>
      <c r="BY176" s="104">
        <f t="shared" si="52"/>
        <v>75.436916013348565</v>
      </c>
      <c r="BZ176" s="104">
        <f t="shared" si="52"/>
        <v>75.436916013348565</v>
      </c>
      <c r="CA176" s="104">
        <f t="shared" si="52"/>
        <v>75.436916013348565</v>
      </c>
      <c r="CB176" s="104">
        <f t="shared" ref="CB176:CK176" si="53">IF(NOT(COUNTA(CB19:CB24)),"",IF(NOT(COUNT(CB19:CB24)),"NK",SUM(CB19:CB24)))</f>
        <v>75.436916013348565</v>
      </c>
      <c r="CC176" s="104">
        <f t="shared" si="53"/>
        <v>75.436916013348565</v>
      </c>
      <c r="CD176" s="104">
        <f t="shared" si="53"/>
        <v>75.436916013348565</v>
      </c>
      <c r="CE176" s="104">
        <f t="shared" si="53"/>
        <v>75.436916013348565</v>
      </c>
      <c r="CF176" s="104">
        <f t="shared" si="53"/>
        <v>75.436916013348565</v>
      </c>
      <c r="CG176" s="104">
        <f t="shared" si="53"/>
        <v>75.436916013348565</v>
      </c>
      <c r="CH176" s="104">
        <f t="shared" si="53"/>
        <v>75.436916013348565</v>
      </c>
      <c r="CI176" s="104">
        <f t="shared" si="53"/>
        <v>75.436916013348565</v>
      </c>
      <c r="CJ176" s="104">
        <f t="shared" si="53"/>
        <v>75.436916013348565</v>
      </c>
      <c r="CK176" s="104">
        <f t="shared" si="53"/>
        <v>75.436916013348565</v>
      </c>
      <c r="CL176" s="105">
        <f t="shared" si="51"/>
        <v>241.93424836335001</v>
      </c>
      <c r="CM176" s="104">
        <f t="shared" si="51"/>
        <v>241.66936579982448</v>
      </c>
      <c r="CN176" s="104">
        <f t="shared" si="51"/>
        <v>241.82059358667598</v>
      </c>
      <c r="CO176" s="104">
        <f t="shared" si="51"/>
        <v>241.75872711583347</v>
      </c>
      <c r="CP176" s="104">
        <f t="shared" si="51"/>
        <v>242.09211434335546</v>
      </c>
      <c r="CQ176" s="104">
        <f t="shared" si="51"/>
        <v>241.87666387684777</v>
      </c>
      <c r="CR176" s="104">
        <f t="shared" si="51"/>
        <v>241.91561548966627</v>
      </c>
      <c r="CS176" s="104">
        <f t="shared" si="51"/>
        <v>241.92208756729073</v>
      </c>
      <c r="CT176" s="104" t="str">
        <f t="shared" si="51"/>
        <v/>
      </c>
      <c r="CU176" s="104">
        <f t="shared" si="51"/>
        <v>241.92045012778598</v>
      </c>
      <c r="CV176" s="104">
        <f t="shared" si="51"/>
        <v>241.91033717189518</v>
      </c>
      <c r="CW176" s="104">
        <f t="shared" si="51"/>
        <v>241.88930544689518</v>
      </c>
      <c r="CX176" s="104">
        <f t="shared" si="51"/>
        <v>241.85405111859058</v>
      </c>
      <c r="CY176" s="104">
        <f t="shared" si="51"/>
        <v>241.81915940623426</v>
      </c>
      <c r="CZ176" s="104">
        <f t="shared" ref="CZ176:ES176" si="54">IF(NOT(COUNTA(CZ19:CZ24)),"",IF(NOT(COUNT(CZ19:CZ24)),"NK",SUM(CZ19:CZ24)))</f>
        <v>241.79430006844689</v>
      </c>
      <c r="DA176" s="104">
        <f t="shared" si="54"/>
        <v>241.77338921542966</v>
      </c>
      <c r="DB176" s="104">
        <f t="shared" si="54"/>
        <v>241.76327625953886</v>
      </c>
      <c r="DC176" s="104">
        <f t="shared" si="54"/>
        <v>241.75251865307334</v>
      </c>
      <c r="DD176" s="104">
        <f t="shared" si="54"/>
        <v>241.73906157232622</v>
      </c>
      <c r="DE176" s="104">
        <f t="shared" si="54"/>
        <v>241.73080198683769</v>
      </c>
      <c r="DF176" s="104">
        <f t="shared" si="54"/>
        <v>241.72552391025724</v>
      </c>
      <c r="DG176" s="104">
        <f t="shared" si="54"/>
        <v>241.71944002045839</v>
      </c>
      <c r="DH176" s="104">
        <f t="shared" si="54"/>
        <v>241.7177881033607</v>
      </c>
      <c r="DI176" s="104">
        <f t="shared" si="54"/>
        <v>241.72145455350437</v>
      </c>
      <c r="DJ176" s="104">
        <f t="shared" si="54"/>
        <v>241.71287264272851</v>
      </c>
      <c r="DK176" s="104">
        <f t="shared" si="54"/>
        <v>241.70364608137794</v>
      </c>
      <c r="DL176" s="104">
        <f t="shared" si="54"/>
        <v>241.70001992189518</v>
      </c>
      <c r="DM176" s="104">
        <f t="shared" ref="DM176:DQ176" si="55">IF(NOT(COUNTA(DM19:DM24)),"",IF(NOT(COUNT(DM19:DM24)),"NK",SUM(DM19:DM24)))</f>
        <v>241.70682904359057</v>
      </c>
      <c r="DN176" s="104">
        <f t="shared" si="55"/>
        <v>241.72145455350437</v>
      </c>
      <c r="DO176" s="104">
        <f t="shared" si="55"/>
        <v>241.72145455350437</v>
      </c>
      <c r="DP176" s="104">
        <f t="shared" si="55"/>
        <v>241.72145455350437</v>
      </c>
      <c r="DQ176" s="104">
        <f t="shared" si="55"/>
        <v>241.72145455350437</v>
      </c>
      <c r="DR176" s="104">
        <f t="shared" ref="DR176:EA176" si="56">IF(NOT(COUNTA(DR19:DR24)),"",IF(NOT(COUNT(DR19:DR24)),"NK",SUM(DR19:DR24)))</f>
        <v>241.72145455350437</v>
      </c>
      <c r="DS176" s="104">
        <f t="shared" si="56"/>
        <v>241.72145455350437</v>
      </c>
      <c r="DT176" s="104">
        <f t="shared" si="56"/>
        <v>241.72145455350437</v>
      </c>
      <c r="DU176" s="104">
        <f t="shared" si="56"/>
        <v>241.72145455350437</v>
      </c>
      <c r="DV176" s="104">
        <f t="shared" si="56"/>
        <v>241.72145455350437</v>
      </c>
      <c r="DW176" s="104">
        <f t="shared" si="56"/>
        <v>241.72145455350437</v>
      </c>
      <c r="DX176" s="104">
        <f t="shared" si="56"/>
        <v>241.72145455350437</v>
      </c>
      <c r="DY176" s="104">
        <f t="shared" si="56"/>
        <v>241.72145455350437</v>
      </c>
      <c r="DZ176" s="104">
        <f t="shared" si="56"/>
        <v>241.72145455350437</v>
      </c>
      <c r="EA176" s="104">
        <f t="shared" si="56"/>
        <v>241.72145455350437</v>
      </c>
      <c r="EB176" s="105">
        <f t="shared" si="54"/>
        <v>-1359.7148948201254</v>
      </c>
      <c r="EC176" s="104">
        <f t="shared" si="54"/>
        <v>228.67763497673809</v>
      </c>
      <c r="ED176" s="104">
        <f t="shared" si="54"/>
        <v>1401.2620208035717</v>
      </c>
      <c r="EE176" s="104">
        <f t="shared" si="54"/>
        <v>1106.4516665792328</v>
      </c>
      <c r="EF176" s="104">
        <f t="shared" si="54"/>
        <v>2603.550695379954</v>
      </c>
      <c r="EG176" s="104">
        <f t="shared" si="54"/>
        <v>2360.4571438558592</v>
      </c>
      <c r="EH176" s="104">
        <f t="shared" si="54"/>
        <v>380.03733201609617</v>
      </c>
      <c r="EI176" s="104">
        <f t="shared" si="54"/>
        <v>-358.94716647822912</v>
      </c>
      <c r="EJ176" s="104" t="str">
        <f t="shared" si="54"/>
        <v/>
      </c>
      <c r="EK176" s="104">
        <f t="shared" si="54"/>
        <v>1894.9045485077443</v>
      </c>
      <c r="EL176" s="104">
        <f t="shared" si="54"/>
        <v>595.53506948179711</v>
      </c>
      <c r="EM176" s="104">
        <f t="shared" si="54"/>
        <v>579.84805539221088</v>
      </c>
      <c r="EN176" s="104">
        <f t="shared" si="54"/>
        <v>562.19321894078143</v>
      </c>
      <c r="EO176" s="104">
        <f t="shared" si="54"/>
        <v>548.95673210624204</v>
      </c>
      <c r="EP176" s="104">
        <f t="shared" si="54"/>
        <v>541.12491395268626</v>
      </c>
      <c r="EQ176" s="104">
        <f t="shared" si="54"/>
        <v>532.85249287991667</v>
      </c>
      <c r="ER176" s="104">
        <f t="shared" si="54"/>
        <v>531.46408653398908</v>
      </c>
      <c r="ES176" s="104">
        <f t="shared" si="54"/>
        <v>531.01193575474292</v>
      </c>
      <c r="ET176" s="104">
        <f t="shared" ref="ET176:FB176" si="57">IF(NOT(COUNTA(ET19:ET24)),"",IF(NOT(COUNT(ET19:ET24)),"NK",SUM(ET19:ET24)))</f>
        <v>534.57893041139778</v>
      </c>
      <c r="EU176" s="104">
        <f t="shared" si="57"/>
        <v>545.45988485273131</v>
      </c>
      <c r="EV176" s="104">
        <f t="shared" si="57"/>
        <v>437.83805185379401</v>
      </c>
      <c r="EW176" s="104">
        <f t="shared" si="57"/>
        <v>451.92816322976506</v>
      </c>
      <c r="EX176" s="104">
        <f t="shared" si="57"/>
        <v>469.34510391396776</v>
      </c>
      <c r="EY176" s="104">
        <f t="shared" si="57"/>
        <v>488.005591999437</v>
      </c>
      <c r="EZ176" s="104">
        <f t="shared" si="57"/>
        <v>499.48257800236615</v>
      </c>
      <c r="FA176" s="104">
        <f t="shared" si="57"/>
        <v>514.08917346440205</v>
      </c>
      <c r="FB176" s="104">
        <f t="shared" si="57"/>
        <v>529.46196099195959</v>
      </c>
      <c r="FC176" s="104">
        <f t="shared" ref="FC176:FG176" si="58">IF(NOT(COUNTA(FC19:FC24)),"",IF(NOT(COUNT(FC19:FC24)),"NK",SUM(FC19:FC24)))</f>
        <v>544.00632306277294</v>
      </c>
      <c r="FD176" s="104">
        <f t="shared" si="58"/>
        <v>556.83357345403363</v>
      </c>
      <c r="FE176" s="104">
        <f t="shared" si="58"/>
        <v>562.21680696194085</v>
      </c>
      <c r="FF176" s="104">
        <f t="shared" si="58"/>
        <v>570.63384637349111</v>
      </c>
      <c r="FG176" s="104">
        <f t="shared" si="58"/>
        <v>578.74724510690589</v>
      </c>
      <c r="FH176" s="104">
        <f t="shared" ref="FH176:FQ176" si="59">IF(NOT(COUNTA(FH19:FH24)),"",IF(NOT(COUNT(FH19:FH24)),"NK",SUM(FH19:FH24)))</f>
        <v>587.93061575339118</v>
      </c>
      <c r="FI176" s="104">
        <f t="shared" si="59"/>
        <v>596.20306436574674</v>
      </c>
      <c r="FJ176" s="104">
        <f t="shared" si="59"/>
        <v>601.94878876502389</v>
      </c>
      <c r="FK176" s="104">
        <f t="shared" si="59"/>
        <v>605.97388265565087</v>
      </c>
      <c r="FL176" s="104">
        <f t="shared" si="59"/>
        <v>609.10974313214808</v>
      </c>
      <c r="FM176" s="104">
        <f t="shared" si="59"/>
        <v>611.92388908080966</v>
      </c>
      <c r="FN176" s="104">
        <f t="shared" si="59"/>
        <v>615.09589725712306</v>
      </c>
      <c r="FO176" s="104">
        <f t="shared" si="59"/>
        <v>617.22323691031966</v>
      </c>
      <c r="FP176" s="104">
        <f t="shared" si="59"/>
        <v>-1402.9669219571615</v>
      </c>
      <c r="FQ176" s="104">
        <f t="shared" si="59"/>
        <v>-1402.8024024009114</v>
      </c>
    </row>
    <row r="177" spans="2:173" outlineLevel="1" x14ac:dyDescent="0.3">
      <c r="B177" s="91" t="s">
        <v>23930</v>
      </c>
      <c r="E177" s="88" t="s">
        <v>23931</v>
      </c>
      <c r="F177" s="104">
        <f>IF(NOT(COUNTA(F25:F30)),"",IF(NOT(COUNT(F25:F30)),"NK",SUM(F25:F30)))</f>
        <v>844.41113351976503</v>
      </c>
      <c r="G177" s="104">
        <f>IF(NOT(COUNTA(G25:G30)),"",IF(NOT(COUNT(G25:G30)),"NK",SUM(G25:G30)))</f>
        <v>588.90600888518622</v>
      </c>
      <c r="H177" s="104">
        <f t="shared" ref="H177:K177" si="60">IF(NOT(COUNTA(H25:H30)),"",IF(NOT(COUNT(H25:H30)),"NK",SUM(H25:H30)))</f>
        <v>635.36347331380875</v>
      </c>
      <c r="I177" s="104">
        <f t="shared" si="60"/>
        <v>560.7443101126496</v>
      </c>
      <c r="J177" s="104">
        <f t="shared" si="60"/>
        <v>510.79609951484224</v>
      </c>
      <c r="K177" s="104">
        <f t="shared" si="60"/>
        <v>553.4891273179835</v>
      </c>
      <c r="L177" s="104">
        <f t="shared" ref="L177:BE177" si="61">IF(NOT(COUNTA(L25:L30)),"",IF(NOT(COUNT(L25:L30)),"NK",SUM(L25:L30)))</f>
        <v>584.90199352112313</v>
      </c>
      <c r="M177" s="104">
        <f t="shared" si="61"/>
        <v>738.49614433377894</v>
      </c>
      <c r="N177" s="104" t="str">
        <f t="shared" si="61"/>
        <v/>
      </c>
      <c r="O177" s="104">
        <f t="shared" si="61"/>
        <v>829.68044325402502</v>
      </c>
      <c r="P177" s="104">
        <f t="shared" si="61"/>
        <v>846.60363977787915</v>
      </c>
      <c r="Q177" s="104">
        <f t="shared" si="61"/>
        <v>775.25776862068255</v>
      </c>
      <c r="R177" s="104">
        <f t="shared" si="61"/>
        <v>811.9672062263827</v>
      </c>
      <c r="S177" s="104">
        <f t="shared" si="61"/>
        <v>765.4017188794968</v>
      </c>
      <c r="T177" s="104">
        <f t="shared" si="61"/>
        <v>754.80503190819729</v>
      </c>
      <c r="U177" s="104">
        <f t="shared" si="61"/>
        <v>731.85877918131644</v>
      </c>
      <c r="V177" s="104">
        <f t="shared" si="61"/>
        <v>725.71013884059016</v>
      </c>
      <c r="W177" s="104">
        <f t="shared" si="61"/>
        <v>725.03744612536275</v>
      </c>
      <c r="X177" s="104">
        <f t="shared" si="61"/>
        <v>747.24165788815822</v>
      </c>
      <c r="Y177" s="104">
        <f t="shared" si="61"/>
        <v>737.67328075573664</v>
      </c>
      <c r="Z177" s="104">
        <f t="shared" si="61"/>
        <v>714.40280093573256</v>
      </c>
      <c r="AA177" s="104">
        <f t="shared" si="61"/>
        <v>661.97746460255939</v>
      </c>
      <c r="AB177" s="104">
        <f t="shared" si="61"/>
        <v>668.73246164346801</v>
      </c>
      <c r="AC177" s="104">
        <f t="shared" si="61"/>
        <v>679.00270490381627</v>
      </c>
      <c r="AD177" s="104">
        <f t="shared" si="61"/>
        <v>683.11987028858857</v>
      </c>
      <c r="AE177" s="104">
        <f t="shared" si="61"/>
        <v>669.94387832527514</v>
      </c>
      <c r="AF177" s="104">
        <f t="shared" si="61"/>
        <v>663.37028362096794</v>
      </c>
      <c r="AG177" s="104">
        <f t="shared" ref="AG177:AK177" si="62">IF(NOT(COUNTA(AG25:AG30)),"",IF(NOT(COUNT(AG25:AG30)),"NK",SUM(AG25:AG30)))</f>
        <v>654.31266633706207</v>
      </c>
      <c r="AH177" s="104">
        <f t="shared" si="62"/>
        <v>634.0070120796986</v>
      </c>
      <c r="AI177" s="104">
        <f t="shared" si="62"/>
        <v>613.75733055928458</v>
      </c>
      <c r="AJ177" s="104">
        <f t="shared" si="62"/>
        <v>636.67607949752016</v>
      </c>
      <c r="AK177" s="104">
        <f t="shared" si="62"/>
        <v>633.09281111676546</v>
      </c>
      <c r="AL177" s="104">
        <f t="shared" ref="AL177:AU177" si="63">IF(NOT(COUNTA(AL25:AL30)),"",IF(NOT(COUNT(AL25:AL30)),"NK",SUM(AL25:AL30)))</f>
        <v>631.34634271999437</v>
      </c>
      <c r="AM177" s="104">
        <f t="shared" si="63"/>
        <v>629.44178322992479</v>
      </c>
      <c r="AN177" s="104">
        <f t="shared" si="63"/>
        <v>628.56255341947292</v>
      </c>
      <c r="AO177" s="104">
        <f t="shared" si="63"/>
        <v>627.75792505719483</v>
      </c>
      <c r="AP177" s="104">
        <f t="shared" si="63"/>
        <v>627.31898066331223</v>
      </c>
      <c r="AQ177" s="104">
        <f t="shared" si="63"/>
        <v>627.02688734185585</v>
      </c>
      <c r="AR177" s="104">
        <f t="shared" si="63"/>
        <v>626.75844131062695</v>
      </c>
      <c r="AS177" s="104">
        <f t="shared" si="63"/>
        <v>626.54861149833016</v>
      </c>
      <c r="AT177" s="104">
        <f t="shared" si="63"/>
        <v>625.75294895293223</v>
      </c>
      <c r="AU177" s="104">
        <f t="shared" si="63"/>
        <v>624.84106028922974</v>
      </c>
      <c r="AV177" s="105" t="str">
        <f t="shared" si="61"/>
        <v>NK</v>
      </c>
      <c r="AW177" s="104" t="str">
        <f t="shared" si="61"/>
        <v>NK</v>
      </c>
      <c r="AX177" s="104" t="str">
        <f t="shared" si="61"/>
        <v>NK</v>
      </c>
      <c r="AY177" s="104" t="str">
        <f t="shared" si="61"/>
        <v>NK</v>
      </c>
      <c r="AZ177" s="104" t="str">
        <f t="shared" si="61"/>
        <v>NK</v>
      </c>
      <c r="BA177" s="104" t="str">
        <f t="shared" si="61"/>
        <v>NK</v>
      </c>
      <c r="BB177" s="104" t="str">
        <f t="shared" si="61"/>
        <v>NK</v>
      </c>
      <c r="BC177" s="104" t="str">
        <f t="shared" si="61"/>
        <v>NK</v>
      </c>
      <c r="BD177" s="104" t="str">
        <f t="shared" si="61"/>
        <v/>
      </c>
      <c r="BE177" s="104" t="str">
        <f t="shared" si="61"/>
        <v>NK</v>
      </c>
      <c r="BF177" s="104" t="str">
        <f t="shared" ref="BF177:CY177" si="64">IF(NOT(COUNTA(BF25:BF30)),"",IF(NOT(COUNT(BF25:BF30)),"NK",SUM(BF25:BF30)))</f>
        <v>NK</v>
      </c>
      <c r="BG177" s="104" t="str">
        <f t="shared" si="64"/>
        <v>NK</v>
      </c>
      <c r="BH177" s="104" t="str">
        <f t="shared" si="64"/>
        <v>NK</v>
      </c>
      <c r="BI177" s="104" t="str">
        <f t="shared" si="64"/>
        <v>NK</v>
      </c>
      <c r="BJ177" s="104" t="str">
        <f t="shared" si="64"/>
        <v>NK</v>
      </c>
      <c r="BK177" s="104" t="str">
        <f t="shared" si="64"/>
        <v>NK</v>
      </c>
      <c r="BL177" s="104" t="str">
        <f t="shared" si="64"/>
        <v>NK</v>
      </c>
      <c r="BM177" s="104" t="str">
        <f t="shared" si="64"/>
        <v>NK</v>
      </c>
      <c r="BN177" s="104" t="str">
        <f t="shared" si="64"/>
        <v>NK</v>
      </c>
      <c r="BO177" s="104" t="str">
        <f t="shared" si="64"/>
        <v>NK</v>
      </c>
      <c r="BP177" s="104" t="str">
        <f t="shared" si="64"/>
        <v>NK</v>
      </c>
      <c r="BQ177" s="104" t="str">
        <f t="shared" si="64"/>
        <v>NK</v>
      </c>
      <c r="BR177" s="104" t="str">
        <f t="shared" si="64"/>
        <v>NK</v>
      </c>
      <c r="BS177" s="104" t="str">
        <f t="shared" si="64"/>
        <v>NK</v>
      </c>
      <c r="BT177" s="104" t="str">
        <f t="shared" si="64"/>
        <v>NK</v>
      </c>
      <c r="BU177" s="104" t="str">
        <f t="shared" si="64"/>
        <v>NK</v>
      </c>
      <c r="BV177" s="104" t="str">
        <f t="shared" si="64"/>
        <v>NK</v>
      </c>
      <c r="BW177" s="104" t="str">
        <f t="shared" ref="BW177:CA177" si="65">IF(NOT(COUNTA(BW25:BW30)),"",IF(NOT(COUNT(BW25:BW30)),"NK",SUM(BW25:BW30)))</f>
        <v>NK</v>
      </c>
      <c r="BX177" s="104" t="str">
        <f t="shared" si="65"/>
        <v>NK</v>
      </c>
      <c r="BY177" s="104" t="str">
        <f t="shared" si="65"/>
        <v>NK</v>
      </c>
      <c r="BZ177" s="104" t="str">
        <f t="shared" si="65"/>
        <v>NK</v>
      </c>
      <c r="CA177" s="104" t="str">
        <f t="shared" si="65"/>
        <v>NK</v>
      </c>
      <c r="CB177" s="104" t="str">
        <f t="shared" ref="CB177:CK177" si="66">IF(NOT(COUNTA(CB25:CB30)),"",IF(NOT(COUNT(CB25:CB30)),"NK",SUM(CB25:CB30)))</f>
        <v>NK</v>
      </c>
      <c r="CC177" s="104" t="str">
        <f t="shared" si="66"/>
        <v>NK</v>
      </c>
      <c r="CD177" s="104" t="str">
        <f t="shared" si="66"/>
        <v>NK</v>
      </c>
      <c r="CE177" s="104" t="str">
        <f t="shared" si="66"/>
        <v>NK</v>
      </c>
      <c r="CF177" s="104" t="str">
        <f t="shared" si="66"/>
        <v>NK</v>
      </c>
      <c r="CG177" s="104" t="str">
        <f t="shared" si="66"/>
        <v>NK</v>
      </c>
      <c r="CH177" s="104" t="str">
        <f t="shared" si="66"/>
        <v>NK</v>
      </c>
      <c r="CI177" s="104" t="str">
        <f t="shared" si="66"/>
        <v>NK</v>
      </c>
      <c r="CJ177" s="104" t="str">
        <f t="shared" si="66"/>
        <v>NK</v>
      </c>
      <c r="CK177" s="104" t="str">
        <f t="shared" si="66"/>
        <v>NK</v>
      </c>
      <c r="CL177" s="105">
        <f t="shared" si="64"/>
        <v>7.8732781105758791</v>
      </c>
      <c r="CM177" s="104">
        <f t="shared" si="64"/>
        <v>5.3019705713874457</v>
      </c>
      <c r="CN177" s="104">
        <f t="shared" si="64"/>
        <v>5.8938016674197584</v>
      </c>
      <c r="CO177" s="104">
        <f t="shared" si="64"/>
        <v>6.458309663784692</v>
      </c>
      <c r="CP177" s="104">
        <f t="shared" si="64"/>
        <v>6.9413614648262394</v>
      </c>
      <c r="CQ177" s="104">
        <f t="shared" si="64"/>
        <v>7.2692802634976221</v>
      </c>
      <c r="CR177" s="104">
        <f t="shared" si="64"/>
        <v>7.5335219576865438</v>
      </c>
      <c r="CS177" s="104">
        <f t="shared" si="64"/>
        <v>7.7402848358553493</v>
      </c>
      <c r="CT177" s="104" t="str">
        <f t="shared" si="64"/>
        <v/>
      </c>
      <c r="CU177" s="104">
        <f t="shared" si="64"/>
        <v>8.1361081083249207</v>
      </c>
      <c r="CV177" s="104">
        <f t="shared" si="64"/>
        <v>8.2950459145509736</v>
      </c>
      <c r="CW177" s="104">
        <f t="shared" si="64"/>
        <v>8.2584942716390977</v>
      </c>
      <c r="CX177" s="104">
        <f t="shared" si="64"/>
        <v>8.0814176709543073</v>
      </c>
      <c r="CY177" s="104">
        <f t="shared" si="64"/>
        <v>7.7992193853557241</v>
      </c>
      <c r="CZ177" s="104">
        <f t="shared" ref="CZ177:ES177" si="67">IF(NOT(COUNTA(CZ25:CZ30)),"",IF(NOT(COUNT(CZ25:CZ30)),"NK",SUM(CZ25:CZ30)))</f>
        <v>7.4536645454875199</v>
      </c>
      <c r="DA177" s="104">
        <f t="shared" si="67"/>
        <v>7.1514493476451779</v>
      </c>
      <c r="DB177" s="104">
        <f t="shared" si="67"/>
        <v>7.0216683396805983</v>
      </c>
      <c r="DC177" s="104">
        <f t="shared" si="67"/>
        <v>6.9816956871182434</v>
      </c>
      <c r="DD177" s="104">
        <f t="shared" si="67"/>
        <v>6.9457520163540245</v>
      </c>
      <c r="DE177" s="104">
        <f t="shared" si="67"/>
        <v>6.8646598499383389</v>
      </c>
      <c r="DF177" s="104">
        <f t="shared" si="67"/>
        <v>6.640762743338561</v>
      </c>
      <c r="DG177" s="104">
        <f t="shared" si="67"/>
        <v>6.3409621130868983</v>
      </c>
      <c r="DH177" s="104">
        <f t="shared" si="67"/>
        <v>6.0371656293151217</v>
      </c>
      <c r="DI177" s="104">
        <f t="shared" si="67"/>
        <v>5.7606922452107243</v>
      </c>
      <c r="DJ177" s="104">
        <f t="shared" si="67"/>
        <v>5.5656750564297148</v>
      </c>
      <c r="DK177" s="104">
        <f t="shared" si="67"/>
        <v>5.5257908700188674</v>
      </c>
      <c r="DL177" s="104">
        <f t="shared" si="67"/>
        <v>5.5495837880904837</v>
      </c>
      <c r="DM177" s="104">
        <f t="shared" ref="DM177:DQ177" si="68">IF(NOT(COUNTA(DM25:DM30)),"",IF(NOT(COUNT(DM25:DM30)),"NK",SUM(DM25:DM30)))</f>
        <v>5.618253214926467</v>
      </c>
      <c r="DN177" s="104">
        <f t="shared" si="68"/>
        <v>5.7606922452107252</v>
      </c>
      <c r="DO177" s="104">
        <f t="shared" si="68"/>
        <v>5.7606922452107252</v>
      </c>
      <c r="DP177" s="104">
        <f t="shared" si="68"/>
        <v>5.7606922452107252</v>
      </c>
      <c r="DQ177" s="104">
        <f t="shared" si="68"/>
        <v>5.7606922452107252</v>
      </c>
      <c r="DR177" s="104">
        <f t="shared" ref="DR177:EA177" si="69">IF(NOT(COUNTA(DR25:DR30)),"",IF(NOT(COUNT(DR25:DR30)),"NK",SUM(DR25:DR30)))</f>
        <v>5.7606922452107252</v>
      </c>
      <c r="DS177" s="104">
        <f t="shared" si="69"/>
        <v>5.7606922452107252</v>
      </c>
      <c r="DT177" s="104">
        <f t="shared" si="69"/>
        <v>5.7606922452107252</v>
      </c>
      <c r="DU177" s="104">
        <f t="shared" si="69"/>
        <v>5.7606922452107252</v>
      </c>
      <c r="DV177" s="104">
        <f t="shared" si="69"/>
        <v>5.7606922452107252</v>
      </c>
      <c r="DW177" s="104">
        <f t="shared" si="69"/>
        <v>5.7606922452107252</v>
      </c>
      <c r="DX177" s="104">
        <f t="shared" si="69"/>
        <v>5.7606922452107252</v>
      </c>
      <c r="DY177" s="104">
        <f t="shared" si="69"/>
        <v>5.7606922452107252</v>
      </c>
      <c r="DZ177" s="104">
        <f t="shared" si="69"/>
        <v>5.7606922452107252</v>
      </c>
      <c r="EA177" s="104">
        <f t="shared" si="69"/>
        <v>5.7606922452107252</v>
      </c>
      <c r="EB177" s="105">
        <f t="shared" si="67"/>
        <v>852.28441163034097</v>
      </c>
      <c r="EC177" s="104">
        <f t="shared" si="67"/>
        <v>594.20797945657364</v>
      </c>
      <c r="ED177" s="104">
        <f t="shared" si="67"/>
        <v>641.25727498122853</v>
      </c>
      <c r="EE177" s="104">
        <f t="shared" si="67"/>
        <v>567.20261977643429</v>
      </c>
      <c r="EF177" s="104">
        <f t="shared" si="67"/>
        <v>517.73746097966853</v>
      </c>
      <c r="EG177" s="104">
        <f t="shared" si="67"/>
        <v>560.75840758148115</v>
      </c>
      <c r="EH177" s="104">
        <f t="shared" si="67"/>
        <v>592.43551547880963</v>
      </c>
      <c r="EI177" s="104">
        <f t="shared" si="67"/>
        <v>746.23642916963422</v>
      </c>
      <c r="EJ177" s="104" t="str">
        <f t="shared" si="67"/>
        <v/>
      </c>
      <c r="EK177" s="104">
        <f t="shared" si="67"/>
        <v>837.81655136234997</v>
      </c>
      <c r="EL177" s="104">
        <f t="shared" si="67"/>
        <v>854.89868569243015</v>
      </c>
      <c r="EM177" s="104">
        <f t="shared" si="67"/>
        <v>783.51626289232161</v>
      </c>
      <c r="EN177" s="104">
        <f t="shared" si="67"/>
        <v>820.04862389733694</v>
      </c>
      <c r="EO177" s="104">
        <f t="shared" si="67"/>
        <v>773.20093826485254</v>
      </c>
      <c r="EP177" s="104">
        <f t="shared" si="67"/>
        <v>762.25869645368482</v>
      </c>
      <c r="EQ177" s="104">
        <f t="shared" si="67"/>
        <v>739.01022852896165</v>
      </c>
      <c r="ER177" s="104">
        <f t="shared" si="67"/>
        <v>732.73180718027072</v>
      </c>
      <c r="ES177" s="104">
        <f t="shared" si="67"/>
        <v>732.01914181248094</v>
      </c>
      <c r="ET177" s="104">
        <f t="shared" ref="ET177:FB177" si="70">IF(NOT(COUNTA(ET25:ET30)),"",IF(NOT(COUNT(ET25:ET30)),"NK",SUM(ET25:ET30)))</f>
        <v>754.18740990451226</v>
      </c>
      <c r="EU177" s="104">
        <f t="shared" si="70"/>
        <v>744.53794060567498</v>
      </c>
      <c r="EV177" s="104">
        <f t="shared" si="70"/>
        <v>721.0435636790711</v>
      </c>
      <c r="EW177" s="104">
        <f t="shared" si="70"/>
        <v>668.3184267156463</v>
      </c>
      <c r="EX177" s="104">
        <f t="shared" si="70"/>
        <v>674.76962727278317</v>
      </c>
      <c r="EY177" s="104">
        <f t="shared" si="70"/>
        <v>684.76339714902701</v>
      </c>
      <c r="EZ177" s="104">
        <f t="shared" si="70"/>
        <v>688.68554534501834</v>
      </c>
      <c r="FA177" s="104">
        <f t="shared" si="70"/>
        <v>675.46966919529405</v>
      </c>
      <c r="FB177" s="104">
        <f t="shared" si="70"/>
        <v>668.9198674090585</v>
      </c>
      <c r="FC177" s="104">
        <f t="shared" ref="FC177:FG177" si="71">IF(NOT(COUNTA(FC25:FC30)),"",IF(NOT(COUNT(FC25:FC30)),"NK",SUM(FC25:FC30)))</f>
        <v>659.93091955198861</v>
      </c>
      <c r="FD177" s="104">
        <f t="shared" si="71"/>
        <v>639.76770432490935</v>
      </c>
      <c r="FE177" s="104">
        <f t="shared" si="71"/>
        <v>619.51802280449533</v>
      </c>
      <c r="FF177" s="104">
        <f t="shared" si="71"/>
        <v>642.43677174273091</v>
      </c>
      <c r="FG177" s="104">
        <f t="shared" si="71"/>
        <v>638.85350336197621</v>
      </c>
      <c r="FH177" s="104">
        <f t="shared" ref="FH177:FQ177" si="72">IF(NOT(COUNTA(FH25:FH30)),"",IF(NOT(COUNT(FH25:FH30)),"NK",SUM(FH25:FH30)))</f>
        <v>637.10703496520512</v>
      </c>
      <c r="FI177" s="104">
        <f t="shared" si="72"/>
        <v>635.20247547513554</v>
      </c>
      <c r="FJ177" s="104">
        <f t="shared" si="72"/>
        <v>634.32324566468367</v>
      </c>
      <c r="FK177" s="104">
        <f t="shared" si="72"/>
        <v>633.51861730240557</v>
      </c>
      <c r="FL177" s="104">
        <f t="shared" si="72"/>
        <v>633.07967290852298</v>
      </c>
      <c r="FM177" s="104">
        <f t="shared" si="72"/>
        <v>632.7875795870666</v>
      </c>
      <c r="FN177" s="104">
        <f t="shared" si="72"/>
        <v>632.5191335558377</v>
      </c>
      <c r="FO177" s="104">
        <f t="shared" si="72"/>
        <v>632.30930374354091</v>
      </c>
      <c r="FP177" s="104">
        <f t="shared" si="72"/>
        <v>631.51364119814298</v>
      </c>
      <c r="FQ177" s="104">
        <f t="shared" si="72"/>
        <v>630.60175253444049</v>
      </c>
    </row>
    <row r="178" spans="2:173" outlineLevel="1" x14ac:dyDescent="0.3">
      <c r="B178" s="91" t="s">
        <v>23932</v>
      </c>
      <c r="E178" s="88" t="s">
        <v>23933</v>
      </c>
      <c r="F178" s="104">
        <f>IF(NOT(COUNTA(F31:F36)),"",IF(NOT(COUNT(F31:F36)),"NK",SUM(F31:F36)))</f>
        <v>-171.97700444667677</v>
      </c>
      <c r="G178" s="104">
        <f>IF(NOT(COUNTA(G31:G36)),"",IF(NOT(COUNT(G31:G36)),"NK",SUM(G31:G36)))</f>
        <v>-233.80183722046652</v>
      </c>
      <c r="H178" s="104">
        <f t="shared" ref="H178:K178" si="73">IF(NOT(COUNTA(H31:H36)),"",IF(NOT(COUNT(H31:H36)),"NK",SUM(H31:H36)))</f>
        <v>-223.1302101931638</v>
      </c>
      <c r="I178" s="104">
        <f t="shared" si="73"/>
        <v>-203.48254497198459</v>
      </c>
      <c r="J178" s="104">
        <f t="shared" si="73"/>
        <v>-193.88643836727752</v>
      </c>
      <c r="K178" s="104">
        <f t="shared" si="73"/>
        <v>-186.08859761623557</v>
      </c>
      <c r="L178" s="104">
        <f t="shared" ref="L178:BE178" si="74">IF(NOT(COUNTA(L31:L36)),"",IF(NOT(COUNT(L31:L36)),"NK",SUM(L31:L36)))</f>
        <v>-178.70479650113282</v>
      </c>
      <c r="M178" s="104">
        <f t="shared" si="74"/>
        <v>-170.59556108678862</v>
      </c>
      <c r="N178" s="104" t="str">
        <f t="shared" si="74"/>
        <v/>
      </c>
      <c r="O178" s="104">
        <f t="shared" si="74"/>
        <v>-147.51570456142582</v>
      </c>
      <c r="P178" s="104">
        <f t="shared" si="74"/>
        <v>-141.34322317680761</v>
      </c>
      <c r="Q178" s="104">
        <f t="shared" si="74"/>
        <v>-134.54136449346527</v>
      </c>
      <c r="R178" s="104">
        <f t="shared" si="74"/>
        <v>-127.43538710980042</v>
      </c>
      <c r="S178" s="104">
        <f t="shared" si="74"/>
        <v>-120.32546769190272</v>
      </c>
      <c r="T178" s="104">
        <f t="shared" si="74"/>
        <v>-122.46961895836526</v>
      </c>
      <c r="U178" s="104">
        <f t="shared" si="74"/>
        <v>-116.52075874236789</v>
      </c>
      <c r="V178" s="104">
        <f t="shared" si="74"/>
        <v>-111.93481819120869</v>
      </c>
      <c r="W178" s="104">
        <f t="shared" si="74"/>
        <v>-108.22634944329829</v>
      </c>
      <c r="X178" s="104">
        <f t="shared" si="74"/>
        <v>-105.26310853670827</v>
      </c>
      <c r="Y178" s="104">
        <f t="shared" si="74"/>
        <v>-103.5369879443962</v>
      </c>
      <c r="Z178" s="104">
        <f t="shared" si="74"/>
        <v>-102.0453542251896</v>
      </c>
      <c r="AA178" s="104">
        <f t="shared" si="74"/>
        <v>-101.14312434893549</v>
      </c>
      <c r="AB178" s="104">
        <f t="shared" si="74"/>
        <v>-99.739327044964625</v>
      </c>
      <c r="AC178" s="104">
        <f t="shared" si="74"/>
        <v>-98.865117388931623</v>
      </c>
      <c r="AD178" s="104">
        <f t="shared" si="74"/>
        <v>-97.895378835233629</v>
      </c>
      <c r="AE178" s="104">
        <f t="shared" si="74"/>
        <v>-96.734339459732738</v>
      </c>
      <c r="AF178" s="104">
        <f t="shared" si="74"/>
        <v>-95.42291079618002</v>
      </c>
      <c r="AG178" s="104">
        <f t="shared" ref="AG178:AK178" si="75">IF(NOT(COUNTA(AG31:AG36)),"",IF(NOT(COUNT(AG31:AG36)),"NK",SUM(AG31:AG36)))</f>
        <v>-95.023859263345031</v>
      </c>
      <c r="AH178" s="104">
        <f t="shared" si="75"/>
        <v>-94.536856160285907</v>
      </c>
      <c r="AI178" s="104">
        <f t="shared" si="75"/>
        <v>-94.225291580538894</v>
      </c>
      <c r="AJ178" s="104">
        <f t="shared" si="75"/>
        <v>-93.913727000791937</v>
      </c>
      <c r="AK178" s="104">
        <f t="shared" si="75"/>
        <v>-93.602162421044966</v>
      </c>
      <c r="AL178" s="104">
        <f t="shared" ref="AL178:AU178" si="76">IF(NOT(COUNTA(AL31:AL36)),"",IF(NOT(COUNT(AL31:AL36)),"NK",SUM(AL31:AL36)))</f>
        <v>-93.290597841297995</v>
      </c>
      <c r="AM178" s="104">
        <f t="shared" si="76"/>
        <v>-92.979033261551024</v>
      </c>
      <c r="AN178" s="104">
        <f t="shared" si="76"/>
        <v>-92.113381015821886</v>
      </c>
      <c r="AO178" s="104">
        <f t="shared" si="76"/>
        <v>-91.247728770092721</v>
      </c>
      <c r="AP178" s="104">
        <f t="shared" si="76"/>
        <v>-90.382076524363583</v>
      </c>
      <c r="AQ178" s="104">
        <f t="shared" si="76"/>
        <v>-89.516424278634418</v>
      </c>
      <c r="AR178" s="104">
        <f t="shared" si="76"/>
        <v>-88.65077203290528</v>
      </c>
      <c r="AS178" s="104">
        <f t="shared" si="76"/>
        <v>-87.785119787176143</v>
      </c>
      <c r="AT178" s="104">
        <f t="shared" si="76"/>
        <v>-86.919467541447005</v>
      </c>
      <c r="AU178" s="104">
        <f t="shared" si="76"/>
        <v>-86.05381529571784</v>
      </c>
      <c r="AV178" s="105">
        <f t="shared" si="74"/>
        <v>2.1362625262631419E-3</v>
      </c>
      <c r="AW178" s="104">
        <f t="shared" si="74"/>
        <v>6.9167750685182661E-2</v>
      </c>
      <c r="AX178" s="104">
        <f t="shared" si="74"/>
        <v>6.8845993281233309E-2</v>
      </c>
      <c r="AY178" s="104">
        <f t="shared" si="74"/>
        <v>4.5096348765475205E-3</v>
      </c>
      <c r="AZ178" s="104">
        <f t="shared" si="74"/>
        <v>5.2087393688458855E-2</v>
      </c>
      <c r="BA178" s="104">
        <f t="shared" si="74"/>
        <v>2.3578870181744952E-3</v>
      </c>
      <c r="BB178" s="104">
        <f t="shared" si="74"/>
        <v>0.14882062589614042</v>
      </c>
      <c r="BC178" s="104">
        <f t="shared" si="74"/>
        <v>5.3601001750712678E-3</v>
      </c>
      <c r="BD178" s="104" t="str">
        <f t="shared" si="74"/>
        <v/>
      </c>
      <c r="BE178" s="104">
        <f t="shared" si="74"/>
        <v>4.2152453860821636E-2</v>
      </c>
      <c r="BF178" s="104">
        <f t="shared" ref="BF178:CY178" si="77">IF(NOT(COUNTA(BF31:BF36)),"",IF(NOT(COUNT(BF31:BF36)),"NK",SUM(BF31:BF36)))</f>
        <v>4.2152453860821636E-2</v>
      </c>
      <c r="BG178" s="104">
        <f t="shared" si="77"/>
        <v>4.2152453860821636E-2</v>
      </c>
      <c r="BH178" s="104">
        <f t="shared" si="77"/>
        <v>4.2152453860821636E-2</v>
      </c>
      <c r="BI178" s="104">
        <f t="shared" si="77"/>
        <v>4.2152453860821636E-2</v>
      </c>
      <c r="BJ178" s="104">
        <f t="shared" si="77"/>
        <v>4.2152453860821636E-2</v>
      </c>
      <c r="BK178" s="104">
        <f t="shared" si="77"/>
        <v>4.2152453860821636E-2</v>
      </c>
      <c r="BL178" s="104">
        <f t="shared" si="77"/>
        <v>4.2152453860821636E-2</v>
      </c>
      <c r="BM178" s="104">
        <f t="shared" si="77"/>
        <v>4.2152453860821636E-2</v>
      </c>
      <c r="BN178" s="104">
        <f t="shared" si="77"/>
        <v>4.2152453860821636E-2</v>
      </c>
      <c r="BO178" s="104">
        <f t="shared" si="77"/>
        <v>4.2152453860821636E-2</v>
      </c>
      <c r="BP178" s="104">
        <f t="shared" si="77"/>
        <v>4.2152453860821636E-2</v>
      </c>
      <c r="BQ178" s="104">
        <f t="shared" si="77"/>
        <v>4.2152453860821636E-2</v>
      </c>
      <c r="BR178" s="104">
        <f t="shared" si="77"/>
        <v>4.2152453860821636E-2</v>
      </c>
      <c r="BS178" s="104">
        <f t="shared" si="77"/>
        <v>4.2152453860821636E-2</v>
      </c>
      <c r="BT178" s="104">
        <f t="shared" si="77"/>
        <v>4.2152453860821636E-2</v>
      </c>
      <c r="BU178" s="104">
        <f t="shared" si="77"/>
        <v>4.2152453860821636E-2</v>
      </c>
      <c r="BV178" s="104">
        <f t="shared" si="77"/>
        <v>4.2152453860821636E-2</v>
      </c>
      <c r="BW178" s="104">
        <f t="shared" ref="BW178:CA178" si="78">IF(NOT(COUNTA(BW31:BW36)),"",IF(NOT(COUNT(BW31:BW36)),"NK",SUM(BW31:BW36)))</f>
        <v>4.2152453860821636E-2</v>
      </c>
      <c r="BX178" s="104">
        <f t="shared" si="78"/>
        <v>4.2152453860821636E-2</v>
      </c>
      <c r="BY178" s="104">
        <f t="shared" si="78"/>
        <v>4.2152453860821636E-2</v>
      </c>
      <c r="BZ178" s="104">
        <f t="shared" si="78"/>
        <v>4.2152453860821636E-2</v>
      </c>
      <c r="CA178" s="104">
        <f t="shared" si="78"/>
        <v>4.2152453860821636E-2</v>
      </c>
      <c r="CB178" s="104">
        <f t="shared" ref="CB178:CK178" si="79">IF(NOT(COUNTA(CB31:CB36)),"",IF(NOT(COUNT(CB31:CB36)),"NK",SUM(CB31:CB36)))</f>
        <v>4.2152453860821636E-2</v>
      </c>
      <c r="CC178" s="104">
        <f t="shared" si="79"/>
        <v>4.2152453860821636E-2</v>
      </c>
      <c r="CD178" s="104">
        <f t="shared" si="79"/>
        <v>4.2152453860821636E-2</v>
      </c>
      <c r="CE178" s="104">
        <f t="shared" si="79"/>
        <v>4.2152453860821636E-2</v>
      </c>
      <c r="CF178" s="104">
        <f t="shared" si="79"/>
        <v>4.2152453860821636E-2</v>
      </c>
      <c r="CG178" s="104">
        <f t="shared" si="79"/>
        <v>4.2152453860821636E-2</v>
      </c>
      <c r="CH178" s="104">
        <f t="shared" si="79"/>
        <v>4.2152453860821636E-2</v>
      </c>
      <c r="CI178" s="104">
        <f t="shared" si="79"/>
        <v>4.2152453860821636E-2</v>
      </c>
      <c r="CJ178" s="104">
        <f t="shared" si="79"/>
        <v>4.2152453860821636E-2</v>
      </c>
      <c r="CK178" s="104">
        <f t="shared" si="79"/>
        <v>4.2152453860821636E-2</v>
      </c>
      <c r="CL178" s="105">
        <f t="shared" si="77"/>
        <v>1.8460094656295627E-3</v>
      </c>
      <c r="CM178" s="104">
        <f t="shared" si="77"/>
        <v>5.9769958472521971E-2</v>
      </c>
      <c r="CN178" s="104">
        <f t="shared" si="77"/>
        <v>5.9491918107152708E-2</v>
      </c>
      <c r="CO178" s="104">
        <f t="shared" si="77"/>
        <v>3.8969127465818252E-3</v>
      </c>
      <c r="CP178" s="104">
        <f t="shared" si="77"/>
        <v>4.5010302154700865E-2</v>
      </c>
      <c r="CQ178" s="104">
        <f t="shared" si="77"/>
        <v>2.0375219341833956E-3</v>
      </c>
      <c r="CR178" s="104">
        <f t="shared" si="77"/>
        <v>0.1286004321602518</v>
      </c>
      <c r="CS178" s="104">
        <f t="shared" si="77"/>
        <v>4.6318256947626727E-3</v>
      </c>
      <c r="CT178" s="104" t="str">
        <f t="shared" si="77"/>
        <v/>
      </c>
      <c r="CU178" s="104">
        <f t="shared" si="77"/>
        <v>3.6425218281905647E-2</v>
      </c>
      <c r="CV178" s="104">
        <f t="shared" si="77"/>
        <v>3.6425218281905647E-2</v>
      </c>
      <c r="CW178" s="104">
        <f t="shared" si="77"/>
        <v>3.6425218281905647E-2</v>
      </c>
      <c r="CX178" s="104">
        <f t="shared" si="77"/>
        <v>3.6425218281905647E-2</v>
      </c>
      <c r="CY178" s="104">
        <f t="shared" si="77"/>
        <v>3.6425218281905647E-2</v>
      </c>
      <c r="CZ178" s="104">
        <f t="shared" ref="CZ178:ES178" si="80">IF(NOT(COUNTA(CZ31:CZ36)),"",IF(NOT(COUNT(CZ31:CZ36)),"NK",SUM(CZ31:CZ36)))</f>
        <v>3.6425218281905647E-2</v>
      </c>
      <c r="DA178" s="104">
        <f t="shared" si="80"/>
        <v>3.6425218281905647E-2</v>
      </c>
      <c r="DB178" s="104">
        <f t="shared" si="80"/>
        <v>3.6425218281905647E-2</v>
      </c>
      <c r="DC178" s="104">
        <f t="shared" si="80"/>
        <v>3.6425218281905647E-2</v>
      </c>
      <c r="DD178" s="104">
        <f t="shared" si="80"/>
        <v>3.6425218281905647E-2</v>
      </c>
      <c r="DE178" s="104">
        <f t="shared" si="80"/>
        <v>3.6425218281905647E-2</v>
      </c>
      <c r="DF178" s="104">
        <f t="shared" si="80"/>
        <v>3.6425218281905647E-2</v>
      </c>
      <c r="DG178" s="104">
        <f t="shared" si="80"/>
        <v>3.6425218281905647E-2</v>
      </c>
      <c r="DH178" s="104">
        <f t="shared" si="80"/>
        <v>3.6425218281905647E-2</v>
      </c>
      <c r="DI178" s="104">
        <f t="shared" si="80"/>
        <v>3.6425218281905647E-2</v>
      </c>
      <c r="DJ178" s="104">
        <f t="shared" si="80"/>
        <v>3.6425218281905647E-2</v>
      </c>
      <c r="DK178" s="104">
        <f t="shared" si="80"/>
        <v>3.6425218281905647E-2</v>
      </c>
      <c r="DL178" s="104">
        <f t="shared" si="80"/>
        <v>3.6425218281905647E-2</v>
      </c>
      <c r="DM178" s="104">
        <f t="shared" ref="DM178:DQ178" si="81">IF(NOT(COUNTA(DM31:DM36)),"",IF(NOT(COUNT(DM31:DM36)),"NK",SUM(DM31:DM36)))</f>
        <v>3.6425218281905647E-2</v>
      </c>
      <c r="DN178" s="104">
        <f t="shared" si="81"/>
        <v>3.6425218281905647E-2</v>
      </c>
      <c r="DO178" s="104">
        <f t="shared" si="81"/>
        <v>3.6425218281905647E-2</v>
      </c>
      <c r="DP178" s="104">
        <f t="shared" si="81"/>
        <v>3.6425218281905647E-2</v>
      </c>
      <c r="DQ178" s="104">
        <f t="shared" si="81"/>
        <v>3.6425218281905647E-2</v>
      </c>
      <c r="DR178" s="104">
        <f t="shared" ref="DR178:EA178" si="82">IF(NOT(COUNTA(DR31:DR36)),"",IF(NOT(COUNT(DR31:DR36)),"NK",SUM(DR31:DR36)))</f>
        <v>3.6425218281905647E-2</v>
      </c>
      <c r="DS178" s="104">
        <f t="shared" si="82"/>
        <v>3.6425218281905647E-2</v>
      </c>
      <c r="DT178" s="104">
        <f t="shared" si="82"/>
        <v>3.6425218281905647E-2</v>
      </c>
      <c r="DU178" s="104">
        <f t="shared" si="82"/>
        <v>3.6425218281905647E-2</v>
      </c>
      <c r="DV178" s="104">
        <f t="shared" si="82"/>
        <v>3.6425218281905647E-2</v>
      </c>
      <c r="DW178" s="104">
        <f t="shared" si="82"/>
        <v>3.6425218281905647E-2</v>
      </c>
      <c r="DX178" s="104">
        <f t="shared" si="82"/>
        <v>3.6425218281905647E-2</v>
      </c>
      <c r="DY178" s="104">
        <f t="shared" si="82"/>
        <v>3.6425218281905647E-2</v>
      </c>
      <c r="DZ178" s="104">
        <f t="shared" si="82"/>
        <v>3.6425218281905647E-2</v>
      </c>
      <c r="EA178" s="104">
        <f t="shared" si="82"/>
        <v>3.6425218281905647E-2</v>
      </c>
      <c r="EB178" s="105">
        <f t="shared" si="80"/>
        <v>-171.9730221746849</v>
      </c>
      <c r="EC178" s="104">
        <f t="shared" si="80"/>
        <v>-233.67289951130883</v>
      </c>
      <c r="ED178" s="104">
        <f t="shared" si="80"/>
        <v>-223.00187228177541</v>
      </c>
      <c r="EE178" s="104">
        <f t="shared" si="80"/>
        <v>-203.47413842436146</v>
      </c>
      <c r="EF178" s="104">
        <f t="shared" si="80"/>
        <v>-193.78934067143436</v>
      </c>
      <c r="EG178" s="104">
        <f t="shared" si="80"/>
        <v>-186.08420220728323</v>
      </c>
      <c r="EH178" s="104">
        <f t="shared" si="80"/>
        <v>-178.42737544307644</v>
      </c>
      <c r="EI178" s="104">
        <f t="shared" si="80"/>
        <v>-170.58556916091879</v>
      </c>
      <c r="EJ178" s="104" t="str">
        <f t="shared" si="80"/>
        <v/>
      </c>
      <c r="EK178" s="104">
        <f t="shared" si="80"/>
        <v>-147.43712688928309</v>
      </c>
      <c r="EL178" s="104">
        <f t="shared" si="80"/>
        <v>-141.26464550466488</v>
      </c>
      <c r="EM178" s="104">
        <f t="shared" si="80"/>
        <v>-134.46278682132254</v>
      </c>
      <c r="EN178" s="104">
        <f t="shared" si="80"/>
        <v>-127.35680943765769</v>
      </c>
      <c r="EO178" s="104">
        <f t="shared" si="80"/>
        <v>-120.24689001975999</v>
      </c>
      <c r="EP178" s="104">
        <f t="shared" si="80"/>
        <v>-122.39104128622253</v>
      </c>
      <c r="EQ178" s="104">
        <f t="shared" si="80"/>
        <v>-116.44218107022516</v>
      </c>
      <c r="ER178" s="104">
        <f t="shared" si="80"/>
        <v>-111.85624051906596</v>
      </c>
      <c r="ES178" s="104">
        <f t="shared" si="80"/>
        <v>-108.14777177115556</v>
      </c>
      <c r="ET178" s="104">
        <f t="shared" ref="ET178:FB178" si="83">IF(NOT(COUNTA(ET31:ET36)),"",IF(NOT(COUNT(ET31:ET36)),"NK",SUM(ET31:ET36)))</f>
        <v>-105.18453086456555</v>
      </c>
      <c r="EU178" s="104">
        <f t="shared" si="83"/>
        <v>-103.45841027225347</v>
      </c>
      <c r="EV178" s="104">
        <f t="shared" si="83"/>
        <v>-101.96677655304687</v>
      </c>
      <c r="EW178" s="104">
        <f t="shared" si="83"/>
        <v>-101.06454667679276</v>
      </c>
      <c r="EX178" s="104">
        <f t="shared" si="83"/>
        <v>-99.660749372821897</v>
      </c>
      <c r="EY178" s="104">
        <f t="shared" si="83"/>
        <v>-98.786539716788894</v>
      </c>
      <c r="EZ178" s="104">
        <f t="shared" si="83"/>
        <v>-97.816801163090901</v>
      </c>
      <c r="FA178" s="104">
        <f t="shared" si="83"/>
        <v>-96.655761787590009</v>
      </c>
      <c r="FB178" s="104">
        <f t="shared" si="83"/>
        <v>-95.344333124037291</v>
      </c>
      <c r="FC178" s="104">
        <f t="shared" ref="FC178:FG178" si="84">IF(NOT(COUNTA(FC31:FC36)),"",IF(NOT(COUNT(FC31:FC36)),"NK",SUM(FC31:FC36)))</f>
        <v>-94.945281591202303</v>
      </c>
      <c r="FD178" s="104">
        <f t="shared" si="84"/>
        <v>-94.458278488143179</v>
      </c>
      <c r="FE178" s="104">
        <f t="shared" si="84"/>
        <v>-94.146713908396165</v>
      </c>
      <c r="FF178" s="104">
        <f t="shared" si="84"/>
        <v>-93.835149328649209</v>
      </c>
      <c r="FG178" s="104">
        <f t="shared" si="84"/>
        <v>-93.523584748902238</v>
      </c>
      <c r="FH178" s="104">
        <f t="shared" ref="FH178:FQ178" si="85">IF(NOT(COUNTA(FH31:FH36)),"",IF(NOT(COUNT(FH31:FH36)),"NK",SUM(FH31:FH36)))</f>
        <v>-93.212020169155267</v>
      </c>
      <c r="FI178" s="104">
        <f t="shared" si="85"/>
        <v>-92.900455589408296</v>
      </c>
      <c r="FJ178" s="104">
        <f t="shared" si="85"/>
        <v>-92.034803343679158</v>
      </c>
      <c r="FK178" s="104">
        <f t="shared" si="85"/>
        <v>-91.169151097949992</v>
      </c>
      <c r="FL178" s="104">
        <f t="shared" si="85"/>
        <v>-90.303498852220855</v>
      </c>
      <c r="FM178" s="104">
        <f t="shared" si="85"/>
        <v>-89.437846606491689</v>
      </c>
      <c r="FN178" s="104">
        <f t="shared" si="85"/>
        <v>-88.572194360762552</v>
      </c>
      <c r="FO178" s="104">
        <f t="shared" si="85"/>
        <v>-87.706542115033415</v>
      </c>
      <c r="FP178" s="104">
        <f t="shared" si="85"/>
        <v>-86.840889869304277</v>
      </c>
      <c r="FQ178" s="104">
        <f t="shared" si="85"/>
        <v>-85.975237623575111</v>
      </c>
    </row>
    <row r="179" spans="2:173" outlineLevel="1" x14ac:dyDescent="0.3">
      <c r="B179" s="91" t="s">
        <v>23934</v>
      </c>
      <c r="E179" s="88" t="s">
        <v>23935</v>
      </c>
      <c r="F179" s="104">
        <f>IF(NOT(COUNTA(F37:F52)),"",IF(NOT(COUNT(F37:F52)),"NK",SUM(F37:F52)))</f>
        <v>1305.1405143333336</v>
      </c>
      <c r="G179" s="104">
        <f>IF(NOT(COUNTA(G37:G52)),"",IF(NOT(COUNT(G37:G52)),"NK",SUM(G37:G52)))</f>
        <v>828.62823266666692</v>
      </c>
      <c r="H179" s="104">
        <f t="shared" ref="H179:K179" si="86">IF(NOT(COUNTA(H37:H52)),"",IF(NOT(COUNT(H37:H52)),"NK",SUM(H37:H52)))</f>
        <v>635.38666400000011</v>
      </c>
      <c r="I179" s="104">
        <f t="shared" si="86"/>
        <v>882.07729133333362</v>
      </c>
      <c r="J179" s="104">
        <f t="shared" si="86"/>
        <v>1129.9762576666669</v>
      </c>
      <c r="K179" s="104">
        <f t="shared" si="86"/>
        <v>995.66433266666695</v>
      </c>
      <c r="L179" s="104">
        <f t="shared" ref="L179:BE179" si="87">IF(NOT(COUNTA(L37:L52)),"",IF(NOT(COUNT(L37:L52)),"NK",SUM(L37:L52)))</f>
        <v>881.52761033333354</v>
      </c>
      <c r="M179" s="104">
        <f t="shared" si="87"/>
        <v>1119.8209513333336</v>
      </c>
      <c r="N179" s="104" t="str">
        <f t="shared" si="87"/>
        <v/>
      </c>
      <c r="O179" s="104">
        <f t="shared" si="87"/>
        <v>1112.3701582981876</v>
      </c>
      <c r="P179" s="104">
        <f t="shared" si="87"/>
        <v>1102.4437213699118</v>
      </c>
      <c r="Q179" s="104">
        <f t="shared" si="87"/>
        <v>1106.229649250902</v>
      </c>
      <c r="R179" s="104">
        <f t="shared" si="87"/>
        <v>1109.6961712696761</v>
      </c>
      <c r="S179" s="104">
        <f t="shared" si="87"/>
        <v>1112.872701851077</v>
      </c>
      <c r="T179" s="104">
        <f t="shared" si="87"/>
        <v>1115.7699952308583</v>
      </c>
      <c r="U179" s="104">
        <f t="shared" si="87"/>
        <v>1118.4704176672906</v>
      </c>
      <c r="V179" s="104">
        <f t="shared" si="87"/>
        <v>1120.9249852411644</v>
      </c>
      <c r="W179" s="104">
        <f t="shared" si="87"/>
        <v>1123.1799089319118</v>
      </c>
      <c r="X179" s="104">
        <f t="shared" si="87"/>
        <v>1125.2633095670549</v>
      </c>
      <c r="Y179" s="104">
        <f t="shared" si="87"/>
        <v>1127.2585908091392</v>
      </c>
      <c r="Z179" s="104">
        <f t="shared" si="87"/>
        <v>1129.1471086387794</v>
      </c>
      <c r="AA179" s="104">
        <f t="shared" si="87"/>
        <v>1140.369722066667</v>
      </c>
      <c r="AB179" s="104">
        <f t="shared" si="87"/>
        <v>1140.267719066667</v>
      </c>
      <c r="AC179" s="104">
        <f t="shared" si="87"/>
        <v>1140.2147210666669</v>
      </c>
      <c r="AD179" s="104">
        <f t="shared" si="87"/>
        <v>1140.150833066667</v>
      </c>
      <c r="AE179" s="104">
        <f t="shared" si="87"/>
        <v>1140.0869450666669</v>
      </c>
      <c r="AF179" s="104">
        <f t="shared" si="87"/>
        <v>1140.0520970666671</v>
      </c>
      <c r="AG179" s="104">
        <f t="shared" ref="AG179:AK179" si="88">IF(NOT(COUNTA(AG37:AG52)),"",IF(NOT(COUNT(AG37:AG52)),"NK",SUM(AG37:AG52)))</f>
        <v>1140.1279640666669</v>
      </c>
      <c r="AH179" s="104">
        <f t="shared" si="88"/>
        <v>1140.2147210666669</v>
      </c>
      <c r="AI179" s="104">
        <f t="shared" si="88"/>
        <v>1140.2147210666669</v>
      </c>
      <c r="AJ179" s="104">
        <f t="shared" si="88"/>
        <v>1140.2147210666669</v>
      </c>
      <c r="AK179" s="104">
        <f t="shared" si="88"/>
        <v>1140.2147210666669</v>
      </c>
      <c r="AL179" s="104">
        <f t="shared" ref="AL179:AU179" si="89">IF(NOT(COUNTA(AL37:AL52)),"",IF(NOT(COUNT(AL37:AL52)),"NK",SUM(AL37:AL52)))</f>
        <v>1140.2147210666669</v>
      </c>
      <c r="AM179" s="104">
        <f t="shared" si="89"/>
        <v>1140.2147210666669</v>
      </c>
      <c r="AN179" s="104">
        <f t="shared" si="89"/>
        <v>1140.2147210666669</v>
      </c>
      <c r="AO179" s="104">
        <f t="shared" si="89"/>
        <v>1140.2147210666669</v>
      </c>
      <c r="AP179" s="104">
        <f t="shared" si="89"/>
        <v>1140.2147210666669</v>
      </c>
      <c r="AQ179" s="104">
        <f t="shared" si="89"/>
        <v>1140.2147210666669</v>
      </c>
      <c r="AR179" s="104">
        <f t="shared" si="89"/>
        <v>1140.2147210666669</v>
      </c>
      <c r="AS179" s="104">
        <f t="shared" si="89"/>
        <v>1140.2147210666669</v>
      </c>
      <c r="AT179" s="104">
        <f t="shared" si="89"/>
        <v>1140.2147210666669</v>
      </c>
      <c r="AU179" s="104">
        <f t="shared" si="89"/>
        <v>1140.2147210666669</v>
      </c>
      <c r="AV179" s="105">
        <f t="shared" si="87"/>
        <v>0.11561088000000003</v>
      </c>
      <c r="AW179" s="104">
        <f t="shared" si="87"/>
        <v>0.11407872000000001</v>
      </c>
      <c r="AX179" s="104">
        <f t="shared" si="87"/>
        <v>0.11462975999999998</v>
      </c>
      <c r="AY179" s="104">
        <f t="shared" si="87"/>
        <v>0.11518976000000002</v>
      </c>
      <c r="AZ179" s="104">
        <f t="shared" si="87"/>
        <v>0.11574976000000001</v>
      </c>
      <c r="BA179" s="104">
        <f t="shared" si="87"/>
        <v>0.11574976000000001</v>
      </c>
      <c r="BB179" s="104">
        <f t="shared" si="87"/>
        <v>0.11574976000000003</v>
      </c>
      <c r="BC179" s="104">
        <f t="shared" si="87"/>
        <v>0.11561088000000001</v>
      </c>
      <c r="BD179" s="104" t="str">
        <f t="shared" si="87"/>
        <v/>
      </c>
      <c r="BE179" s="104">
        <f t="shared" si="87"/>
        <v>0.11561088</v>
      </c>
      <c r="BF179" s="104">
        <f t="shared" ref="BF179:CY179" si="90">IF(NOT(COUNTA(BF37:BF52)),"",IF(NOT(COUNT(BF37:BF52)),"NK",SUM(BF37:BF52)))</f>
        <v>0.11561088</v>
      </c>
      <c r="BG179" s="104">
        <f t="shared" si="90"/>
        <v>0.11561088</v>
      </c>
      <c r="BH179" s="104">
        <f t="shared" si="90"/>
        <v>0.11561088</v>
      </c>
      <c r="BI179" s="104">
        <f t="shared" si="90"/>
        <v>0.11561088</v>
      </c>
      <c r="BJ179" s="104">
        <f t="shared" si="90"/>
        <v>0.11561088</v>
      </c>
      <c r="BK179" s="104">
        <f t="shared" si="90"/>
        <v>0.11561088</v>
      </c>
      <c r="BL179" s="104">
        <f t="shared" si="90"/>
        <v>0.11561088</v>
      </c>
      <c r="BM179" s="104">
        <f t="shared" si="90"/>
        <v>0.11561088</v>
      </c>
      <c r="BN179" s="104">
        <f t="shared" si="90"/>
        <v>0.11561088</v>
      </c>
      <c r="BO179" s="104">
        <f t="shared" si="90"/>
        <v>0.11561088</v>
      </c>
      <c r="BP179" s="104">
        <f t="shared" si="90"/>
        <v>0.11561088</v>
      </c>
      <c r="BQ179" s="104">
        <f t="shared" si="90"/>
        <v>0.11561088</v>
      </c>
      <c r="BR179" s="104">
        <f t="shared" si="90"/>
        <v>0.11561088</v>
      </c>
      <c r="BS179" s="104">
        <f t="shared" si="90"/>
        <v>0.11561088</v>
      </c>
      <c r="BT179" s="104">
        <f t="shared" si="90"/>
        <v>0.11561088</v>
      </c>
      <c r="BU179" s="104">
        <f t="shared" si="90"/>
        <v>0.11561088</v>
      </c>
      <c r="BV179" s="104">
        <f t="shared" si="90"/>
        <v>0.11561088</v>
      </c>
      <c r="BW179" s="104">
        <f t="shared" ref="BW179:CA179" si="91">IF(NOT(COUNTA(BW37:BW52)),"",IF(NOT(COUNT(BW37:BW52)),"NK",SUM(BW37:BW52)))</f>
        <v>0.11561088</v>
      </c>
      <c r="BX179" s="104">
        <f t="shared" si="91"/>
        <v>0.11561088</v>
      </c>
      <c r="BY179" s="104">
        <f t="shared" si="91"/>
        <v>0.11561088</v>
      </c>
      <c r="BZ179" s="104">
        <f t="shared" si="91"/>
        <v>0.11561088</v>
      </c>
      <c r="CA179" s="104">
        <f t="shared" si="91"/>
        <v>0.11561088</v>
      </c>
      <c r="CB179" s="104">
        <f t="shared" ref="CB179:CK179" si="92">IF(NOT(COUNTA(CB37:CB52)),"",IF(NOT(COUNT(CB37:CB52)),"NK",SUM(CB37:CB52)))</f>
        <v>0.11561088</v>
      </c>
      <c r="CC179" s="104">
        <f t="shared" si="92"/>
        <v>0.11561088</v>
      </c>
      <c r="CD179" s="104">
        <f t="shared" si="92"/>
        <v>0.11561088</v>
      </c>
      <c r="CE179" s="104">
        <f t="shared" si="92"/>
        <v>0.11561088</v>
      </c>
      <c r="CF179" s="104">
        <f t="shared" si="92"/>
        <v>0.11561088</v>
      </c>
      <c r="CG179" s="104">
        <f t="shared" si="92"/>
        <v>0.11561088</v>
      </c>
      <c r="CH179" s="104">
        <f t="shared" si="92"/>
        <v>0.11561088</v>
      </c>
      <c r="CI179" s="104">
        <f t="shared" si="92"/>
        <v>0.11561088</v>
      </c>
      <c r="CJ179" s="104">
        <f t="shared" si="92"/>
        <v>0.11561088</v>
      </c>
      <c r="CK179" s="104">
        <f t="shared" si="92"/>
        <v>0.11561088</v>
      </c>
      <c r="CL179" s="105">
        <f t="shared" si="90"/>
        <v>2.0418075857142863</v>
      </c>
      <c r="CM179" s="104">
        <f t="shared" si="90"/>
        <v>2.0147480571428575</v>
      </c>
      <c r="CN179" s="104">
        <f t="shared" si="90"/>
        <v>2.0244799928571426</v>
      </c>
      <c r="CO179" s="104">
        <f t="shared" si="90"/>
        <v>2.0343701714285713</v>
      </c>
      <c r="CP179" s="104">
        <f t="shared" si="90"/>
        <v>2.0442603500000005</v>
      </c>
      <c r="CQ179" s="104">
        <f t="shared" si="90"/>
        <v>2.0442603500000005</v>
      </c>
      <c r="CR179" s="104">
        <f t="shared" si="90"/>
        <v>2.0442603500000005</v>
      </c>
      <c r="CS179" s="104">
        <f t="shared" si="90"/>
        <v>2.0418075857142859</v>
      </c>
      <c r="CT179" s="104" t="str">
        <f t="shared" si="90"/>
        <v/>
      </c>
      <c r="CU179" s="104">
        <f t="shared" si="90"/>
        <v>2.0418075857142859</v>
      </c>
      <c r="CV179" s="104">
        <f t="shared" si="90"/>
        <v>2.0418075857142859</v>
      </c>
      <c r="CW179" s="104">
        <f t="shared" si="90"/>
        <v>2.0418075857142859</v>
      </c>
      <c r="CX179" s="104">
        <f t="shared" si="90"/>
        <v>2.0418075857142859</v>
      </c>
      <c r="CY179" s="104">
        <f t="shared" si="90"/>
        <v>2.0418075857142859</v>
      </c>
      <c r="CZ179" s="104">
        <f t="shared" ref="CZ179:ES179" si="93">IF(NOT(COUNTA(CZ37:CZ52)),"",IF(NOT(COUNT(CZ37:CZ52)),"NK",SUM(CZ37:CZ52)))</f>
        <v>2.0418075857142859</v>
      </c>
      <c r="DA179" s="104">
        <f t="shared" si="93"/>
        <v>2.0418075857142859</v>
      </c>
      <c r="DB179" s="104">
        <f t="shared" si="93"/>
        <v>2.0418075857142859</v>
      </c>
      <c r="DC179" s="104">
        <f t="shared" si="93"/>
        <v>2.0418075857142859</v>
      </c>
      <c r="DD179" s="104">
        <f t="shared" si="93"/>
        <v>2.0418075857142859</v>
      </c>
      <c r="DE179" s="104">
        <f t="shared" si="93"/>
        <v>2.0418075857142859</v>
      </c>
      <c r="DF179" s="104">
        <f t="shared" si="93"/>
        <v>2.0418075857142859</v>
      </c>
      <c r="DG179" s="104">
        <f t="shared" si="93"/>
        <v>2.0418075857142859</v>
      </c>
      <c r="DH179" s="104">
        <f t="shared" si="93"/>
        <v>2.0418075857142859</v>
      </c>
      <c r="DI179" s="104">
        <f t="shared" si="93"/>
        <v>2.0418075857142859</v>
      </c>
      <c r="DJ179" s="104">
        <f t="shared" si="93"/>
        <v>2.0418075857142859</v>
      </c>
      <c r="DK179" s="104">
        <f t="shared" si="93"/>
        <v>2.0418075857142859</v>
      </c>
      <c r="DL179" s="104">
        <f t="shared" si="93"/>
        <v>2.0418075857142859</v>
      </c>
      <c r="DM179" s="104">
        <f t="shared" ref="DM179:DQ179" si="94">IF(NOT(COUNTA(DM37:DM52)),"",IF(NOT(COUNT(DM37:DM52)),"NK",SUM(DM37:DM52)))</f>
        <v>2.0418075857142859</v>
      </c>
      <c r="DN179" s="104">
        <f t="shared" si="94"/>
        <v>2.0418075857142859</v>
      </c>
      <c r="DO179" s="104">
        <f t="shared" si="94"/>
        <v>2.0418075857142859</v>
      </c>
      <c r="DP179" s="104">
        <f t="shared" si="94"/>
        <v>2.0418075857142859</v>
      </c>
      <c r="DQ179" s="104">
        <f t="shared" si="94"/>
        <v>2.0418075857142859</v>
      </c>
      <c r="DR179" s="104">
        <f t="shared" ref="DR179:EA179" si="95">IF(NOT(COUNTA(DR37:DR52)),"",IF(NOT(COUNT(DR37:DR52)),"NK",SUM(DR37:DR52)))</f>
        <v>2.0418075857142859</v>
      </c>
      <c r="DS179" s="104">
        <f t="shared" si="95"/>
        <v>2.0418075857142859</v>
      </c>
      <c r="DT179" s="104">
        <f t="shared" si="95"/>
        <v>2.0418075857142859</v>
      </c>
      <c r="DU179" s="104">
        <f t="shared" si="95"/>
        <v>2.0418075857142859</v>
      </c>
      <c r="DV179" s="104">
        <f t="shared" si="95"/>
        <v>2.0418075857142859</v>
      </c>
      <c r="DW179" s="104">
        <f t="shared" si="95"/>
        <v>2.0418075857142859</v>
      </c>
      <c r="DX179" s="104">
        <f t="shared" si="95"/>
        <v>2.0418075857142859</v>
      </c>
      <c r="DY179" s="104">
        <f t="shared" si="95"/>
        <v>2.0418075857142859</v>
      </c>
      <c r="DZ179" s="104">
        <f t="shared" si="95"/>
        <v>2.0418075857142859</v>
      </c>
      <c r="EA179" s="104">
        <f t="shared" si="95"/>
        <v>2.0418075857142859</v>
      </c>
      <c r="EB179" s="105">
        <f t="shared" si="93"/>
        <v>1307.2979327990479</v>
      </c>
      <c r="EC179" s="104">
        <f t="shared" si="93"/>
        <v>830.75705944380991</v>
      </c>
      <c r="ED179" s="104">
        <f t="shared" si="93"/>
        <v>637.52577375285739</v>
      </c>
      <c r="EE179" s="104">
        <f t="shared" si="93"/>
        <v>884.22685126476222</v>
      </c>
      <c r="EF179" s="104">
        <f t="shared" si="93"/>
        <v>1132.136267776667</v>
      </c>
      <c r="EG179" s="104">
        <f t="shared" si="93"/>
        <v>997.82434277666687</v>
      </c>
      <c r="EH179" s="104">
        <f t="shared" si="93"/>
        <v>883.68762044333346</v>
      </c>
      <c r="EI179" s="104">
        <f t="shared" si="93"/>
        <v>1121.9783697990479</v>
      </c>
      <c r="EJ179" s="104" t="str">
        <f t="shared" si="93"/>
        <v/>
      </c>
      <c r="EK179" s="104">
        <f t="shared" si="93"/>
        <v>1114.5275767639018</v>
      </c>
      <c r="EL179" s="104">
        <f t="shared" si="93"/>
        <v>1104.6011398356261</v>
      </c>
      <c r="EM179" s="104">
        <f t="shared" si="93"/>
        <v>1108.3870677166162</v>
      </c>
      <c r="EN179" s="104">
        <f t="shared" si="93"/>
        <v>1111.8535897353904</v>
      </c>
      <c r="EO179" s="104">
        <f t="shared" si="93"/>
        <v>1115.0301203167912</v>
      </c>
      <c r="EP179" s="104">
        <f t="shared" si="93"/>
        <v>1117.9274136965726</v>
      </c>
      <c r="EQ179" s="104">
        <f t="shared" si="93"/>
        <v>1120.6278361330048</v>
      </c>
      <c r="ER179" s="104">
        <f t="shared" si="93"/>
        <v>1123.0824037068787</v>
      </c>
      <c r="ES179" s="104">
        <f t="shared" si="93"/>
        <v>1125.337327397626</v>
      </c>
      <c r="ET179" s="104">
        <f t="shared" ref="ET179:FB179" si="96">IF(NOT(COUNTA(ET37:ET52)),"",IF(NOT(COUNT(ET37:ET52)),"NK",SUM(ET37:ET52)))</f>
        <v>1127.4207280327691</v>
      </c>
      <c r="EU179" s="104">
        <f t="shared" si="96"/>
        <v>1129.4160092748534</v>
      </c>
      <c r="EV179" s="104">
        <f t="shared" si="96"/>
        <v>1131.3045271044937</v>
      </c>
      <c r="EW179" s="104">
        <f t="shared" si="96"/>
        <v>1142.5271405323813</v>
      </c>
      <c r="EX179" s="104">
        <f t="shared" si="96"/>
        <v>1142.4251375323813</v>
      </c>
      <c r="EY179" s="104">
        <f t="shared" si="96"/>
        <v>1142.3721395323812</v>
      </c>
      <c r="EZ179" s="104">
        <f t="shared" si="96"/>
        <v>1142.3082515323813</v>
      </c>
      <c r="FA179" s="104">
        <f t="shared" si="96"/>
        <v>1142.2443635323812</v>
      </c>
      <c r="FB179" s="104">
        <f t="shared" si="96"/>
        <v>1142.2095155323814</v>
      </c>
      <c r="FC179" s="104">
        <f t="shared" ref="FC179:FG179" si="97">IF(NOT(COUNTA(FC37:FC52)),"",IF(NOT(COUNT(FC37:FC52)),"NK",SUM(FC37:FC52)))</f>
        <v>1142.2853825323812</v>
      </c>
      <c r="FD179" s="104">
        <f t="shared" si="97"/>
        <v>1142.3721395323812</v>
      </c>
      <c r="FE179" s="104">
        <f t="shared" si="97"/>
        <v>1142.3721395323812</v>
      </c>
      <c r="FF179" s="104">
        <f t="shared" si="97"/>
        <v>1142.3721395323812</v>
      </c>
      <c r="FG179" s="104">
        <f t="shared" si="97"/>
        <v>1142.3721395323812</v>
      </c>
      <c r="FH179" s="104">
        <f t="shared" ref="FH179:FQ179" si="98">IF(NOT(COUNTA(FH37:FH52)),"",IF(NOT(COUNT(FH37:FH52)),"NK",SUM(FH37:FH52)))</f>
        <v>1142.3721395323812</v>
      </c>
      <c r="FI179" s="104">
        <f t="shared" si="98"/>
        <v>1142.3721395323812</v>
      </c>
      <c r="FJ179" s="104">
        <f t="shared" si="98"/>
        <v>1142.3721395323812</v>
      </c>
      <c r="FK179" s="104">
        <f t="shared" si="98"/>
        <v>1142.3721395323812</v>
      </c>
      <c r="FL179" s="104">
        <f t="shared" si="98"/>
        <v>1142.3721395323812</v>
      </c>
      <c r="FM179" s="104">
        <f t="shared" si="98"/>
        <v>1142.3721395323812</v>
      </c>
      <c r="FN179" s="104">
        <f t="shared" si="98"/>
        <v>1142.3721395323812</v>
      </c>
      <c r="FO179" s="104">
        <f t="shared" si="98"/>
        <v>1142.3721395323812</v>
      </c>
      <c r="FP179" s="104">
        <f t="shared" si="98"/>
        <v>1142.3721395323812</v>
      </c>
      <c r="FQ179" s="104">
        <f t="shared" si="98"/>
        <v>1142.3721395323812</v>
      </c>
    </row>
    <row r="180" spans="2:173" outlineLevel="1" x14ac:dyDescent="0.3">
      <c r="B180" s="91" t="s">
        <v>23936</v>
      </c>
      <c r="E180" s="88" t="s">
        <v>23937</v>
      </c>
      <c r="F180" s="104">
        <f>IF(NOT(COUNTA(F53:F58)),"",IF(NOT(COUNT(F53:F58)),"NK",SUM(F53:F58)))</f>
        <v>308.85070219178118</v>
      </c>
      <c r="G180" s="104">
        <f>IF(NOT(COUNTA(G53:G58)),"",IF(NOT(COUNT(G53:G58)),"NK",SUM(G53:G58)))</f>
        <v>354.27811711827781</v>
      </c>
      <c r="H180" s="104">
        <f t="shared" ref="H180:K180" si="99">IF(NOT(COUNTA(H53:H58)),"",IF(NOT(COUNT(H53:H58)),"NK",SUM(H53:H58)))</f>
        <v>375.30207652352829</v>
      </c>
      <c r="I180" s="104">
        <f t="shared" si="99"/>
        <v>384.52802168212719</v>
      </c>
      <c r="J180" s="104">
        <f t="shared" si="99"/>
        <v>418.09180644750865</v>
      </c>
      <c r="K180" s="104">
        <f t="shared" si="99"/>
        <v>443.64446325294881</v>
      </c>
      <c r="L180" s="104">
        <f t="shared" ref="L180:BE180" si="100">IF(NOT(COUNTA(L53:L58)),"",IF(NOT(COUNT(L53:L58)),"NK",SUM(L53:L58)))</f>
        <v>424.14545116804544</v>
      </c>
      <c r="M180" s="104">
        <f t="shared" si="100"/>
        <v>361.48673115894871</v>
      </c>
      <c r="N180" s="104" t="str">
        <f t="shared" si="100"/>
        <v/>
      </c>
      <c r="O180" s="104">
        <f t="shared" si="100"/>
        <v>425.77943861694786</v>
      </c>
      <c r="P180" s="104">
        <f t="shared" si="100"/>
        <v>437.00334885073983</v>
      </c>
      <c r="Q180" s="104">
        <f t="shared" si="100"/>
        <v>450.06945695207133</v>
      </c>
      <c r="R180" s="104">
        <f t="shared" si="100"/>
        <v>450.89988895008196</v>
      </c>
      <c r="S180" s="104">
        <f t="shared" si="100"/>
        <v>451.27068573485582</v>
      </c>
      <c r="T180" s="104">
        <f t="shared" si="100"/>
        <v>451.60374697989897</v>
      </c>
      <c r="U180" s="104">
        <f t="shared" si="100"/>
        <v>418.52304006147011</v>
      </c>
      <c r="V180" s="104">
        <f t="shared" si="100"/>
        <v>419.18593995378745</v>
      </c>
      <c r="W180" s="104">
        <f t="shared" si="100"/>
        <v>421.51262556164687</v>
      </c>
      <c r="X180" s="104">
        <f t="shared" si="100"/>
        <v>422.41919541054602</v>
      </c>
      <c r="Y180" s="104">
        <f t="shared" si="100"/>
        <v>424.10491766719338</v>
      </c>
      <c r="Z180" s="104">
        <f t="shared" si="100"/>
        <v>425.90005741090351</v>
      </c>
      <c r="AA180" s="104">
        <f t="shared" si="100"/>
        <v>426.81461234832352</v>
      </c>
      <c r="AB180" s="104">
        <f t="shared" si="100"/>
        <v>426.98818336515524</v>
      </c>
      <c r="AC180" s="104">
        <f t="shared" si="100"/>
        <v>426.88124806634067</v>
      </c>
      <c r="AD180" s="104">
        <f t="shared" si="100"/>
        <v>425.65588182741027</v>
      </c>
      <c r="AE180" s="104">
        <f t="shared" si="100"/>
        <v>423.06307397789118</v>
      </c>
      <c r="AF180" s="104">
        <f t="shared" si="100"/>
        <v>421.49666361043296</v>
      </c>
      <c r="AG180" s="104">
        <f t="shared" ref="AG180:AK180" si="101">IF(NOT(COUNTA(AG53:AG58)),"",IF(NOT(COUNT(AG53:AG58)),"NK",SUM(AG53:AG58)))</f>
        <v>422.53005421966725</v>
      </c>
      <c r="AH180" s="104">
        <f t="shared" si="101"/>
        <v>426.88124806634067</v>
      </c>
      <c r="AI180" s="104">
        <f t="shared" si="101"/>
        <v>426.16265627136681</v>
      </c>
      <c r="AJ180" s="104">
        <f t="shared" si="101"/>
        <v>425.14704653447063</v>
      </c>
      <c r="AK180" s="104">
        <f t="shared" si="101"/>
        <v>423.65117794793349</v>
      </c>
      <c r="AL180" s="104">
        <f t="shared" ref="AL180:AU180" si="102">IF(NOT(COUNTA(AL53:AL58)),"",IF(NOT(COUNT(AL53:AL58)),"NK",SUM(AL53:AL58)))</f>
        <v>422.15530936139646</v>
      </c>
      <c r="AM180" s="104">
        <f t="shared" si="102"/>
        <v>420.65944077485932</v>
      </c>
      <c r="AN180" s="104">
        <f t="shared" si="102"/>
        <v>419.16357218832218</v>
      </c>
      <c r="AO180" s="104">
        <f t="shared" si="102"/>
        <v>419.16357218832218</v>
      </c>
      <c r="AP180" s="104">
        <f t="shared" si="102"/>
        <v>419.16357218832218</v>
      </c>
      <c r="AQ180" s="104">
        <f t="shared" si="102"/>
        <v>419.16357218832218</v>
      </c>
      <c r="AR180" s="104">
        <f t="shared" si="102"/>
        <v>419.16357218832218</v>
      </c>
      <c r="AS180" s="104">
        <f t="shared" si="102"/>
        <v>419.16357218832218</v>
      </c>
      <c r="AT180" s="104">
        <f t="shared" si="102"/>
        <v>419.16357218832218</v>
      </c>
      <c r="AU180" s="104">
        <f t="shared" si="102"/>
        <v>419.16357218832218</v>
      </c>
      <c r="AV180" s="105" t="str">
        <f t="shared" si="100"/>
        <v>NK</v>
      </c>
      <c r="AW180" s="104" t="str">
        <f t="shared" si="100"/>
        <v>NK</v>
      </c>
      <c r="AX180" s="104" t="str">
        <f t="shared" si="100"/>
        <v>NK</v>
      </c>
      <c r="AY180" s="104" t="str">
        <f t="shared" si="100"/>
        <v>NK</v>
      </c>
      <c r="AZ180" s="104" t="str">
        <f t="shared" si="100"/>
        <v>NK</v>
      </c>
      <c r="BA180" s="104" t="str">
        <f t="shared" si="100"/>
        <v>NK</v>
      </c>
      <c r="BB180" s="104" t="str">
        <f t="shared" si="100"/>
        <v>NK</v>
      </c>
      <c r="BC180" s="104" t="str">
        <f t="shared" si="100"/>
        <v>NK</v>
      </c>
      <c r="BD180" s="104" t="str">
        <f t="shared" si="100"/>
        <v/>
      </c>
      <c r="BE180" s="104" t="str">
        <f t="shared" si="100"/>
        <v>NK</v>
      </c>
      <c r="BF180" s="104" t="str">
        <f t="shared" ref="BF180:CY180" si="103">IF(NOT(COUNTA(BF53:BF58)),"",IF(NOT(COUNT(BF53:BF58)),"NK",SUM(BF53:BF58)))</f>
        <v>NK</v>
      </c>
      <c r="BG180" s="104" t="str">
        <f t="shared" si="103"/>
        <v>NK</v>
      </c>
      <c r="BH180" s="104" t="str">
        <f t="shared" si="103"/>
        <v>NK</v>
      </c>
      <c r="BI180" s="104" t="str">
        <f t="shared" si="103"/>
        <v>NK</v>
      </c>
      <c r="BJ180" s="104" t="str">
        <f t="shared" si="103"/>
        <v>NK</v>
      </c>
      <c r="BK180" s="104" t="str">
        <f t="shared" si="103"/>
        <v>NK</v>
      </c>
      <c r="BL180" s="104" t="str">
        <f t="shared" si="103"/>
        <v>NK</v>
      </c>
      <c r="BM180" s="104" t="str">
        <f t="shared" si="103"/>
        <v>NK</v>
      </c>
      <c r="BN180" s="104" t="str">
        <f t="shared" si="103"/>
        <v>NK</v>
      </c>
      <c r="BO180" s="104" t="str">
        <f t="shared" si="103"/>
        <v>NK</v>
      </c>
      <c r="BP180" s="104" t="str">
        <f t="shared" si="103"/>
        <v>NK</v>
      </c>
      <c r="BQ180" s="104" t="str">
        <f t="shared" si="103"/>
        <v>NK</v>
      </c>
      <c r="BR180" s="104" t="str">
        <f t="shared" si="103"/>
        <v>NK</v>
      </c>
      <c r="BS180" s="104" t="str">
        <f t="shared" si="103"/>
        <v>NK</v>
      </c>
      <c r="BT180" s="104" t="str">
        <f t="shared" si="103"/>
        <v>NK</v>
      </c>
      <c r="BU180" s="104" t="str">
        <f t="shared" si="103"/>
        <v>NK</v>
      </c>
      <c r="BV180" s="104" t="str">
        <f t="shared" si="103"/>
        <v>NK</v>
      </c>
      <c r="BW180" s="104" t="str">
        <f t="shared" ref="BW180:CA180" si="104">IF(NOT(COUNTA(BW53:BW58)),"",IF(NOT(COUNT(BW53:BW58)),"NK",SUM(BW53:BW58)))</f>
        <v>NK</v>
      </c>
      <c r="BX180" s="104" t="str">
        <f t="shared" si="104"/>
        <v>NK</v>
      </c>
      <c r="BY180" s="104" t="str">
        <f t="shared" si="104"/>
        <v>NK</v>
      </c>
      <c r="BZ180" s="104" t="str">
        <f t="shared" si="104"/>
        <v>NK</v>
      </c>
      <c r="CA180" s="104" t="str">
        <f t="shared" si="104"/>
        <v>NK</v>
      </c>
      <c r="CB180" s="104" t="str">
        <f t="shared" ref="CB180:CK180" si="105">IF(NOT(COUNTA(CB53:CB58)),"",IF(NOT(COUNT(CB53:CB58)),"NK",SUM(CB53:CB58)))</f>
        <v>NK</v>
      </c>
      <c r="CC180" s="104" t="str">
        <f t="shared" si="105"/>
        <v>NK</v>
      </c>
      <c r="CD180" s="104" t="str">
        <f t="shared" si="105"/>
        <v>NK</v>
      </c>
      <c r="CE180" s="104" t="str">
        <f t="shared" si="105"/>
        <v>NK</v>
      </c>
      <c r="CF180" s="104" t="str">
        <f t="shared" si="105"/>
        <v>NK</v>
      </c>
      <c r="CG180" s="104" t="str">
        <f t="shared" si="105"/>
        <v>NK</v>
      </c>
      <c r="CH180" s="104" t="str">
        <f t="shared" si="105"/>
        <v>NK</v>
      </c>
      <c r="CI180" s="104" t="str">
        <f t="shared" si="105"/>
        <v>NK</v>
      </c>
      <c r="CJ180" s="104" t="str">
        <f t="shared" si="105"/>
        <v>NK</v>
      </c>
      <c r="CK180" s="104" t="str">
        <f t="shared" si="105"/>
        <v>NK</v>
      </c>
      <c r="CL180" s="105">
        <f t="shared" si="103"/>
        <v>13.329768042385579</v>
      </c>
      <c r="CM180" s="104">
        <f t="shared" si="103"/>
        <v>9.2267350246351327</v>
      </c>
      <c r="CN180" s="104">
        <f t="shared" si="103"/>
        <v>9.9666919579486528</v>
      </c>
      <c r="CO180" s="104">
        <f t="shared" si="103"/>
        <v>10.52918141563423</v>
      </c>
      <c r="CP180" s="104">
        <f t="shared" si="103"/>
        <v>11.212458993023448</v>
      </c>
      <c r="CQ180" s="104">
        <f t="shared" si="103"/>
        <v>11.997540405552442</v>
      </c>
      <c r="CR180" s="104">
        <f t="shared" si="103"/>
        <v>12.632482409059939</v>
      </c>
      <c r="CS180" s="104">
        <f t="shared" si="103"/>
        <v>13.076287737301691</v>
      </c>
      <c r="CT180" s="104" t="str">
        <f t="shared" si="103"/>
        <v/>
      </c>
      <c r="CU180" s="104">
        <f t="shared" si="103"/>
        <v>13.663202528198395</v>
      </c>
      <c r="CV180" s="104">
        <f t="shared" si="103"/>
        <v>13.930266538994339</v>
      </c>
      <c r="CW180" s="104">
        <f t="shared" si="103"/>
        <v>14.031562267256692</v>
      </c>
      <c r="CX180" s="104">
        <f t="shared" si="103"/>
        <v>13.889014307415614</v>
      </c>
      <c r="CY180" s="104">
        <f t="shared" si="103"/>
        <v>13.715900403033649</v>
      </c>
      <c r="CZ180" s="104">
        <f t="shared" ref="CZ180:ES180" si="106">IF(NOT(COUNTA(CZ53:CZ58)),"",IF(NOT(COUNT(CZ53:CZ58)),"NK",SUM(CZ53:CZ58)))</f>
        <v>13.588902729521964</v>
      </c>
      <c r="DA180" s="104">
        <f t="shared" si="106"/>
        <v>13.422786342101215</v>
      </c>
      <c r="DB180" s="104">
        <f t="shared" si="106"/>
        <v>13.382246529848985</v>
      </c>
      <c r="DC180" s="104">
        <f t="shared" si="106"/>
        <v>13.46863363781309</v>
      </c>
      <c r="DD180" s="104">
        <f t="shared" si="106"/>
        <v>13.416888397925906</v>
      </c>
      <c r="DE180" s="104">
        <f t="shared" si="106"/>
        <v>13.395492573593497</v>
      </c>
      <c r="DF180" s="104">
        <f t="shared" si="106"/>
        <v>13.391064147755863</v>
      </c>
      <c r="DG180" s="104">
        <f t="shared" si="106"/>
        <v>13.329288492340831</v>
      </c>
      <c r="DH180" s="104">
        <f t="shared" si="106"/>
        <v>13.217349686169005</v>
      </c>
      <c r="DI180" s="104">
        <f t="shared" si="106"/>
        <v>13.249477165068976</v>
      </c>
      <c r="DJ180" s="104">
        <f t="shared" si="106"/>
        <v>13.160816524265309</v>
      </c>
      <c r="DK180" s="104">
        <f t="shared" si="106"/>
        <v>12.975494550071872</v>
      </c>
      <c r="DL180" s="104">
        <f t="shared" si="106"/>
        <v>12.907445156869919</v>
      </c>
      <c r="DM180" s="104">
        <f t="shared" ref="DM180:DQ180" si="107">IF(NOT(COUNTA(DM53:DM58)),"",IF(NOT(COUNT(DM53:DM58)),"NK",SUM(DM53:DM58)))</f>
        <v>13.016371605710848</v>
      </c>
      <c r="DN180" s="104">
        <f t="shared" si="107"/>
        <v>13.249477165068974</v>
      </c>
      <c r="DO180" s="104">
        <f t="shared" si="107"/>
        <v>13.229222891972743</v>
      </c>
      <c r="DP180" s="104">
        <f t="shared" si="107"/>
        <v>13.200596852663402</v>
      </c>
      <c r="DQ180" s="104">
        <f t="shared" si="107"/>
        <v>13.158434207501411</v>
      </c>
      <c r="DR180" s="104">
        <f t="shared" ref="DR180:EA180" si="108">IF(NOT(COUNTA(DR53:DR58)),"",IF(NOT(COUNT(DR53:DR58)),"NK",SUM(DR53:DR58)))</f>
        <v>13.116271562339424</v>
      </c>
      <c r="DS180" s="104">
        <f t="shared" si="108"/>
        <v>13.074108917177433</v>
      </c>
      <c r="DT180" s="104">
        <f t="shared" si="108"/>
        <v>13.031946272015443</v>
      </c>
      <c r="DU180" s="104">
        <f t="shared" si="108"/>
        <v>13.031946272015443</v>
      </c>
      <c r="DV180" s="104">
        <f t="shared" si="108"/>
        <v>13.031946272015443</v>
      </c>
      <c r="DW180" s="104">
        <f t="shared" si="108"/>
        <v>13.031946272015443</v>
      </c>
      <c r="DX180" s="104">
        <f t="shared" si="108"/>
        <v>13.031946272015443</v>
      </c>
      <c r="DY180" s="104">
        <f t="shared" si="108"/>
        <v>13.031946272015443</v>
      </c>
      <c r="DZ180" s="104">
        <f t="shared" si="108"/>
        <v>13.031946272015443</v>
      </c>
      <c r="EA180" s="104">
        <f t="shared" si="108"/>
        <v>13.031946272015443</v>
      </c>
      <c r="EB180" s="105">
        <f t="shared" si="106"/>
        <v>322.18047023416676</v>
      </c>
      <c r="EC180" s="104">
        <f t="shared" si="106"/>
        <v>363.50485214291297</v>
      </c>
      <c r="ED180" s="104">
        <f t="shared" si="106"/>
        <v>385.26876848147691</v>
      </c>
      <c r="EE180" s="104">
        <f t="shared" si="106"/>
        <v>395.05720309776143</v>
      </c>
      <c r="EF180" s="104">
        <f t="shared" si="106"/>
        <v>429.30426544053211</v>
      </c>
      <c r="EG180" s="104">
        <f t="shared" si="106"/>
        <v>455.64200365850127</v>
      </c>
      <c r="EH180" s="104">
        <f t="shared" si="106"/>
        <v>436.77793357710533</v>
      </c>
      <c r="EI180" s="104">
        <f t="shared" si="106"/>
        <v>374.56301889625041</v>
      </c>
      <c r="EJ180" s="104" t="str">
        <f t="shared" si="106"/>
        <v/>
      </c>
      <c r="EK180" s="104">
        <f t="shared" si="106"/>
        <v>439.44264114514624</v>
      </c>
      <c r="EL180" s="104">
        <f t="shared" si="106"/>
        <v>450.93361538973409</v>
      </c>
      <c r="EM180" s="104">
        <f t="shared" si="106"/>
        <v>464.10101921932801</v>
      </c>
      <c r="EN180" s="104">
        <f t="shared" si="106"/>
        <v>464.78890325749751</v>
      </c>
      <c r="EO180" s="104">
        <f t="shared" si="106"/>
        <v>464.98658613788945</v>
      </c>
      <c r="EP180" s="104">
        <f t="shared" si="106"/>
        <v>465.19264970942095</v>
      </c>
      <c r="EQ180" s="104">
        <f t="shared" si="106"/>
        <v>431.94582640357135</v>
      </c>
      <c r="ER180" s="104">
        <f t="shared" si="106"/>
        <v>432.56818648363645</v>
      </c>
      <c r="ES180" s="104">
        <f t="shared" si="106"/>
        <v>434.98125919946</v>
      </c>
      <c r="ET180" s="104">
        <f t="shared" ref="ET180:FB180" si="109">IF(NOT(COUNTA(ET53:ET58)),"",IF(NOT(COUNT(ET53:ET58)),"NK",SUM(ET53:ET58)))</f>
        <v>435.83608380847193</v>
      </c>
      <c r="EU180" s="104">
        <f t="shared" si="109"/>
        <v>437.50041024078683</v>
      </c>
      <c r="EV180" s="104">
        <f t="shared" si="109"/>
        <v>439.29112155865931</v>
      </c>
      <c r="EW180" s="104">
        <f t="shared" si="109"/>
        <v>440.14390084066434</v>
      </c>
      <c r="EX180" s="104">
        <f t="shared" si="109"/>
        <v>440.20553305132421</v>
      </c>
      <c r="EY180" s="104">
        <f t="shared" si="109"/>
        <v>440.13072523140966</v>
      </c>
      <c r="EZ180" s="104">
        <f t="shared" si="109"/>
        <v>438.8166983516756</v>
      </c>
      <c r="FA180" s="104">
        <f t="shared" si="109"/>
        <v>436.03856852796304</v>
      </c>
      <c r="FB180" s="104">
        <f t="shared" si="109"/>
        <v>434.40410876730289</v>
      </c>
      <c r="FC180" s="104">
        <f t="shared" ref="FC180:FG180" si="110">IF(NOT(COUNTA(FC53:FC58)),"",IF(NOT(COUNT(FC53:FC58)),"NK",SUM(FC53:FC58)))</f>
        <v>435.54642582537804</v>
      </c>
      <c r="FD180" s="104">
        <f t="shared" si="110"/>
        <v>440.13072523140966</v>
      </c>
      <c r="FE180" s="104">
        <f t="shared" si="110"/>
        <v>439.39187916333958</v>
      </c>
      <c r="FF180" s="104">
        <f t="shared" si="110"/>
        <v>438.34764338713404</v>
      </c>
      <c r="FG180" s="104">
        <f t="shared" si="110"/>
        <v>436.80961215543493</v>
      </c>
      <c r="FH180" s="104">
        <f t="shared" ref="FH180:FQ180" si="111">IF(NOT(COUNTA(FH53:FH58)),"",IF(NOT(COUNT(FH53:FH58)),"NK",SUM(FH53:FH58)))</f>
        <v>435.27158092373588</v>
      </c>
      <c r="FI180" s="104">
        <f t="shared" si="111"/>
        <v>433.73354969203677</v>
      </c>
      <c r="FJ180" s="104">
        <f t="shared" si="111"/>
        <v>432.19551846033761</v>
      </c>
      <c r="FK180" s="104">
        <f t="shared" si="111"/>
        <v>432.19551846033761</v>
      </c>
      <c r="FL180" s="104">
        <f t="shared" si="111"/>
        <v>432.19551846033761</v>
      </c>
      <c r="FM180" s="104">
        <f t="shared" si="111"/>
        <v>432.19551846033761</v>
      </c>
      <c r="FN180" s="104">
        <f t="shared" si="111"/>
        <v>432.19551846033761</v>
      </c>
      <c r="FO180" s="104">
        <f t="shared" si="111"/>
        <v>432.19551846033761</v>
      </c>
      <c r="FP180" s="104">
        <f t="shared" si="111"/>
        <v>432.19551846033761</v>
      </c>
      <c r="FQ180" s="104">
        <f t="shared" si="111"/>
        <v>432.19551846033761</v>
      </c>
    </row>
    <row r="181" spans="2:173" outlineLevel="1" x14ac:dyDescent="0.3">
      <c r="B181" s="91" t="s">
        <v>23938</v>
      </c>
      <c r="E181" s="88" t="s">
        <v>23939</v>
      </c>
      <c r="F181" s="104">
        <f>IF(NOT(COUNTA(F59:F64)),"",IF(NOT(COUNT(F59:F64)),"NK",SUM(F59:F64)))</f>
        <v>29.245509543043248</v>
      </c>
      <c r="G181" s="104">
        <f>IF(NOT(COUNTA(G59:G64)),"",IF(NOT(COUNT(G59:G64)),"NK",SUM(G59:G64)))</f>
        <v>32.470409632765929</v>
      </c>
      <c r="H181" s="104">
        <f t="shared" ref="H181:K181" si="112">IF(NOT(COUNTA(H59:H64)),"",IF(NOT(COUNT(H59:H64)),"NK",SUM(H59:H64)))</f>
        <v>74.027267437876276</v>
      </c>
      <c r="I181" s="104">
        <f t="shared" si="112"/>
        <v>75.496220242986624</v>
      </c>
      <c r="J181" s="104">
        <f t="shared" si="112"/>
        <v>75.472779006895522</v>
      </c>
      <c r="K181" s="104">
        <f t="shared" si="112"/>
        <v>60.490745317588505</v>
      </c>
      <c r="L181" s="104">
        <f t="shared" ref="L181:BE181" si="113">IF(NOT(COUNTA(L59:L64)),"",IF(NOT(COUNT(L59:L64)),"NK",SUM(L59:L64)))</f>
        <v>61.443676450628296</v>
      </c>
      <c r="M181" s="104">
        <f t="shared" si="113"/>
        <v>29.066473996835768</v>
      </c>
      <c r="N181" s="104" t="str">
        <f t="shared" si="113"/>
        <v/>
      </c>
      <c r="O181" s="104">
        <f t="shared" si="113"/>
        <v>52.745971003054564</v>
      </c>
      <c r="P181" s="104">
        <f t="shared" si="113"/>
        <v>78.136326994679877</v>
      </c>
      <c r="Q181" s="104">
        <f t="shared" si="113"/>
        <v>248.44916286260042</v>
      </c>
      <c r="R181" s="104">
        <f t="shared" si="113"/>
        <v>300.85424260064087</v>
      </c>
      <c r="S181" s="104">
        <f t="shared" si="113"/>
        <v>495.19689493206619</v>
      </c>
      <c r="T181" s="104">
        <f t="shared" si="113"/>
        <v>503.26122505748407</v>
      </c>
      <c r="U181" s="104">
        <f t="shared" si="113"/>
        <v>511.56811947131229</v>
      </c>
      <c r="V181" s="104">
        <f t="shared" si="113"/>
        <v>85.508159355388088</v>
      </c>
      <c r="W181" s="104">
        <f t="shared" si="113"/>
        <v>86.094585409392153</v>
      </c>
      <c r="X181" s="104">
        <f t="shared" si="113"/>
        <v>86.681011463396231</v>
      </c>
      <c r="Y181" s="104">
        <f t="shared" si="113"/>
        <v>87.406045682206113</v>
      </c>
      <c r="Z181" s="104">
        <f t="shared" si="113"/>
        <v>87.749907447800069</v>
      </c>
      <c r="AA181" s="104">
        <f t="shared" si="113"/>
        <v>87.993572035740854</v>
      </c>
      <c r="AB181" s="104">
        <f t="shared" si="113"/>
        <v>87.284305490641827</v>
      </c>
      <c r="AC181" s="104">
        <f t="shared" si="113"/>
        <v>86.575038945542801</v>
      </c>
      <c r="AD181" s="104">
        <f t="shared" si="113"/>
        <v>85.9004244416452</v>
      </c>
      <c r="AE181" s="104">
        <f t="shared" si="113"/>
        <v>85.606982390963552</v>
      </c>
      <c r="AF181" s="104">
        <f t="shared" si="113"/>
        <v>85.413737517935104</v>
      </c>
      <c r="AG181" s="104">
        <f t="shared" ref="AG181:AK181" si="114">IF(NOT(COUNTA(AG59:AG64)),"",IF(NOT(COUNT(AG59:AG64)),"NK",SUM(AG59:AG64)))</f>
        <v>85.994388231738938</v>
      </c>
      <c r="AH181" s="104">
        <f t="shared" si="114"/>
        <v>86.575038945542772</v>
      </c>
      <c r="AI181" s="104">
        <f t="shared" si="114"/>
        <v>86.575038945542772</v>
      </c>
      <c r="AJ181" s="104">
        <f t="shared" si="114"/>
        <v>85.997504925518669</v>
      </c>
      <c r="AK181" s="104">
        <f t="shared" si="114"/>
        <v>81.469638208529616</v>
      </c>
      <c r="AL181" s="104">
        <f t="shared" ref="AL181:AU181" si="115">IF(NOT(COUNTA(AL59:AL64)),"",IF(NOT(COUNT(AL59:AL64)),"NK",SUM(AL59:AL64)))</f>
        <v>75.786703451492343</v>
      </c>
      <c r="AM181" s="104">
        <f t="shared" si="115"/>
        <v>65.679858101070366</v>
      </c>
      <c r="AN181" s="104">
        <f t="shared" si="115"/>
        <v>55.573012750648388</v>
      </c>
      <c r="AO181" s="104">
        <f t="shared" si="115"/>
        <v>45.466167400226425</v>
      </c>
      <c r="AP181" s="104">
        <f t="shared" si="115"/>
        <v>45.466167400226425</v>
      </c>
      <c r="AQ181" s="104">
        <f t="shared" si="115"/>
        <v>45.466167400226425</v>
      </c>
      <c r="AR181" s="104">
        <f t="shared" si="115"/>
        <v>45.466167400226425</v>
      </c>
      <c r="AS181" s="104">
        <f t="shared" si="115"/>
        <v>45.466167400226425</v>
      </c>
      <c r="AT181" s="104">
        <f t="shared" si="115"/>
        <v>45.466167400226425</v>
      </c>
      <c r="AU181" s="104">
        <f t="shared" si="115"/>
        <v>45.466167400226425</v>
      </c>
      <c r="AV181" s="105" t="str">
        <f t="shared" si="113"/>
        <v>NK</v>
      </c>
      <c r="AW181" s="104" t="str">
        <f t="shared" si="113"/>
        <v>NK</v>
      </c>
      <c r="AX181" s="104" t="str">
        <f t="shared" si="113"/>
        <v>NK</v>
      </c>
      <c r="AY181" s="104" t="str">
        <f t="shared" si="113"/>
        <v>NK</v>
      </c>
      <c r="AZ181" s="104" t="str">
        <f t="shared" si="113"/>
        <v>NK</v>
      </c>
      <c r="BA181" s="104" t="str">
        <f t="shared" si="113"/>
        <v>NK</v>
      </c>
      <c r="BB181" s="104" t="str">
        <f t="shared" si="113"/>
        <v>NK</v>
      </c>
      <c r="BC181" s="104" t="str">
        <f t="shared" si="113"/>
        <v>NK</v>
      </c>
      <c r="BD181" s="104" t="str">
        <f t="shared" si="113"/>
        <v/>
      </c>
      <c r="BE181" s="104" t="str">
        <f t="shared" si="113"/>
        <v>NK</v>
      </c>
      <c r="BF181" s="104" t="str">
        <f t="shared" ref="BF181:CY181" si="116">IF(NOT(COUNTA(BF59:BF64)),"",IF(NOT(COUNT(BF59:BF64)),"NK",SUM(BF59:BF64)))</f>
        <v>NK</v>
      </c>
      <c r="BG181" s="104" t="str">
        <f t="shared" si="116"/>
        <v>NK</v>
      </c>
      <c r="BH181" s="104" t="str">
        <f t="shared" si="116"/>
        <v>NK</v>
      </c>
      <c r="BI181" s="104" t="str">
        <f t="shared" si="116"/>
        <v>NK</v>
      </c>
      <c r="BJ181" s="104" t="str">
        <f t="shared" si="116"/>
        <v>NK</v>
      </c>
      <c r="BK181" s="104" t="str">
        <f t="shared" si="116"/>
        <v>NK</v>
      </c>
      <c r="BL181" s="104" t="str">
        <f t="shared" si="116"/>
        <v>NK</v>
      </c>
      <c r="BM181" s="104" t="str">
        <f t="shared" si="116"/>
        <v>NK</v>
      </c>
      <c r="BN181" s="104" t="str">
        <f t="shared" si="116"/>
        <v>NK</v>
      </c>
      <c r="BO181" s="104" t="str">
        <f t="shared" si="116"/>
        <v>NK</v>
      </c>
      <c r="BP181" s="104" t="str">
        <f t="shared" si="116"/>
        <v>NK</v>
      </c>
      <c r="BQ181" s="104" t="str">
        <f t="shared" si="116"/>
        <v>NK</v>
      </c>
      <c r="BR181" s="104" t="str">
        <f t="shared" si="116"/>
        <v>NK</v>
      </c>
      <c r="BS181" s="104" t="str">
        <f t="shared" si="116"/>
        <v>NK</v>
      </c>
      <c r="BT181" s="104" t="str">
        <f t="shared" si="116"/>
        <v>NK</v>
      </c>
      <c r="BU181" s="104" t="str">
        <f t="shared" si="116"/>
        <v>NK</v>
      </c>
      <c r="BV181" s="104" t="str">
        <f t="shared" si="116"/>
        <v>NK</v>
      </c>
      <c r="BW181" s="104" t="str">
        <f t="shared" ref="BW181:CA181" si="117">IF(NOT(COUNTA(BW59:BW64)),"",IF(NOT(COUNT(BW59:BW64)),"NK",SUM(BW59:BW64)))</f>
        <v>NK</v>
      </c>
      <c r="BX181" s="104" t="str">
        <f t="shared" si="117"/>
        <v>NK</v>
      </c>
      <c r="BY181" s="104" t="str">
        <f t="shared" si="117"/>
        <v>NK</v>
      </c>
      <c r="BZ181" s="104" t="str">
        <f t="shared" si="117"/>
        <v>NK</v>
      </c>
      <c r="CA181" s="104" t="str">
        <f t="shared" si="117"/>
        <v>NK</v>
      </c>
      <c r="CB181" s="104" t="str">
        <f t="shared" ref="CB181:CK181" si="118">IF(NOT(COUNTA(CB59:CB64)),"",IF(NOT(COUNT(CB59:CB64)),"NK",SUM(CB59:CB64)))</f>
        <v>NK</v>
      </c>
      <c r="CC181" s="104" t="str">
        <f t="shared" si="118"/>
        <v>NK</v>
      </c>
      <c r="CD181" s="104" t="str">
        <f t="shared" si="118"/>
        <v>NK</v>
      </c>
      <c r="CE181" s="104" t="str">
        <f t="shared" si="118"/>
        <v>NK</v>
      </c>
      <c r="CF181" s="104" t="str">
        <f t="shared" si="118"/>
        <v>NK</v>
      </c>
      <c r="CG181" s="104" t="str">
        <f t="shared" si="118"/>
        <v>NK</v>
      </c>
      <c r="CH181" s="104" t="str">
        <f t="shared" si="118"/>
        <v>NK</v>
      </c>
      <c r="CI181" s="104" t="str">
        <f t="shared" si="118"/>
        <v>NK</v>
      </c>
      <c r="CJ181" s="104" t="str">
        <f t="shared" si="118"/>
        <v>NK</v>
      </c>
      <c r="CK181" s="104" t="str">
        <f t="shared" si="118"/>
        <v>NK</v>
      </c>
      <c r="CL181" s="105">
        <f t="shared" si="116"/>
        <v>1.5494263271104951</v>
      </c>
      <c r="CM181" s="104">
        <f t="shared" si="116"/>
        <v>1.0907148534776057</v>
      </c>
      <c r="CN181" s="104">
        <f t="shared" si="116"/>
        <v>1.1917099940152573</v>
      </c>
      <c r="CO181" s="104">
        <f t="shared" si="116"/>
        <v>1.2927051345529093</v>
      </c>
      <c r="CP181" s="104">
        <f t="shared" si="116"/>
        <v>1.3914963457691265</v>
      </c>
      <c r="CQ181" s="104">
        <f t="shared" si="116"/>
        <v>1.4660443344495682</v>
      </c>
      <c r="CR181" s="104">
        <f t="shared" si="116"/>
        <v>1.5266523907890084</v>
      </c>
      <c r="CS181" s="104">
        <f t="shared" si="116"/>
        <v>1.5380393589497516</v>
      </c>
      <c r="CT181" s="104" t="str">
        <f t="shared" si="116"/>
        <v/>
      </c>
      <c r="CU181" s="104">
        <f t="shared" si="116"/>
        <v>1.6007705656220119</v>
      </c>
      <c r="CV181" s="104">
        <f t="shared" si="116"/>
        <v>1.6734194542407261</v>
      </c>
      <c r="CW181" s="104">
        <f t="shared" si="116"/>
        <v>1.9141737245008414</v>
      </c>
      <c r="CX181" s="104">
        <f t="shared" si="116"/>
        <v>2.1336466807145866</v>
      </c>
      <c r="CY181" s="104">
        <f t="shared" si="116"/>
        <v>2.6344879469647631</v>
      </c>
      <c r="CZ181" s="104">
        <f t="shared" ref="CZ181:ES181" si="119">IF(NOT(COUNTA(CZ59:CZ64)),"",IF(NOT(COUNT(CZ59:CZ64)),"NK",SUM(CZ59:CZ64)))</f>
        <v>3.1243095666077676</v>
      </c>
      <c r="DA181" s="104">
        <f t="shared" si="119"/>
        <v>3.6295586915008116</v>
      </c>
      <c r="DB181" s="104">
        <f t="shared" si="119"/>
        <v>3.5751376586443144</v>
      </c>
      <c r="DC181" s="104">
        <f t="shared" si="119"/>
        <v>3.6154622505486604</v>
      </c>
      <c r="DD181" s="104">
        <f t="shared" si="119"/>
        <v>3.6557868424530064</v>
      </c>
      <c r="DE181" s="104">
        <f t="shared" si="119"/>
        <v>3.7049271516430893</v>
      </c>
      <c r="DF181" s="104">
        <f t="shared" si="119"/>
        <v>3.7298242382973963</v>
      </c>
      <c r="DG181" s="104">
        <f t="shared" si="119"/>
        <v>3.7407813926107019</v>
      </c>
      <c r="DH181" s="104">
        <f t="shared" si="119"/>
        <v>3.6911304905845665</v>
      </c>
      <c r="DI181" s="104">
        <f t="shared" si="119"/>
        <v>3.6414795885584317</v>
      </c>
      <c r="DJ181" s="104">
        <f t="shared" si="119"/>
        <v>3.594032615853731</v>
      </c>
      <c r="DK181" s="104">
        <f t="shared" si="119"/>
        <v>3.5708288656848066</v>
      </c>
      <c r="DL181" s="104">
        <f t="shared" si="119"/>
        <v>3.5615650478568832</v>
      </c>
      <c r="DM181" s="104">
        <f t="shared" ref="DM181:DQ181" si="120">IF(NOT(COUNTA(DM59:DM64)),"",IF(NOT(COUNT(DM59:DM64)),"NK",SUM(DM59:DM64)))</f>
        <v>3.6015223182076572</v>
      </c>
      <c r="DN181" s="104">
        <f t="shared" si="120"/>
        <v>3.6414795885584303</v>
      </c>
      <c r="DO181" s="104">
        <f t="shared" si="120"/>
        <v>3.6414795885584303</v>
      </c>
      <c r="DP181" s="104">
        <f t="shared" si="120"/>
        <v>3.6047474332011933</v>
      </c>
      <c r="DQ181" s="104">
        <f t="shared" si="120"/>
        <v>3.3167673352004594</v>
      </c>
      <c r="DR181" s="104">
        <f t="shared" ref="DR181:EA181" si="121">IF(NOT(COUNTA(DR59:DR64)),"",IF(NOT(COUNT(DR59:DR64)),"NK",SUM(DR59:DR64)))</f>
        <v>2.9553229264852527</v>
      </c>
      <c r="DS181" s="104">
        <f t="shared" si="121"/>
        <v>2.3125102077336148</v>
      </c>
      <c r="DT181" s="104">
        <f t="shared" si="121"/>
        <v>1.6696974889819767</v>
      </c>
      <c r="DU181" s="104">
        <f t="shared" si="121"/>
        <v>1.026884770230339</v>
      </c>
      <c r="DV181" s="104">
        <f t="shared" si="121"/>
        <v>1.026884770230339</v>
      </c>
      <c r="DW181" s="104">
        <f t="shared" si="121"/>
        <v>1.026884770230339</v>
      </c>
      <c r="DX181" s="104">
        <f t="shared" si="121"/>
        <v>1.026884770230339</v>
      </c>
      <c r="DY181" s="104">
        <f t="shared" si="121"/>
        <v>1.026884770230339</v>
      </c>
      <c r="DZ181" s="104">
        <f t="shared" si="121"/>
        <v>1.026884770230339</v>
      </c>
      <c r="EA181" s="104">
        <f t="shared" si="121"/>
        <v>1.026884770230339</v>
      </c>
      <c r="EB181" s="105">
        <f t="shared" si="119"/>
        <v>30.794935870153743</v>
      </c>
      <c r="EC181" s="104">
        <f t="shared" si="119"/>
        <v>33.561124486243536</v>
      </c>
      <c r="ED181" s="104">
        <f t="shared" si="119"/>
        <v>75.218977431891531</v>
      </c>
      <c r="EE181" s="104">
        <f t="shared" si="119"/>
        <v>76.788925377539528</v>
      </c>
      <c r="EF181" s="104">
        <f t="shared" si="119"/>
        <v>76.864275352664649</v>
      </c>
      <c r="EG181" s="104">
        <f t="shared" si="119"/>
        <v>61.956789652038076</v>
      </c>
      <c r="EH181" s="104">
        <f t="shared" si="119"/>
        <v>62.970328841417306</v>
      </c>
      <c r="EI181" s="104">
        <f t="shared" si="119"/>
        <v>30.604513355785517</v>
      </c>
      <c r="EJ181" s="104" t="str">
        <f t="shared" si="119"/>
        <v/>
      </c>
      <c r="EK181" s="104">
        <f t="shared" si="119"/>
        <v>54.346741568676578</v>
      </c>
      <c r="EL181" s="104">
        <f t="shared" si="119"/>
        <v>79.809746448920606</v>
      </c>
      <c r="EM181" s="104">
        <f t="shared" si="119"/>
        <v>250.36333658710123</v>
      </c>
      <c r="EN181" s="104">
        <f t="shared" si="119"/>
        <v>302.98788928135548</v>
      </c>
      <c r="EO181" s="104">
        <f t="shared" si="119"/>
        <v>497.83138287903097</v>
      </c>
      <c r="EP181" s="104">
        <f t="shared" si="119"/>
        <v>506.38553462409186</v>
      </c>
      <c r="EQ181" s="104">
        <f t="shared" si="119"/>
        <v>515.19767816281319</v>
      </c>
      <c r="ER181" s="104">
        <f t="shared" si="119"/>
        <v>89.083297014032397</v>
      </c>
      <c r="ES181" s="104">
        <f t="shared" si="119"/>
        <v>89.710047659940798</v>
      </c>
      <c r="ET181" s="104">
        <f t="shared" ref="ET181:FB181" si="122">IF(NOT(COUNTA(ET59:ET64)),"",IF(NOT(COUNT(ET59:ET64)),"NK",SUM(ET59:ET64)))</f>
        <v>90.336798305849243</v>
      </c>
      <c r="EU181" s="104">
        <f t="shared" si="122"/>
        <v>91.110972833849203</v>
      </c>
      <c r="EV181" s="104">
        <f t="shared" si="122"/>
        <v>91.479731686097466</v>
      </c>
      <c r="EW181" s="104">
        <f t="shared" si="122"/>
        <v>91.734353428351554</v>
      </c>
      <c r="EX181" s="104">
        <f t="shared" si="122"/>
        <v>90.975435981226383</v>
      </c>
      <c r="EY181" s="104">
        <f t="shared" si="122"/>
        <v>90.216518534101212</v>
      </c>
      <c r="EZ181" s="104">
        <f t="shared" si="122"/>
        <v>89.494457057498934</v>
      </c>
      <c r="FA181" s="104">
        <f t="shared" si="122"/>
        <v>89.177811256648368</v>
      </c>
      <c r="FB181" s="104">
        <f t="shared" si="122"/>
        <v>88.975302565791992</v>
      </c>
      <c r="FC181" s="104">
        <f t="shared" ref="FC181:FG181" si="123">IF(NOT(COUNTA(FC59:FC64)),"",IF(NOT(COUNT(FC59:FC64)),"NK",SUM(FC59:FC64)))</f>
        <v>89.595910549946595</v>
      </c>
      <c r="FD181" s="104">
        <f t="shared" si="123"/>
        <v>90.216518534101183</v>
      </c>
      <c r="FE181" s="104">
        <f t="shared" si="123"/>
        <v>90.216518534101183</v>
      </c>
      <c r="FF181" s="104">
        <f t="shared" si="123"/>
        <v>89.602252358719852</v>
      </c>
      <c r="FG181" s="104">
        <f t="shared" si="123"/>
        <v>84.786405543730069</v>
      </c>
      <c r="FH181" s="104">
        <f t="shared" ref="FH181:FQ181" si="124">IF(NOT(COUNTA(FH59:FH64)),"",IF(NOT(COUNT(FH59:FH64)),"NK",SUM(FH59:FH64)))</f>
        <v>78.742026377977581</v>
      </c>
      <c r="FI181" s="104">
        <f t="shared" si="124"/>
        <v>67.992368308803961</v>
      </c>
      <c r="FJ181" s="104">
        <f t="shared" si="124"/>
        <v>57.242710239630362</v>
      </c>
      <c r="FK181" s="104">
        <f t="shared" si="124"/>
        <v>46.493052170456764</v>
      </c>
      <c r="FL181" s="104">
        <f t="shared" si="124"/>
        <v>46.493052170456764</v>
      </c>
      <c r="FM181" s="104">
        <f t="shared" si="124"/>
        <v>46.493052170456764</v>
      </c>
      <c r="FN181" s="104">
        <f t="shared" si="124"/>
        <v>46.493052170456764</v>
      </c>
      <c r="FO181" s="104">
        <f t="shared" si="124"/>
        <v>46.493052170456764</v>
      </c>
      <c r="FP181" s="104">
        <f t="shared" si="124"/>
        <v>46.493052170456764</v>
      </c>
      <c r="FQ181" s="104">
        <f t="shared" si="124"/>
        <v>46.493052170456764</v>
      </c>
    </row>
    <row r="182" spans="2:173" outlineLevel="1" x14ac:dyDescent="0.3">
      <c r="B182" s="91" t="s">
        <v>23940</v>
      </c>
      <c r="E182" s="88" t="s">
        <v>23941</v>
      </c>
      <c r="F182" s="104">
        <f>IF(NOT(COUNTA(F65:F68)),"",IF(NOT(COUNT(F65:F68)),"NK",SUM(F65:F68)))</f>
        <v>-641.57786964602394</v>
      </c>
      <c r="G182" s="104">
        <f>IF(NOT(COUNTA(G65:G68)),"",IF(NOT(COUNT(G65:G68)),"NK",SUM(G65:G68)))</f>
        <v>-918.97473820453354</v>
      </c>
      <c r="H182" s="104">
        <f t="shared" ref="H182:K182" si="125">IF(NOT(COUNTA(H65:H68)),"",IF(NOT(COUNT(H65:H68)),"NK",SUM(H65:H68)))</f>
        <v>-1010.9244311032854</v>
      </c>
      <c r="I182" s="104">
        <f t="shared" si="125"/>
        <v>-1058.1581050827617</v>
      </c>
      <c r="J182" s="104">
        <f t="shared" si="125"/>
        <v>-1095.0477547577314</v>
      </c>
      <c r="K182" s="104">
        <f t="shared" si="125"/>
        <v>-971.52554456890232</v>
      </c>
      <c r="L182" s="104">
        <f t="shared" ref="L182:AF182" si="126">IF(NOT(COUNTA(L65:L68)),"",IF(NOT(COUNT(L65:L68)),"NK",SUM(L65:L68)))</f>
        <v>-934.5769480707803</v>
      </c>
      <c r="M182" s="104">
        <f t="shared" si="126"/>
        <v>-932.3326662417245</v>
      </c>
      <c r="N182" s="104" t="str">
        <f t="shared" si="126"/>
        <v/>
      </c>
      <c r="O182" s="104">
        <f t="shared" si="126"/>
        <v>-488.8459506931685</v>
      </c>
      <c r="P182" s="104">
        <f t="shared" si="126"/>
        <v>-636.2936574777757</v>
      </c>
      <c r="Q182" s="104">
        <f t="shared" si="126"/>
        <v>-624.46737185991503</v>
      </c>
      <c r="R182" s="104">
        <f t="shared" si="126"/>
        <v>-612.64629422703945</v>
      </c>
      <c r="S182" s="104">
        <f t="shared" si="126"/>
        <v>-600.89770557737234</v>
      </c>
      <c r="T182" s="104">
        <f t="shared" si="126"/>
        <v>-589.26780458205417</v>
      </c>
      <c r="U182" s="104">
        <f t="shared" si="126"/>
        <v>-577.78791017817616</v>
      </c>
      <c r="V182" s="104">
        <f t="shared" si="126"/>
        <v>-566.47884690056594</v>
      </c>
      <c r="W182" s="104">
        <f t="shared" si="126"/>
        <v>-555.35404522755493</v>
      </c>
      <c r="X182" s="104">
        <f t="shared" si="126"/>
        <v>-544.42173331561605</v>
      </c>
      <c r="Y182" s="104">
        <f t="shared" si="126"/>
        <v>-533.68648626023594</v>
      </c>
      <c r="Z182" s="104">
        <f t="shared" si="126"/>
        <v>-523.15032106991862</v>
      </c>
      <c r="AA182" s="104">
        <f t="shared" si="126"/>
        <v>-512.81347042168829</v>
      </c>
      <c r="AB182" s="104">
        <f t="shared" si="126"/>
        <v>-502.67492929116185</v>
      </c>
      <c r="AC182" s="104">
        <f t="shared" si="126"/>
        <v>-492.73284099096986</v>
      </c>
      <c r="AD182" s="104">
        <f t="shared" si="126"/>
        <v>-482.9847696636968</v>
      </c>
      <c r="AE182" s="104">
        <f t="shared" si="126"/>
        <v>-473.42789249588128</v>
      </c>
      <c r="AF182" s="104">
        <f t="shared" si="126"/>
        <v>-464.05913517582968</v>
      </c>
      <c r="AG182" s="104">
        <f t="shared" ref="AG182:AK182" si="127">IF(NOT(COUNTA(AG65:AG68)),"",IF(NOT(COUNT(AG65:AG68)),"NK",SUM(AG65:AG68)))</f>
        <v>-454.87526722809093</v>
      </c>
      <c r="AH182" s="104">
        <f t="shared" si="127"/>
        <v>-445.87296898574391</v>
      </c>
      <c r="AI182" s="104">
        <f t="shared" si="127"/>
        <v>-437.04887851650562</v>
      </c>
      <c r="AJ182" s="104">
        <f t="shared" si="127"/>
        <v>-428.39962438296078</v>
      </c>
      <c r="AK182" s="104">
        <f t="shared" si="127"/>
        <v>-419.92184839454904</v>
      </c>
      <c r="AL182" s="104">
        <f t="shared" ref="AL182:AU182" si="128">IF(NOT(COUNTA(AL65:AL68)),"",IF(NOT(COUNT(AL65:AL68)),"NK",SUM(AL65:AL68)))</f>
        <v>-411.61222129121455</v>
      </c>
      <c r="AM182" s="104">
        <f t="shared" si="128"/>
        <v>-403.4674534371739</v>
      </c>
      <c r="AN182" s="104">
        <f t="shared" si="128"/>
        <v>-395.48430199453929</v>
      </c>
      <c r="AO182" s="104">
        <f t="shared" si="128"/>
        <v>-387.6595756156222</v>
      </c>
      <c r="AP182" s="104">
        <f t="shared" si="128"/>
        <v>-379.9901373885761</v>
      </c>
      <c r="AQ182" s="104">
        <f t="shared" si="128"/>
        <v>-372.47290655551456</v>
      </c>
      <c r="AR182" s="104">
        <f t="shared" si="128"/>
        <v>-365.10485937016745</v>
      </c>
      <c r="AS182" s="104">
        <f t="shared" si="128"/>
        <v>-357.88302935427816</v>
      </c>
      <c r="AT182" s="104">
        <f t="shared" si="128"/>
        <v>-350.80450713616898</v>
      </c>
      <c r="AU182" s="104">
        <f t="shared" si="128"/>
        <v>-343.86644000071402</v>
      </c>
      <c r="EB182" s="105">
        <f t="shared" ref="EB182:FB182" si="129">IF(NOT(COUNTA(EB65:EB68)),"",IF(NOT(COUNT(EB65:EB68)),"NK",SUM(EB65:EB68)))</f>
        <v>-641.57786964602394</v>
      </c>
      <c r="EC182" s="104">
        <f t="shared" si="129"/>
        <v>-918.97473820453354</v>
      </c>
      <c r="ED182" s="104">
        <f t="shared" si="129"/>
        <v>-1010.9244311032854</v>
      </c>
      <c r="EE182" s="104">
        <f t="shared" si="129"/>
        <v>-1058.1581050827617</v>
      </c>
      <c r="EF182" s="104">
        <f t="shared" si="129"/>
        <v>-1095.0477547577314</v>
      </c>
      <c r="EG182" s="104">
        <f t="shared" si="129"/>
        <v>-971.52554456890232</v>
      </c>
      <c r="EH182" s="104">
        <f t="shared" si="129"/>
        <v>-934.5769480707803</v>
      </c>
      <c r="EI182" s="104">
        <f t="shared" si="129"/>
        <v>-932.3326662417245</v>
      </c>
      <c r="EJ182" s="104" t="str">
        <f t="shared" si="129"/>
        <v/>
      </c>
      <c r="EK182" s="104">
        <f t="shared" si="129"/>
        <v>-488.8459506931685</v>
      </c>
      <c r="EL182" s="104">
        <f t="shared" si="129"/>
        <v>-636.2936574777757</v>
      </c>
      <c r="EM182" s="104">
        <f t="shared" si="129"/>
        <v>-624.46737185991503</v>
      </c>
      <c r="EN182" s="104">
        <f t="shared" si="129"/>
        <v>-612.64629422703945</v>
      </c>
      <c r="EO182" s="104">
        <f t="shared" si="129"/>
        <v>-600.89770557737234</v>
      </c>
      <c r="EP182" s="104">
        <f t="shared" si="129"/>
        <v>-589.26780458205417</v>
      </c>
      <c r="EQ182" s="104">
        <f t="shared" si="129"/>
        <v>-577.78791017817616</v>
      </c>
      <c r="ER182" s="104">
        <f t="shared" si="129"/>
        <v>-566.47884690056594</v>
      </c>
      <c r="ES182" s="104">
        <f t="shared" si="129"/>
        <v>-555.35404522755493</v>
      </c>
      <c r="ET182" s="104">
        <f t="shared" si="129"/>
        <v>-544.42173331561605</v>
      </c>
      <c r="EU182" s="104">
        <f t="shared" si="129"/>
        <v>-533.68648626023594</v>
      </c>
      <c r="EV182" s="104">
        <f t="shared" si="129"/>
        <v>-523.15032106991862</v>
      </c>
      <c r="EW182" s="104">
        <f t="shared" si="129"/>
        <v>-512.81347042168829</v>
      </c>
      <c r="EX182" s="104">
        <f t="shared" si="129"/>
        <v>-502.67492929116185</v>
      </c>
      <c r="EY182" s="104">
        <f t="shared" si="129"/>
        <v>-492.73284099096986</v>
      </c>
      <c r="EZ182" s="104">
        <f t="shared" si="129"/>
        <v>-482.9847696636968</v>
      </c>
      <c r="FA182" s="104">
        <f t="shared" si="129"/>
        <v>-473.42789249588128</v>
      </c>
      <c r="FB182" s="104">
        <f t="shared" si="129"/>
        <v>-464.05913517582968</v>
      </c>
      <c r="FC182" s="104">
        <f t="shared" ref="FC182:FG182" si="130">IF(NOT(COUNTA(FC65:FC68)),"",IF(NOT(COUNT(FC65:FC68)),"NK",SUM(FC65:FC68)))</f>
        <v>-454.87526722809093</v>
      </c>
      <c r="FD182" s="104">
        <f t="shared" si="130"/>
        <v>-445.87296898574391</v>
      </c>
      <c r="FE182" s="104">
        <f t="shared" si="130"/>
        <v>-437.04887851650562</v>
      </c>
      <c r="FF182" s="104">
        <f t="shared" si="130"/>
        <v>-428.39962438296078</v>
      </c>
      <c r="FG182" s="104">
        <f t="shared" si="130"/>
        <v>-419.92184839454904</v>
      </c>
      <c r="FH182" s="104">
        <f t="shared" ref="FH182:FQ182" si="131">IF(NOT(COUNTA(FH65:FH68)),"",IF(NOT(COUNT(FH65:FH68)),"NK",SUM(FH65:FH68)))</f>
        <v>-411.61222129121455</v>
      </c>
      <c r="FI182" s="104">
        <f t="shared" si="131"/>
        <v>-403.4674534371739</v>
      </c>
      <c r="FJ182" s="104">
        <f t="shared" si="131"/>
        <v>-395.48430199453929</v>
      </c>
      <c r="FK182" s="104">
        <f t="shared" si="131"/>
        <v>-387.6595756156222</v>
      </c>
      <c r="FL182" s="104">
        <f t="shared" si="131"/>
        <v>-379.9901373885761</v>
      </c>
      <c r="FM182" s="104">
        <f t="shared" si="131"/>
        <v>-372.47290655551456</v>
      </c>
      <c r="FN182" s="104">
        <f t="shared" si="131"/>
        <v>-365.10485937016745</v>
      </c>
      <c r="FO182" s="104">
        <f t="shared" si="131"/>
        <v>-357.88302935427816</v>
      </c>
      <c r="FP182" s="104">
        <f t="shared" si="131"/>
        <v>-350.80450713616898</v>
      </c>
      <c r="FQ182" s="104">
        <f t="shared" si="131"/>
        <v>-343.86644000071402</v>
      </c>
    </row>
    <row r="183" spans="2:173" outlineLevel="1" x14ac:dyDescent="0.3">
      <c r="B183" s="91" t="s">
        <v>23942</v>
      </c>
      <c r="E183" s="88" t="s">
        <v>23943</v>
      </c>
      <c r="F183" s="104" t="str">
        <f>IF(ISBLANK(F69),"",F69)</f>
        <v>WELL</v>
      </c>
      <c r="G183" s="104" t="str">
        <f t="shared" ref="G183:CT183" si="132">IF(ISBLANK(G69),"",G69)</f>
        <v>WELL</v>
      </c>
      <c r="H183" s="104" t="str">
        <f t="shared" si="132"/>
        <v>WELL</v>
      </c>
      <c r="I183" s="104" t="str">
        <f t="shared" si="132"/>
        <v>WELL</v>
      </c>
      <c r="J183" s="104" t="str">
        <f t="shared" si="132"/>
        <v>WELL</v>
      </c>
      <c r="K183" s="104" t="str">
        <f t="shared" si="132"/>
        <v>WELL</v>
      </c>
      <c r="L183" s="104" t="str">
        <f t="shared" si="132"/>
        <v>WELL</v>
      </c>
      <c r="M183" s="104" t="str">
        <f t="shared" si="132"/>
        <v>WELL</v>
      </c>
      <c r="N183" s="104" t="str">
        <f t="shared" si="132"/>
        <v/>
      </c>
      <c r="O183" s="104" t="str">
        <f t="shared" si="132"/>
        <v>WELL</v>
      </c>
      <c r="P183" s="104" t="str">
        <f t="shared" si="132"/>
        <v>WELL</v>
      </c>
      <c r="Q183" s="104" t="str">
        <f t="shared" si="132"/>
        <v>WELL</v>
      </c>
      <c r="R183" s="104" t="str">
        <f t="shared" si="132"/>
        <v>NO</v>
      </c>
      <c r="S183" s="104" t="str">
        <f t="shared" si="132"/>
        <v>NO</v>
      </c>
      <c r="T183" s="104" t="str">
        <f t="shared" si="132"/>
        <v>NO</v>
      </c>
      <c r="U183" s="104" t="str">
        <f t="shared" si="132"/>
        <v>NO</v>
      </c>
      <c r="V183" s="104" t="str">
        <f t="shared" si="132"/>
        <v>WELL</v>
      </c>
      <c r="W183" s="104" t="str">
        <f t="shared" si="132"/>
        <v>NO</v>
      </c>
      <c r="X183" s="104" t="str">
        <f t="shared" si="132"/>
        <v>NO</v>
      </c>
      <c r="Y183" s="104" t="str">
        <f t="shared" si="132"/>
        <v>NO</v>
      </c>
      <c r="Z183" s="104" t="str">
        <f t="shared" si="132"/>
        <v>NO</v>
      </c>
      <c r="AA183" s="104" t="str">
        <f t="shared" si="132"/>
        <v>WELL</v>
      </c>
      <c r="AB183" s="104" t="str">
        <f t="shared" si="132"/>
        <v>NO</v>
      </c>
      <c r="AC183" s="104" t="str">
        <f t="shared" si="132"/>
        <v>NO</v>
      </c>
      <c r="AD183" s="104" t="str">
        <f t="shared" si="132"/>
        <v>NO</v>
      </c>
      <c r="AE183" s="104" t="str">
        <f t="shared" si="132"/>
        <v>NO</v>
      </c>
      <c r="AF183" s="104" t="str">
        <f t="shared" si="132"/>
        <v>WELL</v>
      </c>
      <c r="AG183" s="104" t="str">
        <f t="shared" ref="AG183:AK183" si="133">IF(ISBLANK(AG69),"",AG69)</f>
        <v>NO</v>
      </c>
      <c r="AH183" s="104" t="str">
        <f t="shared" si="133"/>
        <v>NO</v>
      </c>
      <c r="AI183" s="104" t="str">
        <f t="shared" si="133"/>
        <v>NO</v>
      </c>
      <c r="AJ183" s="104" t="str">
        <f t="shared" si="133"/>
        <v>NO</v>
      </c>
      <c r="AK183" s="104" t="str">
        <f t="shared" si="133"/>
        <v>WELL</v>
      </c>
      <c r="AL183" s="104" t="str">
        <f t="shared" ref="AL183:AU183" si="134">IF(ISBLANK(AL69),"",AL69)</f>
        <v>NO</v>
      </c>
      <c r="AM183" s="104" t="str">
        <f t="shared" si="134"/>
        <v>NO</v>
      </c>
      <c r="AN183" s="104" t="str">
        <f t="shared" si="134"/>
        <v>NO</v>
      </c>
      <c r="AO183" s="104" t="str">
        <f t="shared" si="134"/>
        <v>NO</v>
      </c>
      <c r="AP183" s="104" t="str">
        <f t="shared" si="134"/>
        <v>WELL</v>
      </c>
      <c r="AQ183" s="104" t="str">
        <f t="shared" si="134"/>
        <v>NO</v>
      </c>
      <c r="AR183" s="104" t="str">
        <f t="shared" si="134"/>
        <v>NO</v>
      </c>
      <c r="AS183" s="104" t="str">
        <f t="shared" si="134"/>
        <v>NO</v>
      </c>
      <c r="AT183" s="104" t="str">
        <f t="shared" si="134"/>
        <v>NO</v>
      </c>
      <c r="AU183" s="104" t="str">
        <f t="shared" si="134"/>
        <v>WELL</v>
      </c>
      <c r="AV183" s="105" t="str">
        <f t="shared" si="132"/>
        <v>WELL</v>
      </c>
      <c r="AW183" s="104" t="str">
        <f t="shared" si="132"/>
        <v>WELL</v>
      </c>
      <c r="AX183" s="104" t="str">
        <f t="shared" si="132"/>
        <v>NO</v>
      </c>
      <c r="AY183" s="104" t="str">
        <f t="shared" si="132"/>
        <v>NO</v>
      </c>
      <c r="AZ183" s="104" t="str">
        <f t="shared" si="132"/>
        <v>NO</v>
      </c>
      <c r="BA183" s="104" t="str">
        <f t="shared" si="132"/>
        <v>NO</v>
      </c>
      <c r="BB183" s="104" t="str">
        <f t="shared" si="132"/>
        <v>WELL</v>
      </c>
      <c r="BC183" s="104" t="str">
        <f t="shared" si="132"/>
        <v>NO</v>
      </c>
      <c r="BD183" s="104" t="str">
        <f t="shared" si="132"/>
        <v/>
      </c>
      <c r="BE183" s="104" t="str">
        <f t="shared" si="132"/>
        <v>WELL</v>
      </c>
      <c r="BF183" s="104" t="str">
        <f t="shared" si="132"/>
        <v>WELL</v>
      </c>
      <c r="BG183" s="104" t="str">
        <f t="shared" si="132"/>
        <v>WELL</v>
      </c>
      <c r="BH183" s="104" t="str">
        <f t="shared" si="132"/>
        <v>NO</v>
      </c>
      <c r="BI183" s="104" t="str">
        <f t="shared" si="132"/>
        <v>NO</v>
      </c>
      <c r="BJ183" s="104" t="str">
        <f t="shared" si="132"/>
        <v>NO</v>
      </c>
      <c r="BK183" s="104" t="str">
        <f t="shared" si="132"/>
        <v>NO</v>
      </c>
      <c r="BL183" s="104" t="str">
        <f t="shared" si="132"/>
        <v>WELL</v>
      </c>
      <c r="BM183" s="104" t="str">
        <f t="shared" si="132"/>
        <v>NO</v>
      </c>
      <c r="BN183" s="104" t="str">
        <f t="shared" si="132"/>
        <v>NO</v>
      </c>
      <c r="BO183" s="104" t="str">
        <f t="shared" si="132"/>
        <v>NO</v>
      </c>
      <c r="BP183" s="104" t="str">
        <f t="shared" si="132"/>
        <v>NO</v>
      </c>
      <c r="BQ183" s="104" t="str">
        <f t="shared" si="132"/>
        <v>WELL</v>
      </c>
      <c r="BR183" s="104" t="str">
        <f t="shared" si="132"/>
        <v>NO</v>
      </c>
      <c r="BS183" s="104" t="str">
        <f t="shared" si="132"/>
        <v>NO</v>
      </c>
      <c r="BT183" s="104" t="str">
        <f t="shared" si="132"/>
        <v>NO</v>
      </c>
      <c r="BU183" s="104" t="str">
        <f t="shared" si="132"/>
        <v>NO</v>
      </c>
      <c r="BV183" s="104" t="str">
        <f t="shared" si="132"/>
        <v>WELL</v>
      </c>
      <c r="BW183" s="104" t="str">
        <f t="shared" ref="BW183:CA183" si="135">IF(ISBLANK(BW69),"",BW69)</f>
        <v>NO</v>
      </c>
      <c r="BX183" s="104" t="str">
        <f t="shared" si="135"/>
        <v>NO</v>
      </c>
      <c r="BY183" s="104" t="str">
        <f t="shared" si="135"/>
        <v>NO</v>
      </c>
      <c r="BZ183" s="104" t="str">
        <f t="shared" si="135"/>
        <v>NO</v>
      </c>
      <c r="CA183" s="104" t="str">
        <f t="shared" si="135"/>
        <v>WELL</v>
      </c>
      <c r="CB183" s="104" t="str">
        <f t="shared" ref="CB183:CK183" si="136">IF(ISBLANK(CB69),"",CB69)</f>
        <v>NO</v>
      </c>
      <c r="CC183" s="104" t="str">
        <f t="shared" si="136"/>
        <v>NO</v>
      </c>
      <c r="CD183" s="104" t="str">
        <f t="shared" si="136"/>
        <v>NO</v>
      </c>
      <c r="CE183" s="104" t="str">
        <f t="shared" si="136"/>
        <v>NO</v>
      </c>
      <c r="CF183" s="104" t="str">
        <f t="shared" si="136"/>
        <v>WELL</v>
      </c>
      <c r="CG183" s="104" t="str">
        <f t="shared" si="136"/>
        <v>NO</v>
      </c>
      <c r="CH183" s="104" t="str">
        <f t="shared" si="136"/>
        <v>NO</v>
      </c>
      <c r="CI183" s="104" t="str">
        <f t="shared" si="136"/>
        <v>NO</v>
      </c>
      <c r="CJ183" s="104" t="str">
        <f t="shared" si="136"/>
        <v>NO</v>
      </c>
      <c r="CK183" s="104" t="str">
        <f t="shared" si="136"/>
        <v>WELL</v>
      </c>
      <c r="CL183" s="105" t="str">
        <f t="shared" si="132"/>
        <v>WELL</v>
      </c>
      <c r="CM183" s="104" t="str">
        <f t="shared" si="132"/>
        <v>WELL</v>
      </c>
      <c r="CN183" s="104" t="str">
        <f t="shared" si="132"/>
        <v>NO</v>
      </c>
      <c r="CO183" s="104" t="str">
        <f t="shared" si="132"/>
        <v>NO</v>
      </c>
      <c r="CP183" s="104" t="str">
        <f t="shared" si="132"/>
        <v>NO</v>
      </c>
      <c r="CQ183" s="104" t="str">
        <f t="shared" si="132"/>
        <v>NO</v>
      </c>
      <c r="CR183" s="104" t="str">
        <f t="shared" si="132"/>
        <v>WELL</v>
      </c>
      <c r="CS183" s="104" t="str">
        <f t="shared" si="132"/>
        <v>NO</v>
      </c>
      <c r="CT183" s="104" t="str">
        <f t="shared" si="132"/>
        <v/>
      </c>
      <c r="CU183" s="104" t="str">
        <f t="shared" ref="CU183:FB183" si="137">IF(ISBLANK(CU69),"",CU69)</f>
        <v>WELL</v>
      </c>
      <c r="CV183" s="104" t="str">
        <f t="shared" si="137"/>
        <v>WELL</v>
      </c>
      <c r="CW183" s="104" t="str">
        <f t="shared" si="137"/>
        <v>WELL</v>
      </c>
      <c r="CX183" s="104" t="str">
        <f t="shared" si="137"/>
        <v>NO</v>
      </c>
      <c r="CY183" s="104" t="str">
        <f t="shared" si="137"/>
        <v>NO</v>
      </c>
      <c r="CZ183" s="104" t="str">
        <f t="shared" si="137"/>
        <v>NO</v>
      </c>
      <c r="DA183" s="104" t="str">
        <f t="shared" si="137"/>
        <v>NO</v>
      </c>
      <c r="DB183" s="104" t="str">
        <f t="shared" si="137"/>
        <v>WELL</v>
      </c>
      <c r="DC183" s="104" t="str">
        <f t="shared" si="137"/>
        <v>NO</v>
      </c>
      <c r="DD183" s="104" t="str">
        <f t="shared" si="137"/>
        <v>NO</v>
      </c>
      <c r="DE183" s="104" t="str">
        <f t="shared" si="137"/>
        <v>NO</v>
      </c>
      <c r="DF183" s="104" t="str">
        <f t="shared" si="137"/>
        <v>NO</v>
      </c>
      <c r="DG183" s="104" t="str">
        <f t="shared" si="137"/>
        <v>WELL</v>
      </c>
      <c r="DH183" s="104" t="str">
        <f t="shared" si="137"/>
        <v>NO</v>
      </c>
      <c r="DI183" s="104" t="str">
        <f t="shared" si="137"/>
        <v>NO</v>
      </c>
      <c r="DJ183" s="104" t="str">
        <f t="shared" si="137"/>
        <v>NO</v>
      </c>
      <c r="DK183" s="104" t="str">
        <f t="shared" si="137"/>
        <v>NO</v>
      </c>
      <c r="DL183" s="104" t="str">
        <f t="shared" si="137"/>
        <v>WELL</v>
      </c>
      <c r="DM183" s="104" t="str">
        <f t="shared" ref="DM183:DQ183" si="138">IF(ISBLANK(DM69),"",DM69)</f>
        <v>NO</v>
      </c>
      <c r="DN183" s="104" t="str">
        <f t="shared" si="138"/>
        <v>NO</v>
      </c>
      <c r="DO183" s="104" t="str">
        <f t="shared" si="138"/>
        <v>NO</v>
      </c>
      <c r="DP183" s="104" t="str">
        <f t="shared" si="138"/>
        <v>NO</v>
      </c>
      <c r="DQ183" s="104" t="str">
        <f t="shared" si="138"/>
        <v>WELL</v>
      </c>
      <c r="DR183" s="104" t="str">
        <f t="shared" ref="DR183:EA183" si="139">IF(ISBLANK(DR69),"",DR69)</f>
        <v>NO</v>
      </c>
      <c r="DS183" s="104" t="str">
        <f t="shared" si="139"/>
        <v>NO</v>
      </c>
      <c r="DT183" s="104" t="str">
        <f t="shared" si="139"/>
        <v>NO</v>
      </c>
      <c r="DU183" s="104" t="str">
        <f t="shared" si="139"/>
        <v>NO</v>
      </c>
      <c r="DV183" s="104" t="str">
        <f t="shared" si="139"/>
        <v>WELL</v>
      </c>
      <c r="DW183" s="104" t="str">
        <f t="shared" si="139"/>
        <v>NO</v>
      </c>
      <c r="DX183" s="104" t="str">
        <f t="shared" si="139"/>
        <v>NO</v>
      </c>
      <c r="DY183" s="104" t="str">
        <f t="shared" si="139"/>
        <v>NO</v>
      </c>
      <c r="DZ183" s="104" t="str">
        <f t="shared" si="139"/>
        <v>NO</v>
      </c>
      <c r="EA183" s="104" t="str">
        <f t="shared" si="139"/>
        <v>WELL</v>
      </c>
      <c r="EB183" s="105" t="str">
        <f t="shared" si="137"/>
        <v>WELL</v>
      </c>
      <c r="EC183" s="104" t="str">
        <f t="shared" si="137"/>
        <v>WELL</v>
      </c>
      <c r="ED183" s="104" t="str">
        <f t="shared" si="137"/>
        <v>NO</v>
      </c>
      <c r="EE183" s="104" t="str">
        <f t="shared" si="137"/>
        <v>NO</v>
      </c>
      <c r="EF183" s="104" t="str">
        <f t="shared" si="137"/>
        <v>NO</v>
      </c>
      <c r="EG183" s="104" t="str">
        <f t="shared" si="137"/>
        <v>NO</v>
      </c>
      <c r="EH183" s="104" t="str">
        <f t="shared" si="137"/>
        <v>WELL</v>
      </c>
      <c r="EI183" s="104" t="str">
        <f t="shared" si="137"/>
        <v>WELL</v>
      </c>
      <c r="EJ183" s="104" t="str">
        <f t="shared" si="137"/>
        <v/>
      </c>
      <c r="EK183" s="104" t="str">
        <f t="shared" si="137"/>
        <v>WELL</v>
      </c>
      <c r="EL183" s="104" t="str">
        <f t="shared" si="137"/>
        <v>WELL</v>
      </c>
      <c r="EM183" s="104" t="str">
        <f t="shared" si="137"/>
        <v>WELL</v>
      </c>
      <c r="EN183" s="104" t="str">
        <f t="shared" si="137"/>
        <v>NO</v>
      </c>
      <c r="EO183" s="104" t="str">
        <f t="shared" si="137"/>
        <v>NO</v>
      </c>
      <c r="EP183" s="104" t="str">
        <f t="shared" si="137"/>
        <v>NO</v>
      </c>
      <c r="EQ183" s="104" t="str">
        <f t="shared" si="137"/>
        <v>NO</v>
      </c>
      <c r="ER183" s="104" t="str">
        <f t="shared" si="137"/>
        <v>WELL</v>
      </c>
      <c r="ES183" s="104" t="str">
        <f t="shared" si="137"/>
        <v>NO</v>
      </c>
      <c r="ET183" s="104" t="str">
        <f t="shared" si="137"/>
        <v>NO</v>
      </c>
      <c r="EU183" s="104" t="str">
        <f t="shared" si="137"/>
        <v>NO</v>
      </c>
      <c r="EV183" s="104" t="str">
        <f t="shared" si="137"/>
        <v>NO</v>
      </c>
      <c r="EW183" s="104" t="str">
        <f t="shared" si="137"/>
        <v>WELL</v>
      </c>
      <c r="EX183" s="104" t="str">
        <f t="shared" si="137"/>
        <v>NO</v>
      </c>
      <c r="EY183" s="104" t="str">
        <f t="shared" si="137"/>
        <v>NO</v>
      </c>
      <c r="EZ183" s="104" t="str">
        <f t="shared" si="137"/>
        <v>NO</v>
      </c>
      <c r="FA183" s="104" t="str">
        <f t="shared" si="137"/>
        <v>NO</v>
      </c>
      <c r="FB183" s="104" t="str">
        <f t="shared" si="137"/>
        <v>WELL</v>
      </c>
      <c r="FC183" s="104" t="str">
        <f t="shared" ref="FC183:FG183" si="140">IF(ISBLANK(FC69),"",FC69)</f>
        <v>NO</v>
      </c>
      <c r="FD183" s="104" t="str">
        <f t="shared" si="140"/>
        <v>NO</v>
      </c>
      <c r="FE183" s="104" t="str">
        <f t="shared" si="140"/>
        <v>NO</v>
      </c>
      <c r="FF183" s="104" t="str">
        <f t="shared" si="140"/>
        <v>NO</v>
      </c>
      <c r="FG183" s="104" t="str">
        <f t="shared" si="140"/>
        <v>WELL</v>
      </c>
      <c r="FH183" s="104" t="str">
        <f t="shared" ref="FH183:FQ183" si="141">IF(ISBLANK(FH69),"",FH69)</f>
        <v>NO</v>
      </c>
      <c r="FI183" s="104" t="str">
        <f t="shared" si="141"/>
        <v>NO</v>
      </c>
      <c r="FJ183" s="104" t="str">
        <f t="shared" si="141"/>
        <v>NO</v>
      </c>
      <c r="FK183" s="104" t="str">
        <f t="shared" si="141"/>
        <v>NO</v>
      </c>
      <c r="FL183" s="104" t="str">
        <f t="shared" si="141"/>
        <v>WELL</v>
      </c>
      <c r="FM183" s="104" t="str">
        <f t="shared" si="141"/>
        <v>NO</v>
      </c>
      <c r="FN183" s="104" t="str">
        <f t="shared" si="141"/>
        <v>NO</v>
      </c>
      <c r="FO183" s="104" t="str">
        <f t="shared" si="141"/>
        <v>NO</v>
      </c>
      <c r="FP183" s="104" t="str">
        <f t="shared" si="141"/>
        <v>NO</v>
      </c>
      <c r="FQ183" s="104" t="str">
        <f t="shared" si="141"/>
        <v>WELL</v>
      </c>
    </row>
    <row r="185" spans="2:173" outlineLevel="1" x14ac:dyDescent="0.3">
      <c r="B185" s="89" t="s">
        <v>23944</v>
      </c>
      <c r="E185" s="37" t="s">
        <v>23945</v>
      </c>
      <c r="F185" s="104" t="str">
        <f t="shared" ref="F185:AY185" si="142">IF(NOT(COUNTA(F71:F76)),"",IF(NOT(COUNT(F71:F76)),"NK",SUM(F71:F76)))</f>
        <v/>
      </c>
      <c r="G185" s="104" t="str">
        <f t="shared" si="142"/>
        <v/>
      </c>
      <c r="H185" s="104" t="str">
        <f t="shared" si="142"/>
        <v/>
      </c>
      <c r="I185" s="104" t="str">
        <f t="shared" si="142"/>
        <v/>
      </c>
      <c r="J185" s="104" t="str">
        <f t="shared" si="142"/>
        <v/>
      </c>
      <c r="K185" s="104" t="str">
        <f t="shared" si="142"/>
        <v/>
      </c>
      <c r="L185" s="104" t="str">
        <f t="shared" si="142"/>
        <v/>
      </c>
      <c r="M185" s="104" t="str">
        <f t="shared" si="142"/>
        <v/>
      </c>
      <c r="N185" s="104" t="str">
        <f t="shared" si="142"/>
        <v/>
      </c>
      <c r="O185" s="104" t="str">
        <f t="shared" si="142"/>
        <v/>
      </c>
      <c r="P185" s="104" t="str">
        <f t="shared" si="142"/>
        <v/>
      </c>
      <c r="Q185" s="104" t="str">
        <f t="shared" si="142"/>
        <v/>
      </c>
      <c r="R185" s="104" t="str">
        <f t="shared" si="142"/>
        <v/>
      </c>
      <c r="S185" s="104" t="str">
        <f t="shared" si="142"/>
        <v/>
      </c>
      <c r="T185" s="104" t="str">
        <f t="shared" si="142"/>
        <v/>
      </c>
      <c r="U185" s="104" t="str">
        <f t="shared" si="142"/>
        <v/>
      </c>
      <c r="V185" s="104" t="str">
        <f t="shared" si="142"/>
        <v/>
      </c>
      <c r="W185" s="104" t="str">
        <f t="shared" si="142"/>
        <v/>
      </c>
      <c r="X185" s="104" t="str">
        <f t="shared" si="142"/>
        <v/>
      </c>
      <c r="Y185" s="104" t="str">
        <f t="shared" si="142"/>
        <v/>
      </c>
      <c r="Z185" s="104" t="str">
        <f t="shared" si="142"/>
        <v/>
      </c>
      <c r="AA185" s="104" t="str">
        <f t="shared" si="142"/>
        <v/>
      </c>
      <c r="AB185" s="104" t="str">
        <f t="shared" si="142"/>
        <v/>
      </c>
      <c r="AC185" s="104" t="str">
        <f t="shared" si="142"/>
        <v/>
      </c>
      <c r="AD185" s="104" t="str">
        <f t="shared" si="142"/>
        <v/>
      </c>
      <c r="AE185" s="104" t="str">
        <f t="shared" si="142"/>
        <v/>
      </c>
      <c r="AF185" s="104" t="str">
        <f t="shared" si="142"/>
        <v/>
      </c>
      <c r="AG185" s="104" t="str">
        <f t="shared" ref="AG185:AK185" si="143">IF(NOT(COUNTA(AG71:AG76)),"",IF(NOT(COUNT(AG71:AG76)),"NK",SUM(AG71:AG76)))</f>
        <v/>
      </c>
      <c r="AH185" s="104" t="str">
        <f t="shared" si="143"/>
        <v/>
      </c>
      <c r="AI185" s="104" t="str">
        <f t="shared" si="143"/>
        <v/>
      </c>
      <c r="AJ185" s="104" t="str">
        <f t="shared" si="143"/>
        <v/>
      </c>
      <c r="AK185" s="104" t="str">
        <f t="shared" si="143"/>
        <v/>
      </c>
      <c r="AL185" s="104" t="str">
        <f t="shared" ref="AL185:AU185" si="144">IF(NOT(COUNTA(AL71:AL76)),"",IF(NOT(COUNT(AL71:AL76)),"NK",SUM(AL71:AL76)))</f>
        <v/>
      </c>
      <c r="AM185" s="104" t="str">
        <f t="shared" si="144"/>
        <v/>
      </c>
      <c r="AN185" s="104" t="str">
        <f t="shared" si="144"/>
        <v/>
      </c>
      <c r="AO185" s="104" t="str">
        <f t="shared" si="144"/>
        <v/>
      </c>
      <c r="AP185" s="104" t="str">
        <f t="shared" si="144"/>
        <v/>
      </c>
      <c r="AQ185" s="104" t="str">
        <f t="shared" si="144"/>
        <v/>
      </c>
      <c r="AR185" s="104" t="str">
        <f t="shared" si="144"/>
        <v/>
      </c>
      <c r="AS185" s="104" t="str">
        <f t="shared" si="144"/>
        <v/>
      </c>
      <c r="AT185" s="104" t="str">
        <f t="shared" si="144"/>
        <v/>
      </c>
      <c r="AU185" s="104" t="str">
        <f t="shared" si="144"/>
        <v/>
      </c>
      <c r="AV185" s="105" t="str">
        <f t="shared" si="142"/>
        <v/>
      </c>
      <c r="AW185" s="104" t="str">
        <f t="shared" si="142"/>
        <v/>
      </c>
      <c r="AX185" s="104" t="str">
        <f t="shared" si="142"/>
        <v/>
      </c>
      <c r="AY185" s="104" t="str">
        <f t="shared" si="142"/>
        <v/>
      </c>
      <c r="AZ185" s="104" t="str">
        <f t="shared" ref="AZ185:CS185" si="145">IF(NOT(COUNTA(AZ71:AZ76)),"",IF(NOT(COUNT(AZ71:AZ76)),"NK",SUM(AZ71:AZ76)))</f>
        <v/>
      </c>
      <c r="BA185" s="104" t="str">
        <f t="shared" si="145"/>
        <v/>
      </c>
      <c r="BB185" s="104" t="str">
        <f t="shared" si="145"/>
        <v/>
      </c>
      <c r="BC185" s="104" t="str">
        <f t="shared" si="145"/>
        <v/>
      </c>
      <c r="BD185" s="104" t="str">
        <f t="shared" si="145"/>
        <v/>
      </c>
      <c r="BE185" s="104" t="str">
        <f t="shared" si="145"/>
        <v/>
      </c>
      <c r="BF185" s="104" t="str">
        <f t="shared" si="145"/>
        <v/>
      </c>
      <c r="BG185" s="104" t="str">
        <f t="shared" si="145"/>
        <v/>
      </c>
      <c r="BH185" s="104" t="str">
        <f t="shared" si="145"/>
        <v/>
      </c>
      <c r="BI185" s="104" t="str">
        <f t="shared" si="145"/>
        <v/>
      </c>
      <c r="BJ185" s="104" t="str">
        <f t="shared" si="145"/>
        <v/>
      </c>
      <c r="BK185" s="104" t="str">
        <f t="shared" si="145"/>
        <v/>
      </c>
      <c r="BL185" s="104" t="str">
        <f t="shared" si="145"/>
        <v/>
      </c>
      <c r="BM185" s="104" t="str">
        <f t="shared" si="145"/>
        <v/>
      </c>
      <c r="BN185" s="104" t="str">
        <f t="shared" si="145"/>
        <v/>
      </c>
      <c r="BO185" s="104" t="str">
        <f t="shared" si="145"/>
        <v/>
      </c>
      <c r="BP185" s="104" t="str">
        <f t="shared" si="145"/>
        <v/>
      </c>
      <c r="BQ185" s="104" t="str">
        <f t="shared" si="145"/>
        <v/>
      </c>
      <c r="BR185" s="104" t="str">
        <f t="shared" si="145"/>
        <v/>
      </c>
      <c r="BS185" s="104" t="str">
        <f t="shared" si="145"/>
        <v/>
      </c>
      <c r="BT185" s="104" t="str">
        <f t="shared" si="145"/>
        <v/>
      </c>
      <c r="BU185" s="104" t="str">
        <f t="shared" si="145"/>
        <v/>
      </c>
      <c r="BV185" s="104" t="str">
        <f t="shared" si="145"/>
        <v/>
      </c>
      <c r="BW185" s="104" t="str">
        <f t="shared" ref="BW185:CA185" si="146">IF(NOT(COUNTA(BW71:BW76)),"",IF(NOT(COUNT(BW71:BW76)),"NK",SUM(BW71:BW76)))</f>
        <v/>
      </c>
      <c r="BX185" s="104" t="str">
        <f t="shared" si="146"/>
        <v/>
      </c>
      <c r="BY185" s="104" t="str">
        <f t="shared" si="146"/>
        <v/>
      </c>
      <c r="BZ185" s="104" t="str">
        <f t="shared" si="146"/>
        <v/>
      </c>
      <c r="CA185" s="104" t="str">
        <f t="shared" si="146"/>
        <v/>
      </c>
      <c r="CB185" s="104" t="str">
        <f t="shared" ref="CB185:CK185" si="147">IF(NOT(COUNTA(CB71:CB76)),"",IF(NOT(COUNT(CB71:CB76)),"NK",SUM(CB71:CB76)))</f>
        <v/>
      </c>
      <c r="CC185" s="104" t="str">
        <f t="shared" si="147"/>
        <v/>
      </c>
      <c r="CD185" s="104" t="str">
        <f t="shared" si="147"/>
        <v/>
      </c>
      <c r="CE185" s="104" t="str">
        <f t="shared" si="147"/>
        <v/>
      </c>
      <c r="CF185" s="104" t="str">
        <f t="shared" si="147"/>
        <v/>
      </c>
      <c r="CG185" s="104" t="str">
        <f t="shared" si="147"/>
        <v/>
      </c>
      <c r="CH185" s="104" t="str">
        <f t="shared" si="147"/>
        <v/>
      </c>
      <c r="CI185" s="104" t="str">
        <f t="shared" si="147"/>
        <v/>
      </c>
      <c r="CJ185" s="104" t="str">
        <f t="shared" si="147"/>
        <v/>
      </c>
      <c r="CK185" s="104" t="str">
        <f t="shared" si="147"/>
        <v/>
      </c>
      <c r="CL185" s="105" t="str">
        <f t="shared" si="145"/>
        <v/>
      </c>
      <c r="CM185" s="104" t="str">
        <f t="shared" si="145"/>
        <v/>
      </c>
      <c r="CN185" s="104" t="str">
        <f t="shared" si="145"/>
        <v/>
      </c>
      <c r="CO185" s="104" t="str">
        <f t="shared" si="145"/>
        <v/>
      </c>
      <c r="CP185" s="104" t="str">
        <f t="shared" si="145"/>
        <v/>
      </c>
      <c r="CQ185" s="104" t="str">
        <f t="shared" si="145"/>
        <v/>
      </c>
      <c r="CR185" s="104" t="str">
        <f t="shared" si="145"/>
        <v/>
      </c>
      <c r="CS185" s="104" t="str">
        <f t="shared" si="145"/>
        <v/>
      </c>
      <c r="CT185" s="104" t="str">
        <f t="shared" ref="CT185:EM185" si="148">IF(NOT(COUNTA(CT71:CT76)),"",IF(NOT(COUNT(CT71:CT76)),"NK",SUM(CT71:CT76)))</f>
        <v/>
      </c>
      <c r="CU185" s="104" t="str">
        <f t="shared" si="148"/>
        <v/>
      </c>
      <c r="CV185" s="104" t="str">
        <f t="shared" si="148"/>
        <v/>
      </c>
      <c r="CW185" s="104" t="str">
        <f t="shared" si="148"/>
        <v/>
      </c>
      <c r="CX185" s="104" t="str">
        <f t="shared" si="148"/>
        <v/>
      </c>
      <c r="CY185" s="104" t="str">
        <f t="shared" si="148"/>
        <v/>
      </c>
      <c r="CZ185" s="104" t="str">
        <f t="shared" si="148"/>
        <v/>
      </c>
      <c r="DA185" s="104" t="str">
        <f t="shared" si="148"/>
        <v/>
      </c>
      <c r="DB185" s="104" t="str">
        <f t="shared" si="148"/>
        <v/>
      </c>
      <c r="DC185" s="104" t="str">
        <f t="shared" si="148"/>
        <v/>
      </c>
      <c r="DD185" s="104" t="str">
        <f t="shared" si="148"/>
        <v/>
      </c>
      <c r="DE185" s="104" t="str">
        <f t="shared" si="148"/>
        <v/>
      </c>
      <c r="DF185" s="104" t="str">
        <f t="shared" si="148"/>
        <v/>
      </c>
      <c r="DG185" s="104" t="str">
        <f t="shared" si="148"/>
        <v/>
      </c>
      <c r="DH185" s="104" t="str">
        <f t="shared" si="148"/>
        <v/>
      </c>
      <c r="DI185" s="104" t="str">
        <f t="shared" si="148"/>
        <v/>
      </c>
      <c r="DJ185" s="104" t="str">
        <f t="shared" si="148"/>
        <v/>
      </c>
      <c r="DK185" s="104" t="str">
        <f t="shared" si="148"/>
        <v/>
      </c>
      <c r="DL185" s="104" t="str">
        <f t="shared" si="148"/>
        <v/>
      </c>
      <c r="DM185" s="104" t="str">
        <f t="shared" ref="DM185:DQ185" si="149">IF(NOT(COUNTA(DM71:DM76)),"",IF(NOT(COUNT(DM71:DM76)),"NK",SUM(DM71:DM76)))</f>
        <v/>
      </c>
      <c r="DN185" s="104" t="str">
        <f t="shared" si="149"/>
        <v/>
      </c>
      <c r="DO185" s="104" t="str">
        <f t="shared" si="149"/>
        <v/>
      </c>
      <c r="DP185" s="104" t="str">
        <f t="shared" si="149"/>
        <v/>
      </c>
      <c r="DQ185" s="104" t="str">
        <f t="shared" si="149"/>
        <v/>
      </c>
      <c r="DR185" s="104" t="str">
        <f t="shared" ref="DR185:EA185" si="150">IF(NOT(COUNTA(DR71:DR76)),"",IF(NOT(COUNT(DR71:DR76)),"NK",SUM(DR71:DR76)))</f>
        <v/>
      </c>
      <c r="DS185" s="104" t="str">
        <f t="shared" si="150"/>
        <v/>
      </c>
      <c r="DT185" s="104" t="str">
        <f t="shared" si="150"/>
        <v/>
      </c>
      <c r="DU185" s="104" t="str">
        <f t="shared" si="150"/>
        <v/>
      </c>
      <c r="DV185" s="104" t="str">
        <f t="shared" si="150"/>
        <v/>
      </c>
      <c r="DW185" s="104" t="str">
        <f t="shared" si="150"/>
        <v/>
      </c>
      <c r="DX185" s="104" t="str">
        <f t="shared" si="150"/>
        <v/>
      </c>
      <c r="DY185" s="104" t="str">
        <f t="shared" si="150"/>
        <v/>
      </c>
      <c r="DZ185" s="104" t="str">
        <f t="shared" si="150"/>
        <v/>
      </c>
      <c r="EA185" s="104" t="str">
        <f t="shared" si="150"/>
        <v/>
      </c>
      <c r="EB185" s="105" t="str">
        <f t="shared" si="148"/>
        <v/>
      </c>
      <c r="EC185" s="104" t="str">
        <f t="shared" si="148"/>
        <v/>
      </c>
      <c r="ED185" s="104" t="str">
        <f t="shared" si="148"/>
        <v/>
      </c>
      <c r="EE185" s="104" t="str">
        <f t="shared" si="148"/>
        <v/>
      </c>
      <c r="EF185" s="104" t="str">
        <f t="shared" si="148"/>
        <v/>
      </c>
      <c r="EG185" s="104" t="str">
        <f t="shared" si="148"/>
        <v/>
      </c>
      <c r="EH185" s="104" t="str">
        <f t="shared" si="148"/>
        <v/>
      </c>
      <c r="EI185" s="104" t="str">
        <f t="shared" si="148"/>
        <v/>
      </c>
      <c r="EJ185" s="104" t="str">
        <f t="shared" si="148"/>
        <v/>
      </c>
      <c r="EK185" s="104" t="str">
        <f t="shared" si="148"/>
        <v/>
      </c>
      <c r="EL185" s="104" t="str">
        <f t="shared" si="148"/>
        <v/>
      </c>
      <c r="EM185" s="104" t="str">
        <f t="shared" si="148"/>
        <v/>
      </c>
      <c r="EN185" s="104" t="str">
        <f t="shared" ref="EN185:FB185" si="151">IF(NOT(COUNTA(EN71:EN76)),"",IF(NOT(COUNT(EN71:EN76)),"NK",SUM(EN71:EN76)))</f>
        <v/>
      </c>
      <c r="EO185" s="104" t="str">
        <f t="shared" si="151"/>
        <v/>
      </c>
      <c r="EP185" s="104" t="str">
        <f t="shared" si="151"/>
        <v/>
      </c>
      <c r="EQ185" s="104" t="str">
        <f t="shared" si="151"/>
        <v/>
      </c>
      <c r="ER185" s="104" t="str">
        <f t="shared" si="151"/>
        <v/>
      </c>
      <c r="ES185" s="104" t="str">
        <f t="shared" si="151"/>
        <v/>
      </c>
      <c r="ET185" s="104" t="str">
        <f t="shared" si="151"/>
        <v/>
      </c>
      <c r="EU185" s="104" t="str">
        <f t="shared" si="151"/>
        <v/>
      </c>
      <c r="EV185" s="104" t="str">
        <f t="shared" si="151"/>
        <v/>
      </c>
      <c r="EW185" s="104" t="str">
        <f t="shared" si="151"/>
        <v/>
      </c>
      <c r="EX185" s="104" t="str">
        <f t="shared" si="151"/>
        <v/>
      </c>
      <c r="EY185" s="104" t="str">
        <f t="shared" si="151"/>
        <v/>
      </c>
      <c r="EZ185" s="104" t="str">
        <f t="shared" si="151"/>
        <v/>
      </c>
      <c r="FA185" s="104" t="str">
        <f t="shared" si="151"/>
        <v/>
      </c>
      <c r="FB185" s="104" t="str">
        <f t="shared" si="151"/>
        <v/>
      </c>
      <c r="FC185" s="104" t="str">
        <f t="shared" ref="FC185:FG185" si="152">IF(NOT(COUNTA(FC71:FC76)),"",IF(NOT(COUNT(FC71:FC76)),"NK",SUM(FC71:FC76)))</f>
        <v/>
      </c>
      <c r="FD185" s="104" t="str">
        <f t="shared" si="152"/>
        <v/>
      </c>
      <c r="FE185" s="104" t="str">
        <f t="shared" si="152"/>
        <v/>
      </c>
      <c r="FF185" s="104" t="str">
        <f t="shared" si="152"/>
        <v/>
      </c>
      <c r="FG185" s="104" t="str">
        <f t="shared" si="152"/>
        <v/>
      </c>
      <c r="FH185" s="104" t="str">
        <f t="shared" ref="FH185:FQ185" si="153">IF(NOT(COUNTA(FH71:FH76)),"",IF(NOT(COUNT(FH71:FH76)),"NK",SUM(FH71:FH76)))</f>
        <v/>
      </c>
      <c r="FI185" s="104" t="str">
        <f t="shared" si="153"/>
        <v/>
      </c>
      <c r="FJ185" s="104" t="str">
        <f t="shared" si="153"/>
        <v/>
      </c>
      <c r="FK185" s="104" t="str">
        <f t="shared" si="153"/>
        <v/>
      </c>
      <c r="FL185" s="104" t="str">
        <f t="shared" si="153"/>
        <v/>
      </c>
      <c r="FM185" s="104" t="str">
        <f t="shared" si="153"/>
        <v/>
      </c>
      <c r="FN185" s="104" t="str">
        <f t="shared" si="153"/>
        <v/>
      </c>
      <c r="FO185" s="104" t="str">
        <f t="shared" si="153"/>
        <v/>
      </c>
      <c r="FP185" s="104" t="str">
        <f t="shared" si="153"/>
        <v/>
      </c>
      <c r="FQ185" s="104" t="str">
        <f t="shared" si="153"/>
        <v/>
      </c>
    </row>
    <row r="186" spans="2:173" outlineLevel="1" x14ac:dyDescent="0.3">
      <c r="B186" s="91" t="s">
        <v>23946</v>
      </c>
      <c r="E186" s="37" t="s">
        <v>23947</v>
      </c>
      <c r="F186" s="104" t="str">
        <f t="shared" ref="F186:AY186" si="154">IF(NOT(COUNTA(F77:F82)),"",IF(NOT(COUNT(F77:F82)),"NK",SUM(F77:F82)))</f>
        <v/>
      </c>
      <c r="G186" s="104" t="str">
        <f t="shared" si="154"/>
        <v/>
      </c>
      <c r="H186" s="104" t="str">
        <f t="shared" si="154"/>
        <v/>
      </c>
      <c r="I186" s="104" t="str">
        <f t="shared" si="154"/>
        <v/>
      </c>
      <c r="J186" s="104" t="str">
        <f t="shared" si="154"/>
        <v/>
      </c>
      <c r="K186" s="104" t="str">
        <f t="shared" si="154"/>
        <v/>
      </c>
      <c r="L186" s="104" t="str">
        <f t="shared" si="154"/>
        <v/>
      </c>
      <c r="M186" s="104" t="str">
        <f t="shared" si="154"/>
        <v/>
      </c>
      <c r="N186" s="104" t="str">
        <f t="shared" si="154"/>
        <v/>
      </c>
      <c r="O186" s="104" t="str">
        <f t="shared" si="154"/>
        <v/>
      </c>
      <c r="P186" s="104" t="str">
        <f t="shared" si="154"/>
        <v/>
      </c>
      <c r="Q186" s="104" t="str">
        <f t="shared" si="154"/>
        <v/>
      </c>
      <c r="R186" s="104" t="str">
        <f t="shared" si="154"/>
        <v/>
      </c>
      <c r="S186" s="104" t="str">
        <f t="shared" si="154"/>
        <v/>
      </c>
      <c r="T186" s="104" t="str">
        <f t="shared" si="154"/>
        <v/>
      </c>
      <c r="U186" s="104" t="str">
        <f t="shared" si="154"/>
        <v/>
      </c>
      <c r="V186" s="104" t="str">
        <f t="shared" si="154"/>
        <v/>
      </c>
      <c r="W186" s="104" t="str">
        <f t="shared" si="154"/>
        <v/>
      </c>
      <c r="X186" s="104" t="str">
        <f t="shared" si="154"/>
        <v/>
      </c>
      <c r="Y186" s="104" t="str">
        <f t="shared" si="154"/>
        <v/>
      </c>
      <c r="Z186" s="104" t="str">
        <f t="shared" si="154"/>
        <v/>
      </c>
      <c r="AA186" s="104" t="str">
        <f t="shared" si="154"/>
        <v/>
      </c>
      <c r="AB186" s="104" t="str">
        <f t="shared" si="154"/>
        <v/>
      </c>
      <c r="AC186" s="104" t="str">
        <f t="shared" si="154"/>
        <v/>
      </c>
      <c r="AD186" s="104" t="str">
        <f t="shared" si="154"/>
        <v/>
      </c>
      <c r="AE186" s="104" t="str">
        <f t="shared" si="154"/>
        <v/>
      </c>
      <c r="AF186" s="104" t="str">
        <f t="shared" si="154"/>
        <v/>
      </c>
      <c r="AG186" s="104" t="str">
        <f t="shared" ref="AG186:AK186" si="155">IF(NOT(COUNTA(AG77:AG82)),"",IF(NOT(COUNT(AG77:AG82)),"NK",SUM(AG77:AG82)))</f>
        <v/>
      </c>
      <c r="AH186" s="104" t="str">
        <f t="shared" si="155"/>
        <v/>
      </c>
      <c r="AI186" s="104" t="str">
        <f t="shared" si="155"/>
        <v/>
      </c>
      <c r="AJ186" s="104" t="str">
        <f t="shared" si="155"/>
        <v/>
      </c>
      <c r="AK186" s="104" t="str">
        <f t="shared" si="155"/>
        <v/>
      </c>
      <c r="AL186" s="104" t="str">
        <f t="shared" ref="AL186:AU186" si="156">IF(NOT(COUNTA(AL77:AL82)),"",IF(NOT(COUNT(AL77:AL82)),"NK",SUM(AL77:AL82)))</f>
        <v/>
      </c>
      <c r="AM186" s="104" t="str">
        <f t="shared" si="156"/>
        <v/>
      </c>
      <c r="AN186" s="104" t="str">
        <f t="shared" si="156"/>
        <v/>
      </c>
      <c r="AO186" s="104" t="str">
        <f t="shared" si="156"/>
        <v/>
      </c>
      <c r="AP186" s="104" t="str">
        <f t="shared" si="156"/>
        <v/>
      </c>
      <c r="AQ186" s="104" t="str">
        <f t="shared" si="156"/>
        <v/>
      </c>
      <c r="AR186" s="104" t="str">
        <f t="shared" si="156"/>
        <v/>
      </c>
      <c r="AS186" s="104" t="str">
        <f t="shared" si="156"/>
        <v/>
      </c>
      <c r="AT186" s="104" t="str">
        <f t="shared" si="156"/>
        <v/>
      </c>
      <c r="AU186" s="104" t="str">
        <f t="shared" si="156"/>
        <v/>
      </c>
      <c r="AV186" s="105" t="str">
        <f t="shared" si="154"/>
        <v/>
      </c>
      <c r="AW186" s="104" t="str">
        <f t="shared" si="154"/>
        <v/>
      </c>
      <c r="AX186" s="104" t="str">
        <f t="shared" si="154"/>
        <v/>
      </c>
      <c r="AY186" s="104" t="str">
        <f t="shared" si="154"/>
        <v/>
      </c>
      <c r="AZ186" s="104" t="str">
        <f t="shared" ref="AZ186:CS186" si="157">IF(NOT(COUNTA(AZ77:AZ82)),"",IF(NOT(COUNT(AZ77:AZ82)),"NK",SUM(AZ77:AZ82)))</f>
        <v/>
      </c>
      <c r="BA186" s="104" t="str">
        <f t="shared" si="157"/>
        <v/>
      </c>
      <c r="BB186" s="104" t="str">
        <f t="shared" si="157"/>
        <v/>
      </c>
      <c r="BC186" s="104" t="str">
        <f t="shared" si="157"/>
        <v/>
      </c>
      <c r="BD186" s="104" t="str">
        <f t="shared" si="157"/>
        <v/>
      </c>
      <c r="BE186" s="104" t="str">
        <f t="shared" si="157"/>
        <v/>
      </c>
      <c r="BF186" s="104" t="str">
        <f t="shared" si="157"/>
        <v/>
      </c>
      <c r="BG186" s="104" t="str">
        <f t="shared" si="157"/>
        <v/>
      </c>
      <c r="BH186" s="104" t="str">
        <f t="shared" si="157"/>
        <v/>
      </c>
      <c r="BI186" s="104" t="str">
        <f t="shared" si="157"/>
        <v/>
      </c>
      <c r="BJ186" s="104" t="str">
        <f t="shared" si="157"/>
        <v/>
      </c>
      <c r="BK186" s="104" t="str">
        <f t="shared" si="157"/>
        <v/>
      </c>
      <c r="BL186" s="104" t="str">
        <f t="shared" si="157"/>
        <v/>
      </c>
      <c r="BM186" s="104" t="str">
        <f t="shared" si="157"/>
        <v/>
      </c>
      <c r="BN186" s="104" t="str">
        <f t="shared" si="157"/>
        <v/>
      </c>
      <c r="BO186" s="104" t="str">
        <f t="shared" si="157"/>
        <v/>
      </c>
      <c r="BP186" s="104" t="str">
        <f t="shared" si="157"/>
        <v/>
      </c>
      <c r="BQ186" s="104" t="str">
        <f t="shared" si="157"/>
        <v/>
      </c>
      <c r="BR186" s="104" t="str">
        <f t="shared" si="157"/>
        <v/>
      </c>
      <c r="BS186" s="104" t="str">
        <f t="shared" si="157"/>
        <v/>
      </c>
      <c r="BT186" s="104" t="str">
        <f t="shared" si="157"/>
        <v/>
      </c>
      <c r="BU186" s="104" t="str">
        <f t="shared" si="157"/>
        <v/>
      </c>
      <c r="BV186" s="104" t="str">
        <f t="shared" si="157"/>
        <v/>
      </c>
      <c r="BW186" s="104" t="str">
        <f t="shared" ref="BW186:CA186" si="158">IF(NOT(COUNTA(BW77:BW82)),"",IF(NOT(COUNT(BW77:BW82)),"NK",SUM(BW77:BW82)))</f>
        <v/>
      </c>
      <c r="BX186" s="104" t="str">
        <f t="shared" si="158"/>
        <v/>
      </c>
      <c r="BY186" s="104" t="str">
        <f t="shared" si="158"/>
        <v/>
      </c>
      <c r="BZ186" s="104" t="str">
        <f t="shared" si="158"/>
        <v/>
      </c>
      <c r="CA186" s="104" t="str">
        <f t="shared" si="158"/>
        <v/>
      </c>
      <c r="CB186" s="104" t="str">
        <f t="shared" ref="CB186:CK186" si="159">IF(NOT(COUNTA(CB77:CB82)),"",IF(NOT(COUNT(CB77:CB82)),"NK",SUM(CB77:CB82)))</f>
        <v/>
      </c>
      <c r="CC186" s="104" t="str">
        <f t="shared" si="159"/>
        <v/>
      </c>
      <c r="CD186" s="104" t="str">
        <f t="shared" si="159"/>
        <v/>
      </c>
      <c r="CE186" s="104" t="str">
        <f t="shared" si="159"/>
        <v/>
      </c>
      <c r="CF186" s="104" t="str">
        <f t="shared" si="159"/>
        <v/>
      </c>
      <c r="CG186" s="104" t="str">
        <f t="shared" si="159"/>
        <v/>
      </c>
      <c r="CH186" s="104" t="str">
        <f t="shared" si="159"/>
        <v/>
      </c>
      <c r="CI186" s="104" t="str">
        <f t="shared" si="159"/>
        <v/>
      </c>
      <c r="CJ186" s="104" t="str">
        <f t="shared" si="159"/>
        <v/>
      </c>
      <c r="CK186" s="104" t="str">
        <f t="shared" si="159"/>
        <v/>
      </c>
      <c r="CL186" s="105" t="str">
        <f t="shared" si="157"/>
        <v/>
      </c>
      <c r="CM186" s="104" t="str">
        <f t="shared" si="157"/>
        <v/>
      </c>
      <c r="CN186" s="104" t="str">
        <f t="shared" si="157"/>
        <v/>
      </c>
      <c r="CO186" s="104" t="str">
        <f t="shared" si="157"/>
        <v/>
      </c>
      <c r="CP186" s="104" t="str">
        <f t="shared" si="157"/>
        <v/>
      </c>
      <c r="CQ186" s="104" t="str">
        <f t="shared" si="157"/>
        <v/>
      </c>
      <c r="CR186" s="104" t="str">
        <f t="shared" si="157"/>
        <v/>
      </c>
      <c r="CS186" s="104" t="str">
        <f t="shared" si="157"/>
        <v/>
      </c>
      <c r="CT186" s="104" t="str">
        <f t="shared" ref="CT186:EM186" si="160">IF(NOT(COUNTA(CT77:CT82)),"",IF(NOT(COUNT(CT77:CT82)),"NK",SUM(CT77:CT82)))</f>
        <v/>
      </c>
      <c r="CU186" s="104" t="str">
        <f t="shared" si="160"/>
        <v/>
      </c>
      <c r="CV186" s="104" t="str">
        <f t="shared" si="160"/>
        <v/>
      </c>
      <c r="CW186" s="104" t="str">
        <f t="shared" si="160"/>
        <v/>
      </c>
      <c r="CX186" s="104" t="str">
        <f t="shared" si="160"/>
        <v/>
      </c>
      <c r="CY186" s="104" t="str">
        <f t="shared" si="160"/>
        <v/>
      </c>
      <c r="CZ186" s="104" t="str">
        <f t="shared" si="160"/>
        <v/>
      </c>
      <c r="DA186" s="104" t="str">
        <f t="shared" si="160"/>
        <v/>
      </c>
      <c r="DB186" s="104" t="str">
        <f t="shared" si="160"/>
        <v/>
      </c>
      <c r="DC186" s="104" t="str">
        <f t="shared" si="160"/>
        <v/>
      </c>
      <c r="DD186" s="104" t="str">
        <f t="shared" si="160"/>
        <v/>
      </c>
      <c r="DE186" s="104" t="str">
        <f t="shared" si="160"/>
        <v/>
      </c>
      <c r="DF186" s="104" t="str">
        <f t="shared" si="160"/>
        <v/>
      </c>
      <c r="DG186" s="104" t="str">
        <f t="shared" si="160"/>
        <v/>
      </c>
      <c r="DH186" s="104" t="str">
        <f t="shared" si="160"/>
        <v/>
      </c>
      <c r="DI186" s="104" t="str">
        <f t="shared" si="160"/>
        <v/>
      </c>
      <c r="DJ186" s="104" t="str">
        <f t="shared" si="160"/>
        <v/>
      </c>
      <c r="DK186" s="104" t="str">
        <f t="shared" si="160"/>
        <v/>
      </c>
      <c r="DL186" s="104" t="str">
        <f t="shared" si="160"/>
        <v/>
      </c>
      <c r="DM186" s="104" t="str">
        <f t="shared" ref="DM186:DQ186" si="161">IF(NOT(COUNTA(DM77:DM82)),"",IF(NOT(COUNT(DM77:DM82)),"NK",SUM(DM77:DM82)))</f>
        <v/>
      </c>
      <c r="DN186" s="104" t="str">
        <f t="shared" si="161"/>
        <v/>
      </c>
      <c r="DO186" s="104" t="str">
        <f t="shared" si="161"/>
        <v/>
      </c>
      <c r="DP186" s="104" t="str">
        <f t="shared" si="161"/>
        <v/>
      </c>
      <c r="DQ186" s="104" t="str">
        <f t="shared" si="161"/>
        <v/>
      </c>
      <c r="DR186" s="104" t="str">
        <f t="shared" ref="DR186:EA186" si="162">IF(NOT(COUNTA(DR77:DR82)),"",IF(NOT(COUNT(DR77:DR82)),"NK",SUM(DR77:DR82)))</f>
        <v/>
      </c>
      <c r="DS186" s="104" t="str">
        <f t="shared" si="162"/>
        <v/>
      </c>
      <c r="DT186" s="104" t="str">
        <f t="shared" si="162"/>
        <v/>
      </c>
      <c r="DU186" s="104" t="str">
        <f t="shared" si="162"/>
        <v/>
      </c>
      <c r="DV186" s="104" t="str">
        <f t="shared" si="162"/>
        <v/>
      </c>
      <c r="DW186" s="104" t="str">
        <f t="shared" si="162"/>
        <v/>
      </c>
      <c r="DX186" s="104" t="str">
        <f t="shared" si="162"/>
        <v/>
      </c>
      <c r="DY186" s="104" t="str">
        <f t="shared" si="162"/>
        <v/>
      </c>
      <c r="DZ186" s="104" t="str">
        <f t="shared" si="162"/>
        <v/>
      </c>
      <c r="EA186" s="104" t="str">
        <f t="shared" si="162"/>
        <v/>
      </c>
      <c r="EB186" s="105" t="str">
        <f t="shared" si="160"/>
        <v/>
      </c>
      <c r="EC186" s="104" t="str">
        <f t="shared" si="160"/>
        <v/>
      </c>
      <c r="ED186" s="104" t="str">
        <f t="shared" si="160"/>
        <v/>
      </c>
      <c r="EE186" s="104" t="str">
        <f t="shared" si="160"/>
        <v/>
      </c>
      <c r="EF186" s="104" t="str">
        <f t="shared" si="160"/>
        <v/>
      </c>
      <c r="EG186" s="104" t="str">
        <f t="shared" si="160"/>
        <v/>
      </c>
      <c r="EH186" s="104" t="str">
        <f t="shared" si="160"/>
        <v/>
      </c>
      <c r="EI186" s="104" t="str">
        <f t="shared" si="160"/>
        <v/>
      </c>
      <c r="EJ186" s="104" t="str">
        <f t="shared" si="160"/>
        <v/>
      </c>
      <c r="EK186" s="104" t="str">
        <f t="shared" si="160"/>
        <v/>
      </c>
      <c r="EL186" s="104" t="str">
        <f t="shared" si="160"/>
        <v/>
      </c>
      <c r="EM186" s="104" t="str">
        <f t="shared" si="160"/>
        <v/>
      </c>
      <c r="EN186" s="104" t="str">
        <f t="shared" ref="EN186:FB186" si="163">IF(NOT(COUNTA(EN77:EN82)),"",IF(NOT(COUNT(EN77:EN82)),"NK",SUM(EN77:EN82)))</f>
        <v/>
      </c>
      <c r="EO186" s="104" t="str">
        <f t="shared" si="163"/>
        <v/>
      </c>
      <c r="EP186" s="104" t="str">
        <f t="shared" si="163"/>
        <v/>
      </c>
      <c r="EQ186" s="104" t="str">
        <f t="shared" si="163"/>
        <v/>
      </c>
      <c r="ER186" s="104" t="str">
        <f t="shared" si="163"/>
        <v/>
      </c>
      <c r="ES186" s="104" t="str">
        <f t="shared" si="163"/>
        <v/>
      </c>
      <c r="ET186" s="104" t="str">
        <f t="shared" si="163"/>
        <v/>
      </c>
      <c r="EU186" s="104" t="str">
        <f t="shared" si="163"/>
        <v/>
      </c>
      <c r="EV186" s="104" t="str">
        <f t="shared" si="163"/>
        <v/>
      </c>
      <c r="EW186" s="104" t="str">
        <f t="shared" si="163"/>
        <v/>
      </c>
      <c r="EX186" s="104" t="str">
        <f t="shared" si="163"/>
        <v/>
      </c>
      <c r="EY186" s="104" t="str">
        <f t="shared" si="163"/>
        <v/>
      </c>
      <c r="EZ186" s="104" t="str">
        <f t="shared" si="163"/>
        <v/>
      </c>
      <c r="FA186" s="104" t="str">
        <f t="shared" si="163"/>
        <v/>
      </c>
      <c r="FB186" s="104" t="str">
        <f t="shared" si="163"/>
        <v/>
      </c>
      <c r="FC186" s="104" t="str">
        <f t="shared" ref="FC186:FG186" si="164">IF(NOT(COUNTA(FC77:FC82)),"",IF(NOT(COUNT(FC77:FC82)),"NK",SUM(FC77:FC82)))</f>
        <v/>
      </c>
      <c r="FD186" s="104" t="str">
        <f t="shared" si="164"/>
        <v/>
      </c>
      <c r="FE186" s="104" t="str">
        <f t="shared" si="164"/>
        <v/>
      </c>
      <c r="FF186" s="104" t="str">
        <f t="shared" si="164"/>
        <v/>
      </c>
      <c r="FG186" s="104" t="str">
        <f t="shared" si="164"/>
        <v/>
      </c>
      <c r="FH186" s="104" t="str">
        <f t="shared" ref="FH186:FQ186" si="165">IF(NOT(COUNTA(FH77:FH82)),"",IF(NOT(COUNT(FH77:FH82)),"NK",SUM(FH77:FH82)))</f>
        <v/>
      </c>
      <c r="FI186" s="104" t="str">
        <f t="shared" si="165"/>
        <v/>
      </c>
      <c r="FJ186" s="104" t="str">
        <f t="shared" si="165"/>
        <v/>
      </c>
      <c r="FK186" s="104" t="str">
        <f t="shared" si="165"/>
        <v/>
      </c>
      <c r="FL186" s="104" t="str">
        <f t="shared" si="165"/>
        <v/>
      </c>
      <c r="FM186" s="104" t="str">
        <f t="shared" si="165"/>
        <v/>
      </c>
      <c r="FN186" s="104" t="str">
        <f t="shared" si="165"/>
        <v/>
      </c>
      <c r="FO186" s="104" t="str">
        <f t="shared" si="165"/>
        <v/>
      </c>
      <c r="FP186" s="104" t="str">
        <f t="shared" si="165"/>
        <v/>
      </c>
      <c r="FQ186" s="104" t="str">
        <f t="shared" si="165"/>
        <v/>
      </c>
    </row>
    <row r="187" spans="2:173" outlineLevel="1" x14ac:dyDescent="0.3">
      <c r="B187" s="91" t="s">
        <v>23948</v>
      </c>
      <c r="E187" s="37" t="s">
        <v>23949</v>
      </c>
      <c r="F187" s="104" t="str">
        <f t="shared" ref="F187:AY187" si="166">IF(NOT(COUNTA(F83:F88)),"",IF(NOT(COUNT(F83:F88)),"NK",SUM(F83:F88)))</f>
        <v/>
      </c>
      <c r="G187" s="104" t="str">
        <f t="shared" si="166"/>
        <v/>
      </c>
      <c r="H187" s="104" t="str">
        <f t="shared" si="166"/>
        <v/>
      </c>
      <c r="I187" s="104" t="str">
        <f t="shared" si="166"/>
        <v/>
      </c>
      <c r="J187" s="104" t="str">
        <f t="shared" si="166"/>
        <v/>
      </c>
      <c r="K187" s="104" t="str">
        <f t="shared" si="166"/>
        <v/>
      </c>
      <c r="L187" s="104" t="str">
        <f t="shared" si="166"/>
        <v/>
      </c>
      <c r="M187" s="104" t="str">
        <f t="shared" si="166"/>
        <v/>
      </c>
      <c r="N187" s="104" t="str">
        <f t="shared" si="166"/>
        <v/>
      </c>
      <c r="O187" s="104" t="str">
        <f t="shared" si="166"/>
        <v/>
      </c>
      <c r="P187" s="104" t="str">
        <f t="shared" si="166"/>
        <v/>
      </c>
      <c r="Q187" s="104" t="str">
        <f t="shared" si="166"/>
        <v/>
      </c>
      <c r="R187" s="104" t="str">
        <f t="shared" si="166"/>
        <v/>
      </c>
      <c r="S187" s="104" t="str">
        <f t="shared" si="166"/>
        <v/>
      </c>
      <c r="T187" s="104" t="str">
        <f t="shared" si="166"/>
        <v/>
      </c>
      <c r="U187" s="104" t="str">
        <f t="shared" si="166"/>
        <v/>
      </c>
      <c r="V187" s="104" t="str">
        <f t="shared" si="166"/>
        <v/>
      </c>
      <c r="W187" s="104" t="str">
        <f t="shared" si="166"/>
        <v/>
      </c>
      <c r="X187" s="104" t="str">
        <f t="shared" si="166"/>
        <v/>
      </c>
      <c r="Y187" s="104" t="str">
        <f t="shared" si="166"/>
        <v/>
      </c>
      <c r="Z187" s="104" t="str">
        <f t="shared" si="166"/>
        <v/>
      </c>
      <c r="AA187" s="104" t="str">
        <f t="shared" si="166"/>
        <v/>
      </c>
      <c r="AB187" s="104" t="str">
        <f t="shared" si="166"/>
        <v/>
      </c>
      <c r="AC187" s="104" t="str">
        <f t="shared" si="166"/>
        <v/>
      </c>
      <c r="AD187" s="104" t="str">
        <f t="shared" si="166"/>
        <v/>
      </c>
      <c r="AE187" s="104" t="str">
        <f t="shared" si="166"/>
        <v/>
      </c>
      <c r="AF187" s="104" t="str">
        <f t="shared" si="166"/>
        <v/>
      </c>
      <c r="AG187" s="104" t="str">
        <f t="shared" ref="AG187:AK187" si="167">IF(NOT(COUNTA(AG83:AG88)),"",IF(NOT(COUNT(AG83:AG88)),"NK",SUM(AG83:AG88)))</f>
        <v/>
      </c>
      <c r="AH187" s="104" t="str">
        <f t="shared" si="167"/>
        <v/>
      </c>
      <c r="AI187" s="104" t="str">
        <f t="shared" si="167"/>
        <v/>
      </c>
      <c r="AJ187" s="104" t="str">
        <f t="shared" si="167"/>
        <v/>
      </c>
      <c r="AK187" s="104" t="str">
        <f t="shared" si="167"/>
        <v/>
      </c>
      <c r="AL187" s="104" t="str">
        <f t="shared" ref="AL187:AU187" si="168">IF(NOT(COUNTA(AL83:AL88)),"",IF(NOT(COUNT(AL83:AL88)),"NK",SUM(AL83:AL88)))</f>
        <v/>
      </c>
      <c r="AM187" s="104" t="str">
        <f t="shared" si="168"/>
        <v/>
      </c>
      <c r="AN187" s="104" t="str">
        <f t="shared" si="168"/>
        <v/>
      </c>
      <c r="AO187" s="104" t="str">
        <f t="shared" si="168"/>
        <v/>
      </c>
      <c r="AP187" s="104" t="str">
        <f t="shared" si="168"/>
        <v/>
      </c>
      <c r="AQ187" s="104" t="str">
        <f t="shared" si="168"/>
        <v/>
      </c>
      <c r="AR187" s="104" t="str">
        <f t="shared" si="168"/>
        <v/>
      </c>
      <c r="AS187" s="104" t="str">
        <f t="shared" si="168"/>
        <v/>
      </c>
      <c r="AT187" s="104" t="str">
        <f t="shared" si="168"/>
        <v/>
      </c>
      <c r="AU187" s="104" t="str">
        <f t="shared" si="168"/>
        <v/>
      </c>
      <c r="AV187" s="105" t="str">
        <f t="shared" si="166"/>
        <v/>
      </c>
      <c r="AW187" s="104" t="str">
        <f t="shared" si="166"/>
        <v/>
      </c>
      <c r="AX187" s="104" t="str">
        <f t="shared" si="166"/>
        <v/>
      </c>
      <c r="AY187" s="104" t="str">
        <f t="shared" si="166"/>
        <v/>
      </c>
      <c r="AZ187" s="104" t="str">
        <f t="shared" ref="AZ187:CS187" si="169">IF(NOT(COUNTA(AZ83:AZ88)),"",IF(NOT(COUNT(AZ83:AZ88)),"NK",SUM(AZ83:AZ88)))</f>
        <v/>
      </c>
      <c r="BA187" s="104" t="str">
        <f t="shared" si="169"/>
        <v/>
      </c>
      <c r="BB187" s="104" t="str">
        <f t="shared" si="169"/>
        <v/>
      </c>
      <c r="BC187" s="104" t="str">
        <f t="shared" si="169"/>
        <v/>
      </c>
      <c r="BD187" s="104" t="str">
        <f t="shared" si="169"/>
        <v/>
      </c>
      <c r="BE187" s="104" t="str">
        <f t="shared" si="169"/>
        <v/>
      </c>
      <c r="BF187" s="104" t="str">
        <f t="shared" si="169"/>
        <v/>
      </c>
      <c r="BG187" s="104" t="str">
        <f t="shared" si="169"/>
        <v/>
      </c>
      <c r="BH187" s="104" t="str">
        <f t="shared" si="169"/>
        <v/>
      </c>
      <c r="BI187" s="104" t="str">
        <f t="shared" si="169"/>
        <v/>
      </c>
      <c r="BJ187" s="104" t="str">
        <f t="shared" si="169"/>
        <v/>
      </c>
      <c r="BK187" s="104" t="str">
        <f t="shared" si="169"/>
        <v/>
      </c>
      <c r="BL187" s="104" t="str">
        <f t="shared" si="169"/>
        <v/>
      </c>
      <c r="BM187" s="104" t="str">
        <f t="shared" si="169"/>
        <v/>
      </c>
      <c r="BN187" s="104" t="str">
        <f t="shared" si="169"/>
        <v/>
      </c>
      <c r="BO187" s="104" t="str">
        <f t="shared" si="169"/>
        <v/>
      </c>
      <c r="BP187" s="104" t="str">
        <f t="shared" si="169"/>
        <v/>
      </c>
      <c r="BQ187" s="104" t="str">
        <f t="shared" si="169"/>
        <v/>
      </c>
      <c r="BR187" s="104" t="str">
        <f t="shared" si="169"/>
        <v/>
      </c>
      <c r="BS187" s="104" t="str">
        <f t="shared" si="169"/>
        <v/>
      </c>
      <c r="BT187" s="104" t="str">
        <f t="shared" si="169"/>
        <v/>
      </c>
      <c r="BU187" s="104" t="str">
        <f t="shared" si="169"/>
        <v/>
      </c>
      <c r="BV187" s="104" t="str">
        <f t="shared" si="169"/>
        <v/>
      </c>
      <c r="BW187" s="104" t="str">
        <f t="shared" ref="BW187:CA187" si="170">IF(NOT(COUNTA(BW83:BW88)),"",IF(NOT(COUNT(BW83:BW88)),"NK",SUM(BW83:BW88)))</f>
        <v/>
      </c>
      <c r="BX187" s="104" t="str">
        <f t="shared" si="170"/>
        <v/>
      </c>
      <c r="BY187" s="104" t="str">
        <f t="shared" si="170"/>
        <v/>
      </c>
      <c r="BZ187" s="104" t="str">
        <f t="shared" si="170"/>
        <v/>
      </c>
      <c r="CA187" s="104" t="str">
        <f t="shared" si="170"/>
        <v/>
      </c>
      <c r="CB187" s="104" t="str">
        <f t="shared" ref="CB187:CK187" si="171">IF(NOT(COUNTA(CB83:CB88)),"",IF(NOT(COUNT(CB83:CB88)),"NK",SUM(CB83:CB88)))</f>
        <v/>
      </c>
      <c r="CC187" s="104" t="str">
        <f t="shared" si="171"/>
        <v/>
      </c>
      <c r="CD187" s="104" t="str">
        <f t="shared" si="171"/>
        <v/>
      </c>
      <c r="CE187" s="104" t="str">
        <f t="shared" si="171"/>
        <v/>
      </c>
      <c r="CF187" s="104" t="str">
        <f t="shared" si="171"/>
        <v/>
      </c>
      <c r="CG187" s="104" t="str">
        <f t="shared" si="171"/>
        <v/>
      </c>
      <c r="CH187" s="104" t="str">
        <f t="shared" si="171"/>
        <v/>
      </c>
      <c r="CI187" s="104" t="str">
        <f t="shared" si="171"/>
        <v/>
      </c>
      <c r="CJ187" s="104" t="str">
        <f t="shared" si="171"/>
        <v/>
      </c>
      <c r="CK187" s="104" t="str">
        <f t="shared" si="171"/>
        <v/>
      </c>
      <c r="CL187" s="105" t="str">
        <f t="shared" si="169"/>
        <v/>
      </c>
      <c r="CM187" s="104" t="str">
        <f t="shared" si="169"/>
        <v/>
      </c>
      <c r="CN187" s="104" t="str">
        <f t="shared" si="169"/>
        <v/>
      </c>
      <c r="CO187" s="104" t="str">
        <f t="shared" si="169"/>
        <v/>
      </c>
      <c r="CP187" s="104" t="str">
        <f t="shared" si="169"/>
        <v/>
      </c>
      <c r="CQ187" s="104" t="str">
        <f t="shared" si="169"/>
        <v/>
      </c>
      <c r="CR187" s="104" t="str">
        <f t="shared" si="169"/>
        <v/>
      </c>
      <c r="CS187" s="104" t="str">
        <f t="shared" si="169"/>
        <v/>
      </c>
      <c r="CT187" s="104" t="str">
        <f t="shared" ref="CT187:EM187" si="172">IF(NOT(COUNTA(CT83:CT88)),"",IF(NOT(COUNT(CT83:CT88)),"NK",SUM(CT83:CT88)))</f>
        <v/>
      </c>
      <c r="CU187" s="104" t="str">
        <f t="shared" si="172"/>
        <v/>
      </c>
      <c r="CV187" s="104" t="str">
        <f t="shared" si="172"/>
        <v/>
      </c>
      <c r="CW187" s="104" t="str">
        <f t="shared" si="172"/>
        <v/>
      </c>
      <c r="CX187" s="104" t="str">
        <f t="shared" si="172"/>
        <v/>
      </c>
      <c r="CY187" s="104" t="str">
        <f t="shared" si="172"/>
        <v/>
      </c>
      <c r="CZ187" s="104" t="str">
        <f t="shared" si="172"/>
        <v/>
      </c>
      <c r="DA187" s="104" t="str">
        <f t="shared" si="172"/>
        <v/>
      </c>
      <c r="DB187" s="104" t="str">
        <f t="shared" si="172"/>
        <v/>
      </c>
      <c r="DC187" s="104" t="str">
        <f t="shared" si="172"/>
        <v/>
      </c>
      <c r="DD187" s="104" t="str">
        <f t="shared" si="172"/>
        <v/>
      </c>
      <c r="DE187" s="104" t="str">
        <f t="shared" si="172"/>
        <v/>
      </c>
      <c r="DF187" s="104" t="str">
        <f t="shared" si="172"/>
        <v/>
      </c>
      <c r="DG187" s="104" t="str">
        <f t="shared" si="172"/>
        <v/>
      </c>
      <c r="DH187" s="104" t="str">
        <f t="shared" si="172"/>
        <v/>
      </c>
      <c r="DI187" s="104" t="str">
        <f t="shared" si="172"/>
        <v/>
      </c>
      <c r="DJ187" s="104" t="str">
        <f t="shared" si="172"/>
        <v/>
      </c>
      <c r="DK187" s="104" t="str">
        <f t="shared" si="172"/>
        <v/>
      </c>
      <c r="DL187" s="104" t="str">
        <f t="shared" si="172"/>
        <v/>
      </c>
      <c r="DM187" s="104" t="str">
        <f t="shared" ref="DM187:DQ187" si="173">IF(NOT(COUNTA(DM83:DM88)),"",IF(NOT(COUNT(DM83:DM88)),"NK",SUM(DM83:DM88)))</f>
        <v/>
      </c>
      <c r="DN187" s="104" t="str">
        <f t="shared" si="173"/>
        <v/>
      </c>
      <c r="DO187" s="104" t="str">
        <f t="shared" si="173"/>
        <v/>
      </c>
      <c r="DP187" s="104" t="str">
        <f t="shared" si="173"/>
        <v/>
      </c>
      <c r="DQ187" s="104" t="str">
        <f t="shared" si="173"/>
        <v/>
      </c>
      <c r="DR187" s="104" t="str">
        <f t="shared" ref="DR187:EA187" si="174">IF(NOT(COUNTA(DR83:DR88)),"",IF(NOT(COUNT(DR83:DR88)),"NK",SUM(DR83:DR88)))</f>
        <v/>
      </c>
      <c r="DS187" s="104" t="str">
        <f t="shared" si="174"/>
        <v/>
      </c>
      <c r="DT187" s="104" t="str">
        <f t="shared" si="174"/>
        <v/>
      </c>
      <c r="DU187" s="104" t="str">
        <f t="shared" si="174"/>
        <v/>
      </c>
      <c r="DV187" s="104" t="str">
        <f t="shared" si="174"/>
        <v/>
      </c>
      <c r="DW187" s="104" t="str">
        <f t="shared" si="174"/>
        <v/>
      </c>
      <c r="DX187" s="104" t="str">
        <f t="shared" si="174"/>
        <v/>
      </c>
      <c r="DY187" s="104" t="str">
        <f t="shared" si="174"/>
        <v/>
      </c>
      <c r="DZ187" s="104" t="str">
        <f t="shared" si="174"/>
        <v/>
      </c>
      <c r="EA187" s="104" t="str">
        <f t="shared" si="174"/>
        <v/>
      </c>
      <c r="EB187" s="105" t="str">
        <f t="shared" si="172"/>
        <v/>
      </c>
      <c r="EC187" s="104" t="str">
        <f t="shared" si="172"/>
        <v/>
      </c>
      <c r="ED187" s="104" t="str">
        <f t="shared" si="172"/>
        <v/>
      </c>
      <c r="EE187" s="104" t="str">
        <f t="shared" si="172"/>
        <v/>
      </c>
      <c r="EF187" s="104" t="str">
        <f t="shared" si="172"/>
        <v/>
      </c>
      <c r="EG187" s="104" t="str">
        <f t="shared" si="172"/>
        <v/>
      </c>
      <c r="EH187" s="104" t="str">
        <f t="shared" si="172"/>
        <v/>
      </c>
      <c r="EI187" s="104" t="str">
        <f t="shared" si="172"/>
        <v/>
      </c>
      <c r="EJ187" s="104" t="str">
        <f t="shared" si="172"/>
        <v/>
      </c>
      <c r="EK187" s="104" t="str">
        <f t="shared" si="172"/>
        <v/>
      </c>
      <c r="EL187" s="104" t="str">
        <f t="shared" si="172"/>
        <v/>
      </c>
      <c r="EM187" s="104" t="str">
        <f t="shared" si="172"/>
        <v/>
      </c>
      <c r="EN187" s="104" t="str">
        <f t="shared" ref="EN187:FB187" si="175">IF(NOT(COUNTA(EN83:EN88)),"",IF(NOT(COUNT(EN83:EN88)),"NK",SUM(EN83:EN88)))</f>
        <v/>
      </c>
      <c r="EO187" s="104" t="str">
        <f t="shared" si="175"/>
        <v/>
      </c>
      <c r="EP187" s="104" t="str">
        <f t="shared" si="175"/>
        <v/>
      </c>
      <c r="EQ187" s="104" t="str">
        <f t="shared" si="175"/>
        <v/>
      </c>
      <c r="ER187" s="104" t="str">
        <f t="shared" si="175"/>
        <v/>
      </c>
      <c r="ES187" s="104" t="str">
        <f t="shared" si="175"/>
        <v/>
      </c>
      <c r="ET187" s="104" t="str">
        <f t="shared" si="175"/>
        <v/>
      </c>
      <c r="EU187" s="104" t="str">
        <f t="shared" si="175"/>
        <v/>
      </c>
      <c r="EV187" s="104" t="str">
        <f t="shared" si="175"/>
        <v/>
      </c>
      <c r="EW187" s="104" t="str">
        <f t="shared" si="175"/>
        <v/>
      </c>
      <c r="EX187" s="104" t="str">
        <f t="shared" si="175"/>
        <v/>
      </c>
      <c r="EY187" s="104" t="str">
        <f t="shared" si="175"/>
        <v/>
      </c>
      <c r="EZ187" s="104" t="str">
        <f t="shared" si="175"/>
        <v/>
      </c>
      <c r="FA187" s="104" t="str">
        <f t="shared" si="175"/>
        <v/>
      </c>
      <c r="FB187" s="104" t="str">
        <f t="shared" si="175"/>
        <v/>
      </c>
      <c r="FC187" s="104" t="str">
        <f t="shared" ref="FC187:FG187" si="176">IF(NOT(COUNTA(FC83:FC88)),"",IF(NOT(COUNT(FC83:FC88)),"NK",SUM(FC83:FC88)))</f>
        <v/>
      </c>
      <c r="FD187" s="104" t="str">
        <f t="shared" si="176"/>
        <v/>
      </c>
      <c r="FE187" s="104" t="str">
        <f t="shared" si="176"/>
        <v/>
      </c>
      <c r="FF187" s="104" t="str">
        <f t="shared" si="176"/>
        <v/>
      </c>
      <c r="FG187" s="104" t="str">
        <f t="shared" si="176"/>
        <v/>
      </c>
      <c r="FH187" s="104" t="str">
        <f t="shared" ref="FH187:FQ187" si="177">IF(NOT(COUNTA(FH83:FH88)),"",IF(NOT(COUNT(FH83:FH88)),"NK",SUM(FH83:FH88)))</f>
        <v/>
      </c>
      <c r="FI187" s="104" t="str">
        <f t="shared" si="177"/>
        <v/>
      </c>
      <c r="FJ187" s="104" t="str">
        <f t="shared" si="177"/>
        <v/>
      </c>
      <c r="FK187" s="104" t="str">
        <f t="shared" si="177"/>
        <v/>
      </c>
      <c r="FL187" s="104" t="str">
        <f t="shared" si="177"/>
        <v/>
      </c>
      <c r="FM187" s="104" t="str">
        <f t="shared" si="177"/>
        <v/>
      </c>
      <c r="FN187" s="104" t="str">
        <f t="shared" si="177"/>
        <v/>
      </c>
      <c r="FO187" s="104" t="str">
        <f t="shared" si="177"/>
        <v/>
      </c>
      <c r="FP187" s="104" t="str">
        <f t="shared" si="177"/>
        <v/>
      </c>
      <c r="FQ187" s="104" t="str">
        <f t="shared" si="177"/>
        <v/>
      </c>
    </row>
    <row r="188" spans="2:173" outlineLevel="1" x14ac:dyDescent="0.3">
      <c r="B188" s="91" t="s">
        <v>23950</v>
      </c>
      <c r="E188" s="37" t="s">
        <v>23951</v>
      </c>
      <c r="F188" s="104" t="str">
        <f t="shared" ref="F188:AY188" si="178">IF(NOT(COUNTA(F89:F104)),"",IF(NOT(COUNT(F89:F104)),"NK",SUM(F89:F104)))</f>
        <v/>
      </c>
      <c r="G188" s="104" t="str">
        <f t="shared" si="178"/>
        <v/>
      </c>
      <c r="H188" s="104" t="str">
        <f t="shared" si="178"/>
        <v/>
      </c>
      <c r="I188" s="104" t="str">
        <f t="shared" si="178"/>
        <v/>
      </c>
      <c r="J188" s="104" t="str">
        <f t="shared" si="178"/>
        <v/>
      </c>
      <c r="K188" s="104" t="str">
        <f t="shared" si="178"/>
        <v/>
      </c>
      <c r="L188" s="104" t="str">
        <f t="shared" si="178"/>
        <v/>
      </c>
      <c r="M188" s="104" t="str">
        <f t="shared" si="178"/>
        <v/>
      </c>
      <c r="N188" s="104" t="str">
        <f t="shared" si="178"/>
        <v/>
      </c>
      <c r="O188" s="104" t="str">
        <f t="shared" si="178"/>
        <v/>
      </c>
      <c r="P188" s="104" t="str">
        <f t="shared" si="178"/>
        <v/>
      </c>
      <c r="Q188" s="104" t="str">
        <f t="shared" si="178"/>
        <v/>
      </c>
      <c r="R188" s="104" t="str">
        <f t="shared" si="178"/>
        <v/>
      </c>
      <c r="S188" s="104" t="str">
        <f t="shared" si="178"/>
        <v/>
      </c>
      <c r="T188" s="104" t="str">
        <f t="shared" si="178"/>
        <v/>
      </c>
      <c r="U188" s="104" t="str">
        <f t="shared" si="178"/>
        <v/>
      </c>
      <c r="V188" s="104" t="str">
        <f t="shared" si="178"/>
        <v/>
      </c>
      <c r="W188" s="104" t="str">
        <f t="shared" si="178"/>
        <v/>
      </c>
      <c r="X188" s="104" t="str">
        <f t="shared" si="178"/>
        <v/>
      </c>
      <c r="Y188" s="104" t="str">
        <f t="shared" si="178"/>
        <v/>
      </c>
      <c r="Z188" s="104" t="str">
        <f t="shared" si="178"/>
        <v/>
      </c>
      <c r="AA188" s="104" t="str">
        <f t="shared" si="178"/>
        <v/>
      </c>
      <c r="AB188" s="104" t="str">
        <f t="shared" si="178"/>
        <v/>
      </c>
      <c r="AC188" s="104" t="str">
        <f t="shared" si="178"/>
        <v/>
      </c>
      <c r="AD188" s="104" t="str">
        <f t="shared" si="178"/>
        <v/>
      </c>
      <c r="AE188" s="104" t="str">
        <f t="shared" si="178"/>
        <v/>
      </c>
      <c r="AF188" s="104" t="str">
        <f t="shared" si="178"/>
        <v/>
      </c>
      <c r="AG188" s="104" t="str">
        <f t="shared" ref="AG188:AK188" si="179">IF(NOT(COUNTA(AG89:AG104)),"",IF(NOT(COUNT(AG89:AG104)),"NK",SUM(AG89:AG104)))</f>
        <v/>
      </c>
      <c r="AH188" s="104" t="str">
        <f t="shared" si="179"/>
        <v/>
      </c>
      <c r="AI188" s="104" t="str">
        <f t="shared" si="179"/>
        <v/>
      </c>
      <c r="AJ188" s="104" t="str">
        <f t="shared" si="179"/>
        <v/>
      </c>
      <c r="AK188" s="104" t="str">
        <f t="shared" si="179"/>
        <v/>
      </c>
      <c r="AL188" s="104" t="str">
        <f t="shared" ref="AL188:AU188" si="180">IF(NOT(COUNTA(AL89:AL104)),"",IF(NOT(COUNT(AL89:AL104)),"NK",SUM(AL89:AL104)))</f>
        <v/>
      </c>
      <c r="AM188" s="104" t="str">
        <f t="shared" si="180"/>
        <v/>
      </c>
      <c r="AN188" s="104" t="str">
        <f t="shared" si="180"/>
        <v/>
      </c>
      <c r="AO188" s="104" t="str">
        <f t="shared" si="180"/>
        <v/>
      </c>
      <c r="AP188" s="104" t="str">
        <f t="shared" si="180"/>
        <v/>
      </c>
      <c r="AQ188" s="104" t="str">
        <f t="shared" si="180"/>
        <v/>
      </c>
      <c r="AR188" s="104" t="str">
        <f t="shared" si="180"/>
        <v/>
      </c>
      <c r="AS188" s="104" t="str">
        <f t="shared" si="180"/>
        <v/>
      </c>
      <c r="AT188" s="104" t="str">
        <f t="shared" si="180"/>
        <v/>
      </c>
      <c r="AU188" s="104" t="str">
        <f t="shared" si="180"/>
        <v/>
      </c>
      <c r="AV188" s="105" t="str">
        <f t="shared" si="178"/>
        <v/>
      </c>
      <c r="AW188" s="104" t="str">
        <f t="shared" si="178"/>
        <v/>
      </c>
      <c r="AX188" s="104" t="str">
        <f t="shared" si="178"/>
        <v/>
      </c>
      <c r="AY188" s="104" t="str">
        <f t="shared" si="178"/>
        <v/>
      </c>
      <c r="AZ188" s="104" t="str">
        <f t="shared" ref="AZ188:CS188" si="181">IF(NOT(COUNTA(AZ89:AZ104)),"",IF(NOT(COUNT(AZ89:AZ104)),"NK",SUM(AZ89:AZ104)))</f>
        <v/>
      </c>
      <c r="BA188" s="104" t="str">
        <f t="shared" si="181"/>
        <v/>
      </c>
      <c r="BB188" s="104" t="str">
        <f t="shared" si="181"/>
        <v/>
      </c>
      <c r="BC188" s="104" t="str">
        <f t="shared" si="181"/>
        <v/>
      </c>
      <c r="BD188" s="104" t="str">
        <f t="shared" si="181"/>
        <v/>
      </c>
      <c r="BE188" s="104" t="str">
        <f t="shared" si="181"/>
        <v/>
      </c>
      <c r="BF188" s="104" t="str">
        <f t="shared" si="181"/>
        <v/>
      </c>
      <c r="BG188" s="104" t="str">
        <f t="shared" si="181"/>
        <v/>
      </c>
      <c r="BH188" s="104" t="str">
        <f t="shared" si="181"/>
        <v/>
      </c>
      <c r="BI188" s="104" t="str">
        <f t="shared" si="181"/>
        <v/>
      </c>
      <c r="BJ188" s="104" t="str">
        <f t="shared" si="181"/>
        <v/>
      </c>
      <c r="BK188" s="104" t="str">
        <f t="shared" si="181"/>
        <v/>
      </c>
      <c r="BL188" s="104" t="str">
        <f t="shared" si="181"/>
        <v/>
      </c>
      <c r="BM188" s="104" t="str">
        <f t="shared" si="181"/>
        <v/>
      </c>
      <c r="BN188" s="104" t="str">
        <f t="shared" si="181"/>
        <v/>
      </c>
      <c r="BO188" s="104" t="str">
        <f t="shared" si="181"/>
        <v/>
      </c>
      <c r="BP188" s="104" t="str">
        <f t="shared" si="181"/>
        <v/>
      </c>
      <c r="BQ188" s="104" t="str">
        <f t="shared" si="181"/>
        <v/>
      </c>
      <c r="BR188" s="104" t="str">
        <f t="shared" si="181"/>
        <v/>
      </c>
      <c r="BS188" s="104" t="str">
        <f t="shared" si="181"/>
        <v/>
      </c>
      <c r="BT188" s="104" t="str">
        <f t="shared" si="181"/>
        <v/>
      </c>
      <c r="BU188" s="104" t="str">
        <f t="shared" si="181"/>
        <v/>
      </c>
      <c r="BV188" s="104" t="str">
        <f t="shared" si="181"/>
        <v/>
      </c>
      <c r="BW188" s="104" t="str">
        <f t="shared" ref="BW188:CA188" si="182">IF(NOT(COUNTA(BW89:BW104)),"",IF(NOT(COUNT(BW89:BW104)),"NK",SUM(BW89:BW104)))</f>
        <v/>
      </c>
      <c r="BX188" s="104" t="str">
        <f t="shared" si="182"/>
        <v/>
      </c>
      <c r="BY188" s="104" t="str">
        <f t="shared" si="182"/>
        <v/>
      </c>
      <c r="BZ188" s="104" t="str">
        <f t="shared" si="182"/>
        <v/>
      </c>
      <c r="CA188" s="104" t="str">
        <f t="shared" si="182"/>
        <v/>
      </c>
      <c r="CB188" s="104" t="str">
        <f t="shared" ref="CB188:CK188" si="183">IF(NOT(COUNTA(CB89:CB104)),"",IF(NOT(COUNT(CB89:CB104)),"NK",SUM(CB89:CB104)))</f>
        <v/>
      </c>
      <c r="CC188" s="104" t="str">
        <f t="shared" si="183"/>
        <v/>
      </c>
      <c r="CD188" s="104" t="str">
        <f t="shared" si="183"/>
        <v/>
      </c>
      <c r="CE188" s="104" t="str">
        <f t="shared" si="183"/>
        <v/>
      </c>
      <c r="CF188" s="104" t="str">
        <f t="shared" si="183"/>
        <v/>
      </c>
      <c r="CG188" s="104" t="str">
        <f t="shared" si="183"/>
        <v/>
      </c>
      <c r="CH188" s="104" t="str">
        <f t="shared" si="183"/>
        <v/>
      </c>
      <c r="CI188" s="104" t="str">
        <f t="shared" si="183"/>
        <v/>
      </c>
      <c r="CJ188" s="104" t="str">
        <f t="shared" si="183"/>
        <v/>
      </c>
      <c r="CK188" s="104" t="str">
        <f t="shared" si="183"/>
        <v/>
      </c>
      <c r="CL188" s="105" t="str">
        <f t="shared" si="181"/>
        <v/>
      </c>
      <c r="CM188" s="104" t="str">
        <f t="shared" si="181"/>
        <v/>
      </c>
      <c r="CN188" s="104" t="str">
        <f t="shared" si="181"/>
        <v/>
      </c>
      <c r="CO188" s="104" t="str">
        <f t="shared" si="181"/>
        <v/>
      </c>
      <c r="CP188" s="104" t="str">
        <f t="shared" si="181"/>
        <v/>
      </c>
      <c r="CQ188" s="104" t="str">
        <f t="shared" si="181"/>
        <v/>
      </c>
      <c r="CR188" s="104" t="str">
        <f t="shared" si="181"/>
        <v/>
      </c>
      <c r="CS188" s="104" t="str">
        <f t="shared" si="181"/>
        <v/>
      </c>
      <c r="CT188" s="104" t="str">
        <f t="shared" ref="CT188:EM188" si="184">IF(NOT(COUNTA(CT89:CT104)),"",IF(NOT(COUNT(CT89:CT104)),"NK",SUM(CT89:CT104)))</f>
        <v/>
      </c>
      <c r="CU188" s="104" t="str">
        <f t="shared" si="184"/>
        <v/>
      </c>
      <c r="CV188" s="104" t="str">
        <f t="shared" si="184"/>
        <v/>
      </c>
      <c r="CW188" s="104" t="str">
        <f t="shared" si="184"/>
        <v/>
      </c>
      <c r="CX188" s="104" t="str">
        <f t="shared" si="184"/>
        <v/>
      </c>
      <c r="CY188" s="104" t="str">
        <f t="shared" si="184"/>
        <v/>
      </c>
      <c r="CZ188" s="104" t="str">
        <f t="shared" si="184"/>
        <v/>
      </c>
      <c r="DA188" s="104" t="str">
        <f t="shared" si="184"/>
        <v/>
      </c>
      <c r="DB188" s="104" t="str">
        <f t="shared" si="184"/>
        <v/>
      </c>
      <c r="DC188" s="104" t="str">
        <f t="shared" si="184"/>
        <v/>
      </c>
      <c r="DD188" s="104" t="str">
        <f t="shared" si="184"/>
        <v/>
      </c>
      <c r="DE188" s="104" t="str">
        <f t="shared" si="184"/>
        <v/>
      </c>
      <c r="DF188" s="104" t="str">
        <f t="shared" si="184"/>
        <v/>
      </c>
      <c r="DG188" s="104" t="str">
        <f t="shared" si="184"/>
        <v/>
      </c>
      <c r="DH188" s="104" t="str">
        <f t="shared" si="184"/>
        <v/>
      </c>
      <c r="DI188" s="104" t="str">
        <f t="shared" si="184"/>
        <v/>
      </c>
      <c r="DJ188" s="104" t="str">
        <f t="shared" si="184"/>
        <v/>
      </c>
      <c r="DK188" s="104" t="str">
        <f t="shared" si="184"/>
        <v/>
      </c>
      <c r="DL188" s="104" t="str">
        <f t="shared" si="184"/>
        <v/>
      </c>
      <c r="DM188" s="104" t="str">
        <f t="shared" ref="DM188:DQ188" si="185">IF(NOT(COUNTA(DM89:DM104)),"",IF(NOT(COUNT(DM89:DM104)),"NK",SUM(DM89:DM104)))</f>
        <v/>
      </c>
      <c r="DN188" s="104" t="str">
        <f t="shared" si="185"/>
        <v/>
      </c>
      <c r="DO188" s="104" t="str">
        <f t="shared" si="185"/>
        <v/>
      </c>
      <c r="DP188" s="104" t="str">
        <f t="shared" si="185"/>
        <v/>
      </c>
      <c r="DQ188" s="104" t="str">
        <f t="shared" si="185"/>
        <v/>
      </c>
      <c r="DR188" s="104" t="str">
        <f t="shared" ref="DR188:EA188" si="186">IF(NOT(COUNTA(DR89:DR104)),"",IF(NOT(COUNT(DR89:DR104)),"NK",SUM(DR89:DR104)))</f>
        <v/>
      </c>
      <c r="DS188" s="104" t="str">
        <f t="shared" si="186"/>
        <v/>
      </c>
      <c r="DT188" s="104" t="str">
        <f t="shared" si="186"/>
        <v/>
      </c>
      <c r="DU188" s="104" t="str">
        <f t="shared" si="186"/>
        <v/>
      </c>
      <c r="DV188" s="104" t="str">
        <f t="shared" si="186"/>
        <v/>
      </c>
      <c r="DW188" s="104" t="str">
        <f t="shared" si="186"/>
        <v/>
      </c>
      <c r="DX188" s="104" t="str">
        <f t="shared" si="186"/>
        <v/>
      </c>
      <c r="DY188" s="104" t="str">
        <f t="shared" si="186"/>
        <v/>
      </c>
      <c r="DZ188" s="104" t="str">
        <f t="shared" si="186"/>
        <v/>
      </c>
      <c r="EA188" s="104" t="str">
        <f t="shared" si="186"/>
        <v/>
      </c>
      <c r="EB188" s="105" t="str">
        <f t="shared" si="184"/>
        <v/>
      </c>
      <c r="EC188" s="104" t="str">
        <f t="shared" si="184"/>
        <v/>
      </c>
      <c r="ED188" s="104" t="str">
        <f t="shared" si="184"/>
        <v/>
      </c>
      <c r="EE188" s="104" t="str">
        <f t="shared" si="184"/>
        <v/>
      </c>
      <c r="EF188" s="104" t="str">
        <f t="shared" si="184"/>
        <v/>
      </c>
      <c r="EG188" s="104" t="str">
        <f t="shared" si="184"/>
        <v/>
      </c>
      <c r="EH188" s="104" t="str">
        <f t="shared" si="184"/>
        <v/>
      </c>
      <c r="EI188" s="104" t="str">
        <f t="shared" si="184"/>
        <v/>
      </c>
      <c r="EJ188" s="104" t="str">
        <f t="shared" si="184"/>
        <v/>
      </c>
      <c r="EK188" s="104" t="str">
        <f t="shared" si="184"/>
        <v/>
      </c>
      <c r="EL188" s="104" t="str">
        <f t="shared" si="184"/>
        <v/>
      </c>
      <c r="EM188" s="104" t="str">
        <f t="shared" si="184"/>
        <v/>
      </c>
      <c r="EN188" s="104" t="str">
        <f t="shared" ref="EN188:FB188" si="187">IF(NOT(COUNTA(EN89:EN104)),"",IF(NOT(COUNT(EN89:EN104)),"NK",SUM(EN89:EN104)))</f>
        <v/>
      </c>
      <c r="EO188" s="104" t="str">
        <f t="shared" si="187"/>
        <v/>
      </c>
      <c r="EP188" s="104" t="str">
        <f t="shared" si="187"/>
        <v/>
      </c>
      <c r="EQ188" s="104" t="str">
        <f t="shared" si="187"/>
        <v/>
      </c>
      <c r="ER188" s="104" t="str">
        <f t="shared" si="187"/>
        <v/>
      </c>
      <c r="ES188" s="104" t="str">
        <f t="shared" si="187"/>
        <v/>
      </c>
      <c r="ET188" s="104" t="str">
        <f t="shared" si="187"/>
        <v/>
      </c>
      <c r="EU188" s="104" t="str">
        <f t="shared" si="187"/>
        <v/>
      </c>
      <c r="EV188" s="104" t="str">
        <f t="shared" si="187"/>
        <v/>
      </c>
      <c r="EW188" s="104" t="str">
        <f t="shared" si="187"/>
        <v/>
      </c>
      <c r="EX188" s="104" t="str">
        <f t="shared" si="187"/>
        <v/>
      </c>
      <c r="EY188" s="104" t="str">
        <f t="shared" si="187"/>
        <v/>
      </c>
      <c r="EZ188" s="104" t="str">
        <f t="shared" si="187"/>
        <v/>
      </c>
      <c r="FA188" s="104" t="str">
        <f t="shared" si="187"/>
        <v/>
      </c>
      <c r="FB188" s="104" t="str">
        <f t="shared" si="187"/>
        <v/>
      </c>
      <c r="FC188" s="104" t="str">
        <f t="shared" ref="FC188:FG188" si="188">IF(NOT(COUNTA(FC89:FC104)),"",IF(NOT(COUNT(FC89:FC104)),"NK",SUM(FC89:FC104)))</f>
        <v/>
      </c>
      <c r="FD188" s="104" t="str">
        <f t="shared" si="188"/>
        <v/>
      </c>
      <c r="FE188" s="104" t="str">
        <f t="shared" si="188"/>
        <v/>
      </c>
      <c r="FF188" s="104" t="str">
        <f t="shared" si="188"/>
        <v/>
      </c>
      <c r="FG188" s="104" t="str">
        <f t="shared" si="188"/>
        <v/>
      </c>
      <c r="FH188" s="104" t="str">
        <f t="shared" ref="FH188:FQ188" si="189">IF(NOT(COUNTA(FH89:FH104)),"",IF(NOT(COUNT(FH89:FH104)),"NK",SUM(FH89:FH104)))</f>
        <v/>
      </c>
      <c r="FI188" s="104" t="str">
        <f t="shared" si="189"/>
        <v/>
      </c>
      <c r="FJ188" s="104" t="str">
        <f t="shared" si="189"/>
        <v/>
      </c>
      <c r="FK188" s="104" t="str">
        <f t="shared" si="189"/>
        <v/>
      </c>
      <c r="FL188" s="104" t="str">
        <f t="shared" si="189"/>
        <v/>
      </c>
      <c r="FM188" s="104" t="str">
        <f t="shared" si="189"/>
        <v/>
      </c>
      <c r="FN188" s="104" t="str">
        <f t="shared" si="189"/>
        <v/>
      </c>
      <c r="FO188" s="104" t="str">
        <f t="shared" si="189"/>
        <v/>
      </c>
      <c r="FP188" s="104" t="str">
        <f t="shared" si="189"/>
        <v/>
      </c>
      <c r="FQ188" s="104" t="str">
        <f t="shared" si="189"/>
        <v/>
      </c>
    </row>
    <row r="189" spans="2:173" outlineLevel="1" x14ac:dyDescent="0.3">
      <c r="B189" s="91" t="s">
        <v>23952</v>
      </c>
      <c r="E189" s="37" t="s">
        <v>23953</v>
      </c>
      <c r="F189" s="104" t="str">
        <f t="shared" ref="F189:AY189" si="190">IF(NOT(COUNTA(F105:F110)),"",IF(NOT(COUNT(F105:F110)),"NK",SUM(F105:F110)))</f>
        <v/>
      </c>
      <c r="G189" s="104" t="str">
        <f t="shared" si="190"/>
        <v/>
      </c>
      <c r="H189" s="104" t="str">
        <f t="shared" si="190"/>
        <v/>
      </c>
      <c r="I189" s="104" t="str">
        <f t="shared" si="190"/>
        <v/>
      </c>
      <c r="J189" s="104" t="str">
        <f t="shared" si="190"/>
        <v/>
      </c>
      <c r="K189" s="104" t="str">
        <f t="shared" si="190"/>
        <v/>
      </c>
      <c r="L189" s="104" t="str">
        <f t="shared" si="190"/>
        <v/>
      </c>
      <c r="M189" s="104" t="str">
        <f t="shared" si="190"/>
        <v/>
      </c>
      <c r="N189" s="104" t="str">
        <f t="shared" si="190"/>
        <v/>
      </c>
      <c r="O189" s="104" t="str">
        <f t="shared" si="190"/>
        <v/>
      </c>
      <c r="P189" s="104" t="str">
        <f t="shared" si="190"/>
        <v/>
      </c>
      <c r="Q189" s="104" t="str">
        <f t="shared" si="190"/>
        <v/>
      </c>
      <c r="R189" s="104" t="str">
        <f t="shared" si="190"/>
        <v/>
      </c>
      <c r="S189" s="104" t="str">
        <f t="shared" si="190"/>
        <v/>
      </c>
      <c r="T189" s="104" t="str">
        <f t="shared" si="190"/>
        <v/>
      </c>
      <c r="U189" s="104" t="str">
        <f t="shared" si="190"/>
        <v/>
      </c>
      <c r="V189" s="104" t="str">
        <f t="shared" si="190"/>
        <v/>
      </c>
      <c r="W189" s="104" t="str">
        <f t="shared" si="190"/>
        <v/>
      </c>
      <c r="X189" s="104" t="str">
        <f t="shared" si="190"/>
        <v/>
      </c>
      <c r="Y189" s="104" t="str">
        <f t="shared" si="190"/>
        <v/>
      </c>
      <c r="Z189" s="104" t="str">
        <f t="shared" si="190"/>
        <v/>
      </c>
      <c r="AA189" s="104" t="str">
        <f t="shared" si="190"/>
        <v/>
      </c>
      <c r="AB189" s="104" t="str">
        <f t="shared" si="190"/>
        <v/>
      </c>
      <c r="AC189" s="104" t="str">
        <f t="shared" si="190"/>
        <v/>
      </c>
      <c r="AD189" s="104" t="str">
        <f t="shared" si="190"/>
        <v/>
      </c>
      <c r="AE189" s="104" t="str">
        <f t="shared" si="190"/>
        <v/>
      </c>
      <c r="AF189" s="104" t="str">
        <f t="shared" si="190"/>
        <v/>
      </c>
      <c r="AG189" s="104" t="str">
        <f t="shared" ref="AG189:AK189" si="191">IF(NOT(COUNTA(AG105:AG110)),"",IF(NOT(COUNT(AG105:AG110)),"NK",SUM(AG105:AG110)))</f>
        <v/>
      </c>
      <c r="AH189" s="104" t="str">
        <f t="shared" si="191"/>
        <v/>
      </c>
      <c r="AI189" s="104" t="str">
        <f t="shared" si="191"/>
        <v/>
      </c>
      <c r="AJ189" s="104" t="str">
        <f t="shared" si="191"/>
        <v/>
      </c>
      <c r="AK189" s="104" t="str">
        <f t="shared" si="191"/>
        <v/>
      </c>
      <c r="AL189" s="104" t="str">
        <f t="shared" ref="AL189:AU189" si="192">IF(NOT(COUNTA(AL105:AL110)),"",IF(NOT(COUNT(AL105:AL110)),"NK",SUM(AL105:AL110)))</f>
        <v/>
      </c>
      <c r="AM189" s="104" t="str">
        <f t="shared" si="192"/>
        <v/>
      </c>
      <c r="AN189" s="104" t="str">
        <f t="shared" si="192"/>
        <v/>
      </c>
      <c r="AO189" s="104" t="str">
        <f t="shared" si="192"/>
        <v/>
      </c>
      <c r="AP189" s="104" t="str">
        <f t="shared" si="192"/>
        <v/>
      </c>
      <c r="AQ189" s="104" t="str">
        <f t="shared" si="192"/>
        <v/>
      </c>
      <c r="AR189" s="104" t="str">
        <f t="shared" si="192"/>
        <v/>
      </c>
      <c r="AS189" s="104" t="str">
        <f t="shared" si="192"/>
        <v/>
      </c>
      <c r="AT189" s="104" t="str">
        <f t="shared" si="192"/>
        <v/>
      </c>
      <c r="AU189" s="104" t="str">
        <f t="shared" si="192"/>
        <v/>
      </c>
      <c r="AV189" s="105" t="str">
        <f t="shared" si="190"/>
        <v/>
      </c>
      <c r="AW189" s="104" t="str">
        <f t="shared" si="190"/>
        <v/>
      </c>
      <c r="AX189" s="104" t="str">
        <f t="shared" si="190"/>
        <v/>
      </c>
      <c r="AY189" s="104" t="str">
        <f t="shared" si="190"/>
        <v/>
      </c>
      <c r="AZ189" s="104" t="str">
        <f t="shared" ref="AZ189:CS189" si="193">IF(NOT(COUNTA(AZ105:AZ110)),"",IF(NOT(COUNT(AZ105:AZ110)),"NK",SUM(AZ105:AZ110)))</f>
        <v/>
      </c>
      <c r="BA189" s="104" t="str">
        <f t="shared" si="193"/>
        <v/>
      </c>
      <c r="BB189" s="104" t="str">
        <f t="shared" si="193"/>
        <v/>
      </c>
      <c r="BC189" s="104" t="str">
        <f t="shared" si="193"/>
        <v/>
      </c>
      <c r="BD189" s="104" t="str">
        <f t="shared" si="193"/>
        <v/>
      </c>
      <c r="BE189" s="104" t="str">
        <f t="shared" si="193"/>
        <v/>
      </c>
      <c r="BF189" s="104" t="str">
        <f t="shared" si="193"/>
        <v/>
      </c>
      <c r="BG189" s="104" t="str">
        <f t="shared" si="193"/>
        <v/>
      </c>
      <c r="BH189" s="104" t="str">
        <f t="shared" si="193"/>
        <v/>
      </c>
      <c r="BI189" s="104" t="str">
        <f t="shared" si="193"/>
        <v/>
      </c>
      <c r="BJ189" s="104" t="str">
        <f t="shared" si="193"/>
        <v/>
      </c>
      <c r="BK189" s="104" t="str">
        <f t="shared" si="193"/>
        <v/>
      </c>
      <c r="BL189" s="104" t="str">
        <f t="shared" si="193"/>
        <v/>
      </c>
      <c r="BM189" s="104" t="str">
        <f t="shared" si="193"/>
        <v/>
      </c>
      <c r="BN189" s="104" t="str">
        <f t="shared" si="193"/>
        <v/>
      </c>
      <c r="BO189" s="104" t="str">
        <f t="shared" si="193"/>
        <v/>
      </c>
      <c r="BP189" s="104" t="str">
        <f t="shared" si="193"/>
        <v/>
      </c>
      <c r="BQ189" s="104" t="str">
        <f t="shared" si="193"/>
        <v/>
      </c>
      <c r="BR189" s="104" t="str">
        <f t="shared" si="193"/>
        <v/>
      </c>
      <c r="BS189" s="104" t="str">
        <f t="shared" si="193"/>
        <v/>
      </c>
      <c r="BT189" s="104" t="str">
        <f t="shared" si="193"/>
        <v/>
      </c>
      <c r="BU189" s="104" t="str">
        <f t="shared" si="193"/>
        <v/>
      </c>
      <c r="BV189" s="104" t="str">
        <f t="shared" si="193"/>
        <v/>
      </c>
      <c r="BW189" s="104" t="str">
        <f t="shared" ref="BW189:CA189" si="194">IF(NOT(COUNTA(BW105:BW110)),"",IF(NOT(COUNT(BW105:BW110)),"NK",SUM(BW105:BW110)))</f>
        <v/>
      </c>
      <c r="BX189" s="104" t="str">
        <f t="shared" si="194"/>
        <v/>
      </c>
      <c r="BY189" s="104" t="str">
        <f t="shared" si="194"/>
        <v/>
      </c>
      <c r="BZ189" s="104" t="str">
        <f t="shared" si="194"/>
        <v/>
      </c>
      <c r="CA189" s="104" t="str">
        <f t="shared" si="194"/>
        <v/>
      </c>
      <c r="CB189" s="104" t="str">
        <f t="shared" ref="CB189:CK189" si="195">IF(NOT(COUNTA(CB105:CB110)),"",IF(NOT(COUNT(CB105:CB110)),"NK",SUM(CB105:CB110)))</f>
        <v/>
      </c>
      <c r="CC189" s="104" t="str">
        <f t="shared" si="195"/>
        <v/>
      </c>
      <c r="CD189" s="104" t="str">
        <f t="shared" si="195"/>
        <v/>
      </c>
      <c r="CE189" s="104" t="str">
        <f t="shared" si="195"/>
        <v/>
      </c>
      <c r="CF189" s="104" t="str">
        <f t="shared" si="195"/>
        <v/>
      </c>
      <c r="CG189" s="104" t="str">
        <f t="shared" si="195"/>
        <v/>
      </c>
      <c r="CH189" s="104" t="str">
        <f t="shared" si="195"/>
        <v/>
      </c>
      <c r="CI189" s="104" t="str">
        <f t="shared" si="195"/>
        <v/>
      </c>
      <c r="CJ189" s="104" t="str">
        <f t="shared" si="195"/>
        <v/>
      </c>
      <c r="CK189" s="104" t="str">
        <f t="shared" si="195"/>
        <v/>
      </c>
      <c r="CL189" s="105" t="str">
        <f t="shared" si="193"/>
        <v/>
      </c>
      <c r="CM189" s="104" t="str">
        <f t="shared" si="193"/>
        <v/>
      </c>
      <c r="CN189" s="104" t="str">
        <f t="shared" si="193"/>
        <v/>
      </c>
      <c r="CO189" s="104" t="str">
        <f t="shared" si="193"/>
        <v/>
      </c>
      <c r="CP189" s="104" t="str">
        <f t="shared" si="193"/>
        <v/>
      </c>
      <c r="CQ189" s="104" t="str">
        <f t="shared" si="193"/>
        <v/>
      </c>
      <c r="CR189" s="104" t="str">
        <f t="shared" si="193"/>
        <v/>
      </c>
      <c r="CS189" s="104" t="str">
        <f t="shared" si="193"/>
        <v/>
      </c>
      <c r="CT189" s="104" t="str">
        <f t="shared" ref="CT189:EM189" si="196">IF(NOT(COUNTA(CT105:CT110)),"",IF(NOT(COUNT(CT105:CT110)),"NK",SUM(CT105:CT110)))</f>
        <v/>
      </c>
      <c r="CU189" s="104" t="str">
        <f t="shared" si="196"/>
        <v/>
      </c>
      <c r="CV189" s="104" t="str">
        <f t="shared" si="196"/>
        <v/>
      </c>
      <c r="CW189" s="104" t="str">
        <f t="shared" si="196"/>
        <v/>
      </c>
      <c r="CX189" s="104" t="str">
        <f t="shared" si="196"/>
        <v/>
      </c>
      <c r="CY189" s="104" t="str">
        <f t="shared" si="196"/>
        <v/>
      </c>
      <c r="CZ189" s="104" t="str">
        <f t="shared" si="196"/>
        <v/>
      </c>
      <c r="DA189" s="104" t="str">
        <f t="shared" si="196"/>
        <v/>
      </c>
      <c r="DB189" s="104" t="str">
        <f t="shared" si="196"/>
        <v/>
      </c>
      <c r="DC189" s="104" t="str">
        <f t="shared" si="196"/>
        <v/>
      </c>
      <c r="DD189" s="104" t="str">
        <f t="shared" si="196"/>
        <v/>
      </c>
      <c r="DE189" s="104" t="str">
        <f t="shared" si="196"/>
        <v/>
      </c>
      <c r="DF189" s="104" t="str">
        <f t="shared" si="196"/>
        <v/>
      </c>
      <c r="DG189" s="104" t="str">
        <f t="shared" si="196"/>
        <v/>
      </c>
      <c r="DH189" s="104" t="str">
        <f t="shared" si="196"/>
        <v/>
      </c>
      <c r="DI189" s="104" t="str">
        <f t="shared" si="196"/>
        <v/>
      </c>
      <c r="DJ189" s="104" t="str">
        <f t="shared" si="196"/>
        <v/>
      </c>
      <c r="DK189" s="104" t="str">
        <f t="shared" si="196"/>
        <v/>
      </c>
      <c r="DL189" s="104" t="str">
        <f t="shared" si="196"/>
        <v/>
      </c>
      <c r="DM189" s="104" t="str">
        <f t="shared" ref="DM189:DQ189" si="197">IF(NOT(COUNTA(DM105:DM110)),"",IF(NOT(COUNT(DM105:DM110)),"NK",SUM(DM105:DM110)))</f>
        <v/>
      </c>
      <c r="DN189" s="104" t="str">
        <f t="shared" si="197"/>
        <v/>
      </c>
      <c r="DO189" s="104" t="str">
        <f t="shared" si="197"/>
        <v/>
      </c>
      <c r="DP189" s="104" t="str">
        <f t="shared" si="197"/>
        <v/>
      </c>
      <c r="DQ189" s="104" t="str">
        <f t="shared" si="197"/>
        <v/>
      </c>
      <c r="DR189" s="104" t="str">
        <f t="shared" ref="DR189:EA189" si="198">IF(NOT(COUNTA(DR105:DR110)),"",IF(NOT(COUNT(DR105:DR110)),"NK",SUM(DR105:DR110)))</f>
        <v/>
      </c>
      <c r="DS189" s="104" t="str">
        <f t="shared" si="198"/>
        <v/>
      </c>
      <c r="DT189" s="104" t="str">
        <f t="shared" si="198"/>
        <v/>
      </c>
      <c r="DU189" s="104" t="str">
        <f t="shared" si="198"/>
        <v/>
      </c>
      <c r="DV189" s="104" t="str">
        <f t="shared" si="198"/>
        <v/>
      </c>
      <c r="DW189" s="104" t="str">
        <f t="shared" si="198"/>
        <v/>
      </c>
      <c r="DX189" s="104" t="str">
        <f t="shared" si="198"/>
        <v/>
      </c>
      <c r="DY189" s="104" t="str">
        <f t="shared" si="198"/>
        <v/>
      </c>
      <c r="DZ189" s="104" t="str">
        <f t="shared" si="198"/>
        <v/>
      </c>
      <c r="EA189" s="104" t="str">
        <f t="shared" si="198"/>
        <v/>
      </c>
      <c r="EB189" s="105" t="str">
        <f t="shared" si="196"/>
        <v/>
      </c>
      <c r="EC189" s="104" t="str">
        <f t="shared" si="196"/>
        <v/>
      </c>
      <c r="ED189" s="104" t="str">
        <f t="shared" si="196"/>
        <v/>
      </c>
      <c r="EE189" s="104" t="str">
        <f t="shared" si="196"/>
        <v/>
      </c>
      <c r="EF189" s="104" t="str">
        <f t="shared" si="196"/>
        <v/>
      </c>
      <c r="EG189" s="104" t="str">
        <f t="shared" si="196"/>
        <v/>
      </c>
      <c r="EH189" s="104" t="str">
        <f t="shared" si="196"/>
        <v/>
      </c>
      <c r="EI189" s="104" t="str">
        <f t="shared" si="196"/>
        <v/>
      </c>
      <c r="EJ189" s="104" t="str">
        <f t="shared" si="196"/>
        <v/>
      </c>
      <c r="EK189" s="104" t="str">
        <f t="shared" si="196"/>
        <v/>
      </c>
      <c r="EL189" s="104" t="str">
        <f t="shared" si="196"/>
        <v/>
      </c>
      <c r="EM189" s="104" t="str">
        <f t="shared" si="196"/>
        <v/>
      </c>
      <c r="EN189" s="104" t="str">
        <f t="shared" ref="EN189:FB189" si="199">IF(NOT(COUNTA(EN105:EN110)),"",IF(NOT(COUNT(EN105:EN110)),"NK",SUM(EN105:EN110)))</f>
        <v/>
      </c>
      <c r="EO189" s="104" t="str">
        <f t="shared" si="199"/>
        <v/>
      </c>
      <c r="EP189" s="104" t="str">
        <f t="shared" si="199"/>
        <v/>
      </c>
      <c r="EQ189" s="104" t="str">
        <f t="shared" si="199"/>
        <v/>
      </c>
      <c r="ER189" s="104" t="str">
        <f t="shared" si="199"/>
        <v/>
      </c>
      <c r="ES189" s="104" t="str">
        <f t="shared" si="199"/>
        <v/>
      </c>
      <c r="ET189" s="104" t="str">
        <f t="shared" si="199"/>
        <v/>
      </c>
      <c r="EU189" s="104" t="str">
        <f t="shared" si="199"/>
        <v/>
      </c>
      <c r="EV189" s="104" t="str">
        <f t="shared" si="199"/>
        <v/>
      </c>
      <c r="EW189" s="104" t="str">
        <f t="shared" si="199"/>
        <v/>
      </c>
      <c r="EX189" s="104" t="str">
        <f t="shared" si="199"/>
        <v/>
      </c>
      <c r="EY189" s="104" t="str">
        <f t="shared" si="199"/>
        <v/>
      </c>
      <c r="EZ189" s="104" t="str">
        <f t="shared" si="199"/>
        <v/>
      </c>
      <c r="FA189" s="104" t="str">
        <f t="shared" si="199"/>
        <v/>
      </c>
      <c r="FB189" s="104" t="str">
        <f t="shared" si="199"/>
        <v/>
      </c>
      <c r="FC189" s="104" t="str">
        <f t="shared" ref="FC189:FG189" si="200">IF(NOT(COUNTA(FC105:FC110)),"",IF(NOT(COUNT(FC105:FC110)),"NK",SUM(FC105:FC110)))</f>
        <v/>
      </c>
      <c r="FD189" s="104" t="str">
        <f t="shared" si="200"/>
        <v/>
      </c>
      <c r="FE189" s="104" t="str">
        <f t="shared" si="200"/>
        <v/>
      </c>
      <c r="FF189" s="104" t="str">
        <f t="shared" si="200"/>
        <v/>
      </c>
      <c r="FG189" s="104" t="str">
        <f t="shared" si="200"/>
        <v/>
      </c>
      <c r="FH189" s="104" t="str">
        <f t="shared" ref="FH189:FQ189" si="201">IF(NOT(COUNTA(FH105:FH110)),"",IF(NOT(COUNT(FH105:FH110)),"NK",SUM(FH105:FH110)))</f>
        <v/>
      </c>
      <c r="FI189" s="104" t="str">
        <f t="shared" si="201"/>
        <v/>
      </c>
      <c r="FJ189" s="104" t="str">
        <f t="shared" si="201"/>
        <v/>
      </c>
      <c r="FK189" s="104" t="str">
        <f t="shared" si="201"/>
        <v/>
      </c>
      <c r="FL189" s="104" t="str">
        <f t="shared" si="201"/>
        <v/>
      </c>
      <c r="FM189" s="104" t="str">
        <f t="shared" si="201"/>
        <v/>
      </c>
      <c r="FN189" s="104" t="str">
        <f t="shared" si="201"/>
        <v/>
      </c>
      <c r="FO189" s="104" t="str">
        <f t="shared" si="201"/>
        <v/>
      </c>
      <c r="FP189" s="104" t="str">
        <f t="shared" si="201"/>
        <v/>
      </c>
      <c r="FQ189" s="104" t="str">
        <f t="shared" si="201"/>
        <v/>
      </c>
    </row>
    <row r="190" spans="2:173" outlineLevel="1" x14ac:dyDescent="0.3">
      <c r="B190" s="91" t="s">
        <v>23954</v>
      </c>
      <c r="E190" s="37" t="s">
        <v>23955</v>
      </c>
      <c r="F190" s="104" t="str">
        <f t="shared" ref="F190:AY190" si="202">IF(NOT(COUNTA(F111:F116)),"",IF(NOT(COUNT(F111:F116)),"NK",SUM(F111:F116)))</f>
        <v/>
      </c>
      <c r="G190" s="104" t="str">
        <f t="shared" si="202"/>
        <v/>
      </c>
      <c r="H190" s="104" t="str">
        <f t="shared" si="202"/>
        <v/>
      </c>
      <c r="I190" s="104" t="str">
        <f t="shared" si="202"/>
        <v/>
      </c>
      <c r="J190" s="104" t="str">
        <f t="shared" si="202"/>
        <v/>
      </c>
      <c r="K190" s="104" t="str">
        <f t="shared" si="202"/>
        <v/>
      </c>
      <c r="L190" s="104" t="str">
        <f t="shared" si="202"/>
        <v/>
      </c>
      <c r="M190" s="104" t="str">
        <f t="shared" si="202"/>
        <v/>
      </c>
      <c r="N190" s="104" t="str">
        <f t="shared" si="202"/>
        <v/>
      </c>
      <c r="O190" s="104" t="str">
        <f t="shared" si="202"/>
        <v/>
      </c>
      <c r="P190" s="104" t="str">
        <f t="shared" si="202"/>
        <v/>
      </c>
      <c r="Q190" s="104" t="str">
        <f t="shared" si="202"/>
        <v/>
      </c>
      <c r="R190" s="104" t="str">
        <f t="shared" si="202"/>
        <v/>
      </c>
      <c r="S190" s="104" t="str">
        <f t="shared" si="202"/>
        <v/>
      </c>
      <c r="T190" s="104" t="str">
        <f t="shared" si="202"/>
        <v/>
      </c>
      <c r="U190" s="104" t="str">
        <f t="shared" si="202"/>
        <v/>
      </c>
      <c r="V190" s="104" t="str">
        <f t="shared" si="202"/>
        <v/>
      </c>
      <c r="W190" s="104" t="str">
        <f t="shared" si="202"/>
        <v/>
      </c>
      <c r="X190" s="104" t="str">
        <f t="shared" si="202"/>
        <v/>
      </c>
      <c r="Y190" s="104" t="str">
        <f t="shared" si="202"/>
        <v/>
      </c>
      <c r="Z190" s="104" t="str">
        <f t="shared" si="202"/>
        <v/>
      </c>
      <c r="AA190" s="104" t="str">
        <f t="shared" si="202"/>
        <v/>
      </c>
      <c r="AB190" s="104" t="str">
        <f t="shared" si="202"/>
        <v/>
      </c>
      <c r="AC190" s="104" t="str">
        <f t="shared" si="202"/>
        <v/>
      </c>
      <c r="AD190" s="104" t="str">
        <f t="shared" si="202"/>
        <v/>
      </c>
      <c r="AE190" s="104" t="str">
        <f t="shared" si="202"/>
        <v/>
      </c>
      <c r="AF190" s="104" t="str">
        <f t="shared" si="202"/>
        <v/>
      </c>
      <c r="AG190" s="104" t="str">
        <f t="shared" ref="AG190:AK190" si="203">IF(NOT(COUNTA(AG111:AG116)),"",IF(NOT(COUNT(AG111:AG116)),"NK",SUM(AG111:AG116)))</f>
        <v/>
      </c>
      <c r="AH190" s="104" t="str">
        <f t="shared" si="203"/>
        <v/>
      </c>
      <c r="AI190" s="104" t="str">
        <f t="shared" si="203"/>
        <v/>
      </c>
      <c r="AJ190" s="104" t="str">
        <f t="shared" si="203"/>
        <v/>
      </c>
      <c r="AK190" s="104" t="str">
        <f t="shared" si="203"/>
        <v/>
      </c>
      <c r="AL190" s="104" t="str">
        <f t="shared" ref="AL190:AU190" si="204">IF(NOT(COUNTA(AL111:AL116)),"",IF(NOT(COUNT(AL111:AL116)),"NK",SUM(AL111:AL116)))</f>
        <v/>
      </c>
      <c r="AM190" s="104" t="str">
        <f t="shared" si="204"/>
        <v/>
      </c>
      <c r="AN190" s="104" t="str">
        <f t="shared" si="204"/>
        <v/>
      </c>
      <c r="AO190" s="104" t="str">
        <f t="shared" si="204"/>
        <v/>
      </c>
      <c r="AP190" s="104" t="str">
        <f t="shared" si="204"/>
        <v/>
      </c>
      <c r="AQ190" s="104" t="str">
        <f t="shared" si="204"/>
        <v/>
      </c>
      <c r="AR190" s="104" t="str">
        <f t="shared" si="204"/>
        <v/>
      </c>
      <c r="AS190" s="104" t="str">
        <f t="shared" si="204"/>
        <v/>
      </c>
      <c r="AT190" s="104" t="str">
        <f t="shared" si="204"/>
        <v/>
      </c>
      <c r="AU190" s="104" t="str">
        <f t="shared" si="204"/>
        <v/>
      </c>
      <c r="AV190" s="105" t="str">
        <f t="shared" si="202"/>
        <v/>
      </c>
      <c r="AW190" s="104" t="str">
        <f t="shared" si="202"/>
        <v/>
      </c>
      <c r="AX190" s="104" t="str">
        <f t="shared" si="202"/>
        <v/>
      </c>
      <c r="AY190" s="104" t="str">
        <f t="shared" si="202"/>
        <v/>
      </c>
      <c r="AZ190" s="104" t="str">
        <f t="shared" ref="AZ190:CS190" si="205">IF(NOT(COUNTA(AZ111:AZ116)),"",IF(NOT(COUNT(AZ111:AZ116)),"NK",SUM(AZ111:AZ116)))</f>
        <v/>
      </c>
      <c r="BA190" s="104" t="str">
        <f t="shared" si="205"/>
        <v/>
      </c>
      <c r="BB190" s="104" t="str">
        <f t="shared" si="205"/>
        <v/>
      </c>
      <c r="BC190" s="104" t="str">
        <f t="shared" si="205"/>
        <v/>
      </c>
      <c r="BD190" s="104" t="str">
        <f t="shared" si="205"/>
        <v/>
      </c>
      <c r="BE190" s="104" t="str">
        <f t="shared" si="205"/>
        <v/>
      </c>
      <c r="BF190" s="104" t="str">
        <f t="shared" si="205"/>
        <v/>
      </c>
      <c r="BG190" s="104" t="str">
        <f t="shared" si="205"/>
        <v/>
      </c>
      <c r="BH190" s="104" t="str">
        <f t="shared" si="205"/>
        <v/>
      </c>
      <c r="BI190" s="104" t="str">
        <f t="shared" si="205"/>
        <v/>
      </c>
      <c r="BJ190" s="104" t="str">
        <f t="shared" si="205"/>
        <v/>
      </c>
      <c r="BK190" s="104" t="str">
        <f t="shared" si="205"/>
        <v/>
      </c>
      <c r="BL190" s="104" t="str">
        <f t="shared" si="205"/>
        <v/>
      </c>
      <c r="BM190" s="104" t="str">
        <f t="shared" si="205"/>
        <v/>
      </c>
      <c r="BN190" s="104" t="str">
        <f t="shared" si="205"/>
        <v/>
      </c>
      <c r="BO190" s="104" t="str">
        <f t="shared" si="205"/>
        <v/>
      </c>
      <c r="BP190" s="104" t="str">
        <f t="shared" si="205"/>
        <v/>
      </c>
      <c r="BQ190" s="104" t="str">
        <f t="shared" si="205"/>
        <v/>
      </c>
      <c r="BR190" s="104" t="str">
        <f t="shared" si="205"/>
        <v/>
      </c>
      <c r="BS190" s="104" t="str">
        <f t="shared" si="205"/>
        <v/>
      </c>
      <c r="BT190" s="104" t="str">
        <f t="shared" si="205"/>
        <v/>
      </c>
      <c r="BU190" s="104" t="str">
        <f t="shared" si="205"/>
        <v/>
      </c>
      <c r="BV190" s="104" t="str">
        <f t="shared" si="205"/>
        <v/>
      </c>
      <c r="BW190" s="104" t="str">
        <f t="shared" ref="BW190:CA190" si="206">IF(NOT(COUNTA(BW111:BW116)),"",IF(NOT(COUNT(BW111:BW116)),"NK",SUM(BW111:BW116)))</f>
        <v/>
      </c>
      <c r="BX190" s="104" t="str">
        <f t="shared" si="206"/>
        <v/>
      </c>
      <c r="BY190" s="104" t="str">
        <f t="shared" si="206"/>
        <v/>
      </c>
      <c r="BZ190" s="104" t="str">
        <f t="shared" si="206"/>
        <v/>
      </c>
      <c r="CA190" s="104" t="str">
        <f t="shared" si="206"/>
        <v/>
      </c>
      <c r="CB190" s="104" t="str">
        <f t="shared" ref="CB190:CK190" si="207">IF(NOT(COUNTA(CB111:CB116)),"",IF(NOT(COUNT(CB111:CB116)),"NK",SUM(CB111:CB116)))</f>
        <v/>
      </c>
      <c r="CC190" s="104" t="str">
        <f t="shared" si="207"/>
        <v/>
      </c>
      <c r="CD190" s="104" t="str">
        <f t="shared" si="207"/>
        <v/>
      </c>
      <c r="CE190" s="104" t="str">
        <f t="shared" si="207"/>
        <v/>
      </c>
      <c r="CF190" s="104" t="str">
        <f t="shared" si="207"/>
        <v/>
      </c>
      <c r="CG190" s="104" t="str">
        <f t="shared" si="207"/>
        <v/>
      </c>
      <c r="CH190" s="104" t="str">
        <f t="shared" si="207"/>
        <v/>
      </c>
      <c r="CI190" s="104" t="str">
        <f t="shared" si="207"/>
        <v/>
      </c>
      <c r="CJ190" s="104" t="str">
        <f t="shared" si="207"/>
        <v/>
      </c>
      <c r="CK190" s="104" t="str">
        <f t="shared" si="207"/>
        <v/>
      </c>
      <c r="CL190" s="105" t="str">
        <f t="shared" si="205"/>
        <v/>
      </c>
      <c r="CM190" s="104" t="str">
        <f t="shared" si="205"/>
        <v/>
      </c>
      <c r="CN190" s="104" t="str">
        <f t="shared" si="205"/>
        <v/>
      </c>
      <c r="CO190" s="104" t="str">
        <f t="shared" si="205"/>
        <v/>
      </c>
      <c r="CP190" s="104" t="str">
        <f t="shared" si="205"/>
        <v/>
      </c>
      <c r="CQ190" s="104" t="str">
        <f t="shared" si="205"/>
        <v/>
      </c>
      <c r="CR190" s="104" t="str">
        <f t="shared" si="205"/>
        <v/>
      </c>
      <c r="CS190" s="104" t="str">
        <f t="shared" si="205"/>
        <v/>
      </c>
      <c r="CT190" s="104" t="str">
        <f t="shared" ref="CT190:EM190" si="208">IF(NOT(COUNTA(CT111:CT116)),"",IF(NOT(COUNT(CT111:CT116)),"NK",SUM(CT111:CT116)))</f>
        <v/>
      </c>
      <c r="CU190" s="104" t="str">
        <f t="shared" si="208"/>
        <v/>
      </c>
      <c r="CV190" s="104" t="str">
        <f t="shared" si="208"/>
        <v/>
      </c>
      <c r="CW190" s="104" t="str">
        <f t="shared" si="208"/>
        <v/>
      </c>
      <c r="CX190" s="104" t="str">
        <f t="shared" si="208"/>
        <v/>
      </c>
      <c r="CY190" s="104" t="str">
        <f t="shared" si="208"/>
        <v/>
      </c>
      <c r="CZ190" s="104" t="str">
        <f t="shared" si="208"/>
        <v/>
      </c>
      <c r="DA190" s="104" t="str">
        <f t="shared" si="208"/>
        <v/>
      </c>
      <c r="DB190" s="104" t="str">
        <f t="shared" si="208"/>
        <v/>
      </c>
      <c r="DC190" s="104" t="str">
        <f t="shared" si="208"/>
        <v/>
      </c>
      <c r="DD190" s="104" t="str">
        <f t="shared" si="208"/>
        <v/>
      </c>
      <c r="DE190" s="104" t="str">
        <f t="shared" si="208"/>
        <v/>
      </c>
      <c r="DF190" s="104" t="str">
        <f t="shared" si="208"/>
        <v/>
      </c>
      <c r="DG190" s="104" t="str">
        <f t="shared" si="208"/>
        <v/>
      </c>
      <c r="DH190" s="104" t="str">
        <f t="shared" si="208"/>
        <v/>
      </c>
      <c r="DI190" s="104" t="str">
        <f t="shared" si="208"/>
        <v/>
      </c>
      <c r="DJ190" s="104" t="str">
        <f t="shared" si="208"/>
        <v/>
      </c>
      <c r="DK190" s="104" t="str">
        <f t="shared" si="208"/>
        <v/>
      </c>
      <c r="DL190" s="104" t="str">
        <f t="shared" si="208"/>
        <v/>
      </c>
      <c r="DM190" s="104" t="str">
        <f t="shared" ref="DM190:DQ190" si="209">IF(NOT(COUNTA(DM111:DM116)),"",IF(NOT(COUNT(DM111:DM116)),"NK",SUM(DM111:DM116)))</f>
        <v/>
      </c>
      <c r="DN190" s="104" t="str">
        <f t="shared" si="209"/>
        <v/>
      </c>
      <c r="DO190" s="104" t="str">
        <f t="shared" si="209"/>
        <v/>
      </c>
      <c r="DP190" s="104" t="str">
        <f t="shared" si="209"/>
        <v/>
      </c>
      <c r="DQ190" s="104" t="str">
        <f t="shared" si="209"/>
        <v/>
      </c>
      <c r="DR190" s="104" t="str">
        <f t="shared" ref="DR190:EA190" si="210">IF(NOT(COUNTA(DR111:DR116)),"",IF(NOT(COUNT(DR111:DR116)),"NK",SUM(DR111:DR116)))</f>
        <v/>
      </c>
      <c r="DS190" s="104" t="str">
        <f t="shared" si="210"/>
        <v/>
      </c>
      <c r="DT190" s="104" t="str">
        <f t="shared" si="210"/>
        <v/>
      </c>
      <c r="DU190" s="104" t="str">
        <f t="shared" si="210"/>
        <v/>
      </c>
      <c r="DV190" s="104" t="str">
        <f t="shared" si="210"/>
        <v/>
      </c>
      <c r="DW190" s="104" t="str">
        <f t="shared" si="210"/>
        <v/>
      </c>
      <c r="DX190" s="104" t="str">
        <f t="shared" si="210"/>
        <v/>
      </c>
      <c r="DY190" s="104" t="str">
        <f t="shared" si="210"/>
        <v/>
      </c>
      <c r="DZ190" s="104" t="str">
        <f t="shared" si="210"/>
        <v/>
      </c>
      <c r="EA190" s="104" t="str">
        <f t="shared" si="210"/>
        <v/>
      </c>
      <c r="EB190" s="105" t="str">
        <f t="shared" si="208"/>
        <v/>
      </c>
      <c r="EC190" s="104" t="str">
        <f t="shared" si="208"/>
        <v/>
      </c>
      <c r="ED190" s="104" t="str">
        <f t="shared" si="208"/>
        <v/>
      </c>
      <c r="EE190" s="104" t="str">
        <f t="shared" si="208"/>
        <v/>
      </c>
      <c r="EF190" s="104" t="str">
        <f t="shared" si="208"/>
        <v/>
      </c>
      <c r="EG190" s="104" t="str">
        <f t="shared" si="208"/>
        <v/>
      </c>
      <c r="EH190" s="104" t="str">
        <f t="shared" si="208"/>
        <v/>
      </c>
      <c r="EI190" s="104" t="str">
        <f t="shared" si="208"/>
        <v/>
      </c>
      <c r="EJ190" s="104" t="str">
        <f t="shared" si="208"/>
        <v/>
      </c>
      <c r="EK190" s="104" t="str">
        <f t="shared" si="208"/>
        <v/>
      </c>
      <c r="EL190" s="104" t="str">
        <f t="shared" si="208"/>
        <v/>
      </c>
      <c r="EM190" s="104" t="str">
        <f t="shared" si="208"/>
        <v/>
      </c>
      <c r="EN190" s="104" t="str">
        <f t="shared" ref="EN190:FB190" si="211">IF(NOT(COUNTA(EN111:EN116)),"",IF(NOT(COUNT(EN111:EN116)),"NK",SUM(EN111:EN116)))</f>
        <v/>
      </c>
      <c r="EO190" s="104" t="str">
        <f t="shared" si="211"/>
        <v/>
      </c>
      <c r="EP190" s="104" t="str">
        <f t="shared" si="211"/>
        <v/>
      </c>
      <c r="EQ190" s="104" t="str">
        <f t="shared" si="211"/>
        <v/>
      </c>
      <c r="ER190" s="104" t="str">
        <f t="shared" si="211"/>
        <v/>
      </c>
      <c r="ES190" s="104" t="str">
        <f t="shared" si="211"/>
        <v/>
      </c>
      <c r="ET190" s="104" t="str">
        <f t="shared" si="211"/>
        <v/>
      </c>
      <c r="EU190" s="104" t="str">
        <f t="shared" si="211"/>
        <v/>
      </c>
      <c r="EV190" s="104" t="str">
        <f t="shared" si="211"/>
        <v/>
      </c>
      <c r="EW190" s="104" t="str">
        <f t="shared" si="211"/>
        <v/>
      </c>
      <c r="EX190" s="104" t="str">
        <f t="shared" si="211"/>
        <v/>
      </c>
      <c r="EY190" s="104" t="str">
        <f t="shared" si="211"/>
        <v/>
      </c>
      <c r="EZ190" s="104" t="str">
        <f t="shared" si="211"/>
        <v/>
      </c>
      <c r="FA190" s="104" t="str">
        <f t="shared" si="211"/>
        <v/>
      </c>
      <c r="FB190" s="104" t="str">
        <f t="shared" si="211"/>
        <v/>
      </c>
      <c r="FC190" s="104" t="str">
        <f t="shared" ref="FC190:FG190" si="212">IF(NOT(COUNTA(FC111:FC116)),"",IF(NOT(COUNT(FC111:FC116)),"NK",SUM(FC111:FC116)))</f>
        <v/>
      </c>
      <c r="FD190" s="104" t="str">
        <f t="shared" si="212"/>
        <v/>
      </c>
      <c r="FE190" s="104" t="str">
        <f t="shared" si="212"/>
        <v/>
      </c>
      <c r="FF190" s="104" t="str">
        <f t="shared" si="212"/>
        <v/>
      </c>
      <c r="FG190" s="104" t="str">
        <f t="shared" si="212"/>
        <v/>
      </c>
      <c r="FH190" s="104" t="str">
        <f t="shared" ref="FH190:FQ190" si="213">IF(NOT(COUNTA(FH111:FH116)),"",IF(NOT(COUNT(FH111:FH116)),"NK",SUM(FH111:FH116)))</f>
        <v/>
      </c>
      <c r="FI190" s="104" t="str">
        <f t="shared" si="213"/>
        <v/>
      </c>
      <c r="FJ190" s="104" t="str">
        <f t="shared" si="213"/>
        <v/>
      </c>
      <c r="FK190" s="104" t="str">
        <f t="shared" si="213"/>
        <v/>
      </c>
      <c r="FL190" s="104" t="str">
        <f t="shared" si="213"/>
        <v/>
      </c>
      <c r="FM190" s="104" t="str">
        <f t="shared" si="213"/>
        <v/>
      </c>
      <c r="FN190" s="104" t="str">
        <f t="shared" si="213"/>
        <v/>
      </c>
      <c r="FO190" s="104" t="str">
        <f t="shared" si="213"/>
        <v/>
      </c>
      <c r="FP190" s="104" t="str">
        <f t="shared" si="213"/>
        <v/>
      </c>
      <c r="FQ190" s="104" t="str">
        <f t="shared" si="213"/>
        <v/>
      </c>
    </row>
    <row r="191" spans="2:173" outlineLevel="1" x14ac:dyDescent="0.3">
      <c r="B191" s="91" t="s">
        <v>23956</v>
      </c>
      <c r="E191" s="37" t="s">
        <v>23957</v>
      </c>
      <c r="F191" s="104" t="str">
        <f t="shared" ref="F191:AF191" si="214">IF(NOT(COUNTA(F117:F120)),"",IF(NOT(COUNT(F117:F120)),"NK",SUM(F117:F120)))</f>
        <v/>
      </c>
      <c r="G191" s="104" t="str">
        <f t="shared" si="214"/>
        <v/>
      </c>
      <c r="H191" s="104" t="str">
        <f t="shared" si="214"/>
        <v/>
      </c>
      <c r="I191" s="104" t="str">
        <f t="shared" si="214"/>
        <v/>
      </c>
      <c r="J191" s="104" t="str">
        <f t="shared" si="214"/>
        <v/>
      </c>
      <c r="K191" s="104" t="str">
        <f t="shared" si="214"/>
        <v/>
      </c>
      <c r="L191" s="104" t="str">
        <f t="shared" si="214"/>
        <v/>
      </c>
      <c r="M191" s="104" t="str">
        <f t="shared" si="214"/>
        <v/>
      </c>
      <c r="N191" s="104" t="str">
        <f t="shared" si="214"/>
        <v/>
      </c>
      <c r="O191" s="104" t="str">
        <f t="shared" si="214"/>
        <v/>
      </c>
      <c r="P191" s="104" t="str">
        <f t="shared" si="214"/>
        <v/>
      </c>
      <c r="Q191" s="104" t="str">
        <f t="shared" si="214"/>
        <v/>
      </c>
      <c r="R191" s="104" t="str">
        <f t="shared" si="214"/>
        <v/>
      </c>
      <c r="S191" s="104" t="str">
        <f t="shared" si="214"/>
        <v/>
      </c>
      <c r="T191" s="104" t="str">
        <f t="shared" si="214"/>
        <v/>
      </c>
      <c r="U191" s="104" t="str">
        <f t="shared" si="214"/>
        <v/>
      </c>
      <c r="V191" s="104" t="str">
        <f t="shared" si="214"/>
        <v/>
      </c>
      <c r="W191" s="104" t="str">
        <f t="shared" si="214"/>
        <v/>
      </c>
      <c r="X191" s="104" t="str">
        <f t="shared" si="214"/>
        <v/>
      </c>
      <c r="Y191" s="104" t="str">
        <f t="shared" si="214"/>
        <v/>
      </c>
      <c r="Z191" s="104" t="str">
        <f t="shared" si="214"/>
        <v/>
      </c>
      <c r="AA191" s="104" t="str">
        <f t="shared" si="214"/>
        <v/>
      </c>
      <c r="AB191" s="104" t="str">
        <f t="shared" si="214"/>
        <v/>
      </c>
      <c r="AC191" s="104" t="str">
        <f t="shared" si="214"/>
        <v/>
      </c>
      <c r="AD191" s="104" t="str">
        <f t="shared" si="214"/>
        <v/>
      </c>
      <c r="AE191" s="104" t="str">
        <f t="shared" si="214"/>
        <v/>
      </c>
      <c r="AF191" s="104" t="str">
        <f t="shared" si="214"/>
        <v/>
      </c>
      <c r="AG191" s="104" t="str">
        <f t="shared" ref="AG191:AK191" si="215">IF(NOT(COUNTA(AG117:AG120)),"",IF(NOT(COUNT(AG117:AG120)),"NK",SUM(AG117:AG120)))</f>
        <v/>
      </c>
      <c r="AH191" s="104" t="str">
        <f t="shared" si="215"/>
        <v/>
      </c>
      <c r="AI191" s="104" t="str">
        <f t="shared" si="215"/>
        <v/>
      </c>
      <c r="AJ191" s="104" t="str">
        <f t="shared" si="215"/>
        <v/>
      </c>
      <c r="AK191" s="104" t="str">
        <f t="shared" si="215"/>
        <v/>
      </c>
      <c r="AL191" s="104" t="str">
        <f t="shared" ref="AL191:AU191" si="216">IF(NOT(COUNTA(AL117:AL120)),"",IF(NOT(COUNT(AL117:AL120)),"NK",SUM(AL117:AL120)))</f>
        <v/>
      </c>
      <c r="AM191" s="104" t="str">
        <f t="shared" si="216"/>
        <v/>
      </c>
      <c r="AN191" s="104" t="str">
        <f t="shared" si="216"/>
        <v/>
      </c>
      <c r="AO191" s="104" t="str">
        <f t="shared" si="216"/>
        <v/>
      </c>
      <c r="AP191" s="104" t="str">
        <f t="shared" si="216"/>
        <v/>
      </c>
      <c r="AQ191" s="104" t="str">
        <f t="shared" si="216"/>
        <v/>
      </c>
      <c r="AR191" s="104" t="str">
        <f t="shared" si="216"/>
        <v/>
      </c>
      <c r="AS191" s="104" t="str">
        <f t="shared" si="216"/>
        <v/>
      </c>
      <c r="AT191" s="104" t="str">
        <f t="shared" si="216"/>
        <v/>
      </c>
      <c r="AU191" s="104" t="str">
        <f t="shared" si="216"/>
        <v/>
      </c>
      <c r="EB191" s="105" t="str">
        <f t="shared" ref="EB191:FB191" si="217">IF(NOT(COUNTA(EB117:EB120)),"",IF(NOT(COUNT(EB117:EB120)),"NK",SUM(EB117:EB120)))</f>
        <v/>
      </c>
      <c r="EC191" s="104" t="str">
        <f t="shared" si="217"/>
        <v/>
      </c>
      <c r="ED191" s="104" t="str">
        <f t="shared" si="217"/>
        <v/>
      </c>
      <c r="EE191" s="104" t="str">
        <f t="shared" si="217"/>
        <v/>
      </c>
      <c r="EF191" s="104" t="str">
        <f t="shared" si="217"/>
        <v/>
      </c>
      <c r="EG191" s="104" t="str">
        <f t="shared" si="217"/>
        <v/>
      </c>
      <c r="EH191" s="104" t="str">
        <f t="shared" si="217"/>
        <v/>
      </c>
      <c r="EI191" s="104" t="str">
        <f t="shared" si="217"/>
        <v/>
      </c>
      <c r="EJ191" s="104" t="str">
        <f t="shared" si="217"/>
        <v/>
      </c>
      <c r="EK191" s="104" t="str">
        <f t="shared" si="217"/>
        <v/>
      </c>
      <c r="EL191" s="104" t="str">
        <f t="shared" si="217"/>
        <v/>
      </c>
      <c r="EM191" s="104" t="str">
        <f t="shared" si="217"/>
        <v/>
      </c>
      <c r="EN191" s="104" t="str">
        <f t="shared" si="217"/>
        <v/>
      </c>
      <c r="EO191" s="104" t="str">
        <f t="shared" si="217"/>
        <v/>
      </c>
      <c r="EP191" s="104" t="str">
        <f t="shared" si="217"/>
        <v/>
      </c>
      <c r="EQ191" s="104" t="str">
        <f t="shared" si="217"/>
        <v/>
      </c>
      <c r="ER191" s="104" t="str">
        <f t="shared" si="217"/>
        <v/>
      </c>
      <c r="ES191" s="104" t="str">
        <f t="shared" si="217"/>
        <v/>
      </c>
      <c r="ET191" s="104" t="str">
        <f t="shared" si="217"/>
        <v/>
      </c>
      <c r="EU191" s="104" t="str">
        <f t="shared" si="217"/>
        <v/>
      </c>
      <c r="EV191" s="104" t="str">
        <f t="shared" si="217"/>
        <v/>
      </c>
      <c r="EW191" s="104" t="str">
        <f t="shared" si="217"/>
        <v/>
      </c>
      <c r="EX191" s="104" t="str">
        <f t="shared" si="217"/>
        <v/>
      </c>
      <c r="EY191" s="104" t="str">
        <f t="shared" si="217"/>
        <v/>
      </c>
      <c r="EZ191" s="104" t="str">
        <f t="shared" si="217"/>
        <v/>
      </c>
      <c r="FA191" s="104" t="str">
        <f t="shared" si="217"/>
        <v/>
      </c>
      <c r="FB191" s="104" t="str">
        <f t="shared" si="217"/>
        <v/>
      </c>
      <c r="FC191" s="104" t="str">
        <f t="shared" ref="FC191:FG191" si="218">IF(NOT(COUNTA(FC117:FC120)),"",IF(NOT(COUNT(FC117:FC120)),"NK",SUM(FC117:FC120)))</f>
        <v/>
      </c>
      <c r="FD191" s="104" t="str">
        <f t="shared" si="218"/>
        <v/>
      </c>
      <c r="FE191" s="104" t="str">
        <f t="shared" si="218"/>
        <v/>
      </c>
      <c r="FF191" s="104" t="str">
        <f t="shared" si="218"/>
        <v/>
      </c>
      <c r="FG191" s="104" t="str">
        <f t="shared" si="218"/>
        <v/>
      </c>
      <c r="FH191" s="104" t="str">
        <f t="shared" ref="FH191:FQ191" si="219">IF(NOT(COUNTA(FH117:FH120)),"",IF(NOT(COUNT(FH117:FH120)),"NK",SUM(FH117:FH120)))</f>
        <v/>
      </c>
      <c r="FI191" s="104" t="str">
        <f t="shared" si="219"/>
        <v/>
      </c>
      <c r="FJ191" s="104" t="str">
        <f t="shared" si="219"/>
        <v/>
      </c>
      <c r="FK191" s="104" t="str">
        <f t="shared" si="219"/>
        <v/>
      </c>
      <c r="FL191" s="104" t="str">
        <f t="shared" si="219"/>
        <v/>
      </c>
      <c r="FM191" s="104" t="str">
        <f t="shared" si="219"/>
        <v/>
      </c>
      <c r="FN191" s="104" t="str">
        <f t="shared" si="219"/>
        <v/>
      </c>
      <c r="FO191" s="104" t="str">
        <f t="shared" si="219"/>
        <v/>
      </c>
      <c r="FP191" s="104" t="str">
        <f t="shared" si="219"/>
        <v/>
      </c>
      <c r="FQ191" s="104" t="str">
        <f t="shared" si="219"/>
        <v/>
      </c>
    </row>
    <row r="192" spans="2:173" outlineLevel="1" x14ac:dyDescent="0.3">
      <c r="B192" s="91" t="s">
        <v>23958</v>
      </c>
      <c r="E192" s="37" t="s">
        <v>23959</v>
      </c>
      <c r="F192" s="104" t="str">
        <f>IF(ISBLANK(F121),"",F121)</f>
        <v/>
      </c>
      <c r="G192" s="104" t="str">
        <f t="shared" ref="G192:CT192" si="220">IF(ISBLANK(G121),"",G121)</f>
        <v/>
      </c>
      <c r="H192" s="104" t="str">
        <f t="shared" si="220"/>
        <v/>
      </c>
      <c r="I192" s="104" t="str">
        <f t="shared" si="220"/>
        <v/>
      </c>
      <c r="J192" s="104" t="str">
        <f t="shared" si="220"/>
        <v/>
      </c>
      <c r="K192" s="104" t="str">
        <f t="shared" si="220"/>
        <v/>
      </c>
      <c r="L192" s="104" t="str">
        <f t="shared" si="220"/>
        <v/>
      </c>
      <c r="M192" s="104" t="str">
        <f t="shared" si="220"/>
        <v/>
      </c>
      <c r="N192" s="104" t="str">
        <f t="shared" si="220"/>
        <v/>
      </c>
      <c r="O192" s="104" t="str">
        <f t="shared" si="220"/>
        <v/>
      </c>
      <c r="P192" s="104" t="str">
        <f t="shared" si="220"/>
        <v/>
      </c>
      <c r="Q192" s="104" t="str">
        <f t="shared" si="220"/>
        <v/>
      </c>
      <c r="R192" s="104" t="str">
        <f t="shared" si="220"/>
        <v/>
      </c>
      <c r="S192" s="104" t="str">
        <f t="shared" si="220"/>
        <v/>
      </c>
      <c r="T192" s="104" t="str">
        <f t="shared" si="220"/>
        <v/>
      </c>
      <c r="U192" s="104" t="str">
        <f t="shared" si="220"/>
        <v/>
      </c>
      <c r="V192" s="104" t="str">
        <f t="shared" si="220"/>
        <v/>
      </c>
      <c r="W192" s="104" t="str">
        <f t="shared" si="220"/>
        <v/>
      </c>
      <c r="X192" s="104" t="str">
        <f t="shared" si="220"/>
        <v/>
      </c>
      <c r="Y192" s="104" t="str">
        <f t="shared" si="220"/>
        <v/>
      </c>
      <c r="Z192" s="104" t="str">
        <f t="shared" si="220"/>
        <v/>
      </c>
      <c r="AA192" s="104" t="str">
        <f t="shared" si="220"/>
        <v/>
      </c>
      <c r="AB192" s="104" t="str">
        <f t="shared" si="220"/>
        <v/>
      </c>
      <c r="AC192" s="104" t="str">
        <f t="shared" si="220"/>
        <v/>
      </c>
      <c r="AD192" s="104" t="str">
        <f t="shared" si="220"/>
        <v/>
      </c>
      <c r="AE192" s="104" t="str">
        <f t="shared" si="220"/>
        <v/>
      </c>
      <c r="AF192" s="104" t="str">
        <f t="shared" si="220"/>
        <v/>
      </c>
      <c r="AG192" s="104" t="str">
        <f t="shared" ref="AG192:AK192" si="221">IF(ISBLANK(AG121),"",AG121)</f>
        <v/>
      </c>
      <c r="AH192" s="104" t="str">
        <f t="shared" si="221"/>
        <v/>
      </c>
      <c r="AI192" s="104" t="str">
        <f t="shared" si="221"/>
        <v/>
      </c>
      <c r="AJ192" s="104" t="str">
        <f t="shared" si="221"/>
        <v/>
      </c>
      <c r="AK192" s="104" t="str">
        <f t="shared" si="221"/>
        <v/>
      </c>
      <c r="AL192" s="104" t="str">
        <f t="shared" ref="AL192:AU192" si="222">IF(ISBLANK(AL121),"",AL121)</f>
        <v/>
      </c>
      <c r="AM192" s="104" t="str">
        <f t="shared" si="222"/>
        <v/>
      </c>
      <c r="AN192" s="104" t="str">
        <f t="shared" si="222"/>
        <v/>
      </c>
      <c r="AO192" s="104" t="str">
        <f t="shared" si="222"/>
        <v/>
      </c>
      <c r="AP192" s="104" t="str">
        <f t="shared" si="222"/>
        <v/>
      </c>
      <c r="AQ192" s="104" t="str">
        <f t="shared" si="222"/>
        <v/>
      </c>
      <c r="AR192" s="104" t="str">
        <f t="shared" si="222"/>
        <v/>
      </c>
      <c r="AS192" s="104" t="str">
        <f t="shared" si="222"/>
        <v/>
      </c>
      <c r="AT192" s="104" t="str">
        <f t="shared" si="222"/>
        <v/>
      </c>
      <c r="AU192" s="104" t="str">
        <f t="shared" si="222"/>
        <v/>
      </c>
      <c r="AV192" s="105" t="str">
        <f t="shared" si="220"/>
        <v/>
      </c>
      <c r="AW192" s="104" t="str">
        <f t="shared" si="220"/>
        <v/>
      </c>
      <c r="AX192" s="104" t="str">
        <f t="shared" si="220"/>
        <v/>
      </c>
      <c r="AY192" s="104" t="str">
        <f t="shared" si="220"/>
        <v/>
      </c>
      <c r="AZ192" s="104" t="str">
        <f t="shared" si="220"/>
        <v/>
      </c>
      <c r="BA192" s="104" t="str">
        <f t="shared" si="220"/>
        <v/>
      </c>
      <c r="BB192" s="104" t="str">
        <f t="shared" si="220"/>
        <v/>
      </c>
      <c r="BC192" s="104" t="str">
        <f t="shared" si="220"/>
        <v/>
      </c>
      <c r="BD192" s="104" t="str">
        <f t="shared" si="220"/>
        <v/>
      </c>
      <c r="BE192" s="104" t="str">
        <f t="shared" si="220"/>
        <v/>
      </c>
      <c r="BF192" s="104" t="str">
        <f t="shared" si="220"/>
        <v/>
      </c>
      <c r="BG192" s="104" t="str">
        <f t="shared" si="220"/>
        <v/>
      </c>
      <c r="BH192" s="104" t="str">
        <f t="shared" si="220"/>
        <v/>
      </c>
      <c r="BI192" s="104" t="str">
        <f t="shared" si="220"/>
        <v/>
      </c>
      <c r="BJ192" s="104" t="str">
        <f t="shared" si="220"/>
        <v/>
      </c>
      <c r="BK192" s="104" t="str">
        <f t="shared" si="220"/>
        <v/>
      </c>
      <c r="BL192" s="104" t="str">
        <f t="shared" si="220"/>
        <v/>
      </c>
      <c r="BM192" s="104" t="str">
        <f t="shared" si="220"/>
        <v/>
      </c>
      <c r="BN192" s="104" t="str">
        <f t="shared" si="220"/>
        <v/>
      </c>
      <c r="BO192" s="104" t="str">
        <f t="shared" si="220"/>
        <v/>
      </c>
      <c r="BP192" s="104" t="str">
        <f t="shared" si="220"/>
        <v/>
      </c>
      <c r="BQ192" s="104" t="str">
        <f t="shared" si="220"/>
        <v/>
      </c>
      <c r="BR192" s="104" t="str">
        <f t="shared" si="220"/>
        <v/>
      </c>
      <c r="BS192" s="104" t="str">
        <f t="shared" si="220"/>
        <v/>
      </c>
      <c r="BT192" s="104" t="str">
        <f t="shared" si="220"/>
        <v/>
      </c>
      <c r="BU192" s="104" t="str">
        <f t="shared" si="220"/>
        <v/>
      </c>
      <c r="BV192" s="104" t="str">
        <f t="shared" si="220"/>
        <v/>
      </c>
      <c r="BW192" s="104" t="str">
        <f t="shared" ref="BW192:CA192" si="223">IF(ISBLANK(BW121),"",BW121)</f>
        <v/>
      </c>
      <c r="BX192" s="104" t="str">
        <f t="shared" si="223"/>
        <v/>
      </c>
      <c r="BY192" s="104" t="str">
        <f t="shared" si="223"/>
        <v/>
      </c>
      <c r="BZ192" s="104" t="str">
        <f t="shared" si="223"/>
        <v/>
      </c>
      <c r="CA192" s="104" t="str">
        <f t="shared" si="223"/>
        <v/>
      </c>
      <c r="CB192" s="104" t="str">
        <f t="shared" ref="CB192:CK192" si="224">IF(ISBLANK(CB121),"",CB121)</f>
        <v/>
      </c>
      <c r="CC192" s="104" t="str">
        <f t="shared" si="224"/>
        <v/>
      </c>
      <c r="CD192" s="104" t="str">
        <f t="shared" si="224"/>
        <v/>
      </c>
      <c r="CE192" s="104" t="str">
        <f t="shared" si="224"/>
        <v/>
      </c>
      <c r="CF192" s="104" t="str">
        <f t="shared" si="224"/>
        <v/>
      </c>
      <c r="CG192" s="104" t="str">
        <f t="shared" si="224"/>
        <v/>
      </c>
      <c r="CH192" s="104" t="str">
        <f t="shared" si="224"/>
        <v/>
      </c>
      <c r="CI192" s="104" t="str">
        <f t="shared" si="224"/>
        <v/>
      </c>
      <c r="CJ192" s="104" t="str">
        <f t="shared" si="224"/>
        <v/>
      </c>
      <c r="CK192" s="104" t="str">
        <f t="shared" si="224"/>
        <v/>
      </c>
      <c r="CL192" s="105" t="str">
        <f t="shared" si="220"/>
        <v/>
      </c>
      <c r="CM192" s="104" t="str">
        <f t="shared" si="220"/>
        <v/>
      </c>
      <c r="CN192" s="104" t="str">
        <f t="shared" si="220"/>
        <v/>
      </c>
      <c r="CO192" s="104" t="str">
        <f t="shared" si="220"/>
        <v/>
      </c>
      <c r="CP192" s="104" t="str">
        <f t="shared" si="220"/>
        <v/>
      </c>
      <c r="CQ192" s="104" t="str">
        <f t="shared" si="220"/>
        <v/>
      </c>
      <c r="CR192" s="104" t="str">
        <f t="shared" si="220"/>
        <v/>
      </c>
      <c r="CS192" s="104" t="str">
        <f t="shared" si="220"/>
        <v/>
      </c>
      <c r="CT192" s="104" t="str">
        <f t="shared" si="220"/>
        <v/>
      </c>
      <c r="CU192" s="104" t="str">
        <f t="shared" ref="CU192:FB192" si="225">IF(ISBLANK(CU121),"",CU121)</f>
        <v/>
      </c>
      <c r="CV192" s="104" t="str">
        <f t="shared" si="225"/>
        <v/>
      </c>
      <c r="CW192" s="104" t="str">
        <f t="shared" si="225"/>
        <v/>
      </c>
      <c r="CX192" s="104" t="str">
        <f t="shared" si="225"/>
        <v/>
      </c>
      <c r="CY192" s="104" t="str">
        <f t="shared" si="225"/>
        <v/>
      </c>
      <c r="CZ192" s="104" t="str">
        <f t="shared" si="225"/>
        <v/>
      </c>
      <c r="DA192" s="104" t="str">
        <f t="shared" si="225"/>
        <v/>
      </c>
      <c r="DB192" s="104" t="str">
        <f t="shared" si="225"/>
        <v/>
      </c>
      <c r="DC192" s="104" t="str">
        <f t="shared" si="225"/>
        <v/>
      </c>
      <c r="DD192" s="104" t="str">
        <f t="shared" si="225"/>
        <v/>
      </c>
      <c r="DE192" s="104" t="str">
        <f t="shared" si="225"/>
        <v/>
      </c>
      <c r="DF192" s="104" t="str">
        <f t="shared" si="225"/>
        <v/>
      </c>
      <c r="DG192" s="104" t="str">
        <f t="shared" si="225"/>
        <v/>
      </c>
      <c r="DH192" s="104" t="str">
        <f t="shared" si="225"/>
        <v/>
      </c>
      <c r="DI192" s="104" t="str">
        <f t="shared" si="225"/>
        <v/>
      </c>
      <c r="DJ192" s="104" t="str">
        <f t="shared" si="225"/>
        <v/>
      </c>
      <c r="DK192" s="104" t="str">
        <f t="shared" si="225"/>
        <v/>
      </c>
      <c r="DL192" s="104" t="str">
        <f t="shared" si="225"/>
        <v/>
      </c>
      <c r="DM192" s="104" t="str">
        <f t="shared" ref="DM192:DQ192" si="226">IF(ISBLANK(DM121),"",DM121)</f>
        <v/>
      </c>
      <c r="DN192" s="104" t="str">
        <f t="shared" si="226"/>
        <v/>
      </c>
      <c r="DO192" s="104" t="str">
        <f t="shared" si="226"/>
        <v/>
      </c>
      <c r="DP192" s="104" t="str">
        <f t="shared" si="226"/>
        <v/>
      </c>
      <c r="DQ192" s="104" t="str">
        <f t="shared" si="226"/>
        <v/>
      </c>
      <c r="DR192" s="104" t="str">
        <f t="shared" ref="DR192:EA192" si="227">IF(ISBLANK(DR121),"",DR121)</f>
        <v/>
      </c>
      <c r="DS192" s="104" t="str">
        <f t="shared" si="227"/>
        <v/>
      </c>
      <c r="DT192" s="104" t="str">
        <f t="shared" si="227"/>
        <v/>
      </c>
      <c r="DU192" s="104" t="str">
        <f t="shared" si="227"/>
        <v/>
      </c>
      <c r="DV192" s="104" t="str">
        <f t="shared" si="227"/>
        <v/>
      </c>
      <c r="DW192" s="104" t="str">
        <f t="shared" si="227"/>
        <v/>
      </c>
      <c r="DX192" s="104" t="str">
        <f t="shared" si="227"/>
        <v/>
      </c>
      <c r="DY192" s="104" t="str">
        <f t="shared" si="227"/>
        <v/>
      </c>
      <c r="DZ192" s="104" t="str">
        <f t="shared" si="227"/>
        <v/>
      </c>
      <c r="EA192" s="104" t="str">
        <f t="shared" si="227"/>
        <v/>
      </c>
      <c r="EB192" s="105" t="str">
        <f t="shared" si="225"/>
        <v/>
      </c>
      <c r="EC192" s="104" t="str">
        <f t="shared" si="225"/>
        <v/>
      </c>
      <c r="ED192" s="104" t="str">
        <f t="shared" si="225"/>
        <v/>
      </c>
      <c r="EE192" s="104" t="str">
        <f t="shared" si="225"/>
        <v/>
      </c>
      <c r="EF192" s="104" t="str">
        <f t="shared" si="225"/>
        <v/>
      </c>
      <c r="EG192" s="104" t="str">
        <f t="shared" si="225"/>
        <v/>
      </c>
      <c r="EH192" s="104" t="str">
        <f t="shared" si="225"/>
        <v/>
      </c>
      <c r="EI192" s="104" t="str">
        <f t="shared" si="225"/>
        <v/>
      </c>
      <c r="EJ192" s="104" t="str">
        <f t="shared" si="225"/>
        <v/>
      </c>
      <c r="EK192" s="104" t="str">
        <f t="shared" si="225"/>
        <v/>
      </c>
      <c r="EL192" s="104" t="str">
        <f t="shared" si="225"/>
        <v/>
      </c>
      <c r="EM192" s="104" t="str">
        <f t="shared" si="225"/>
        <v/>
      </c>
      <c r="EN192" s="104" t="str">
        <f t="shared" si="225"/>
        <v/>
      </c>
      <c r="EO192" s="104" t="str">
        <f t="shared" si="225"/>
        <v/>
      </c>
      <c r="EP192" s="104" t="str">
        <f t="shared" si="225"/>
        <v/>
      </c>
      <c r="EQ192" s="104" t="str">
        <f t="shared" si="225"/>
        <v/>
      </c>
      <c r="ER192" s="104" t="str">
        <f t="shared" si="225"/>
        <v/>
      </c>
      <c r="ES192" s="104" t="str">
        <f t="shared" si="225"/>
        <v/>
      </c>
      <c r="ET192" s="104" t="str">
        <f t="shared" si="225"/>
        <v/>
      </c>
      <c r="EU192" s="104" t="str">
        <f t="shared" si="225"/>
        <v/>
      </c>
      <c r="EV192" s="104" t="str">
        <f t="shared" si="225"/>
        <v/>
      </c>
      <c r="EW192" s="104" t="str">
        <f t="shared" si="225"/>
        <v/>
      </c>
      <c r="EX192" s="104" t="str">
        <f t="shared" si="225"/>
        <v/>
      </c>
      <c r="EY192" s="104" t="str">
        <f t="shared" si="225"/>
        <v/>
      </c>
      <c r="EZ192" s="104" t="str">
        <f t="shared" si="225"/>
        <v/>
      </c>
      <c r="FA192" s="104" t="str">
        <f t="shared" si="225"/>
        <v/>
      </c>
      <c r="FB192" s="104" t="str">
        <f t="shared" si="225"/>
        <v/>
      </c>
      <c r="FC192" s="104" t="str">
        <f t="shared" ref="FC192:FG192" si="228">IF(ISBLANK(FC121),"",FC121)</f>
        <v/>
      </c>
      <c r="FD192" s="104" t="str">
        <f t="shared" si="228"/>
        <v/>
      </c>
      <c r="FE192" s="104" t="str">
        <f t="shared" si="228"/>
        <v/>
      </c>
      <c r="FF192" s="104" t="str">
        <f t="shared" si="228"/>
        <v/>
      </c>
      <c r="FG192" s="104" t="str">
        <f t="shared" si="228"/>
        <v/>
      </c>
      <c r="FH192" s="104" t="str">
        <f t="shared" ref="FH192:FQ192" si="229">IF(ISBLANK(FH121),"",FH121)</f>
        <v/>
      </c>
      <c r="FI192" s="104" t="str">
        <f t="shared" si="229"/>
        <v/>
      </c>
      <c r="FJ192" s="104" t="str">
        <f t="shared" si="229"/>
        <v/>
      </c>
      <c r="FK192" s="104" t="str">
        <f t="shared" si="229"/>
        <v/>
      </c>
      <c r="FL192" s="104" t="str">
        <f t="shared" si="229"/>
        <v/>
      </c>
      <c r="FM192" s="104" t="str">
        <f t="shared" si="229"/>
        <v/>
      </c>
      <c r="FN192" s="104" t="str">
        <f t="shared" si="229"/>
        <v/>
      </c>
      <c r="FO192" s="104" t="str">
        <f t="shared" si="229"/>
        <v/>
      </c>
      <c r="FP192" s="104" t="str">
        <f t="shared" si="229"/>
        <v/>
      </c>
      <c r="FQ192" s="104" t="str">
        <f t="shared" si="229"/>
        <v/>
      </c>
    </row>
    <row r="194" spans="1:173" outlineLevel="1" x14ac:dyDescent="0.3">
      <c r="B194" s="89" t="s">
        <v>23960</v>
      </c>
      <c r="E194" s="37" t="s">
        <v>23961</v>
      </c>
      <c r="F194" s="104">
        <f t="shared" ref="F194:AY194" si="230">IF(NOT(COUNTA(F123:F128)),"",IF(NOT(COUNT(F123:F128)),"NK",SUM(F123:F128)))</f>
        <v>-1676.4963423547802</v>
      </c>
      <c r="G194" s="104">
        <f t="shared" si="230"/>
        <v>-87.930060471677649</v>
      </c>
      <c r="H194" s="104">
        <f t="shared" si="230"/>
        <v>1084.2732891983424</v>
      </c>
      <c r="I194" s="104">
        <f t="shared" si="230"/>
        <v>789.86851751619383</v>
      </c>
      <c r="J194" s="104">
        <f t="shared" si="230"/>
        <v>2283.8081090278188</v>
      </c>
      <c r="K194" s="104">
        <f t="shared" si="230"/>
        <v>2043.7182694753553</v>
      </c>
      <c r="L194" s="104">
        <f t="shared" si="230"/>
        <v>63.168558826736998</v>
      </c>
      <c r="M194" s="104">
        <f t="shared" si="230"/>
        <v>-675.74079472883011</v>
      </c>
      <c r="O194" s="104">
        <f t="shared" si="230"/>
        <v>1577.5471823666094</v>
      </c>
      <c r="P194" s="104">
        <f t="shared" si="230"/>
        <v>278.18781629655336</v>
      </c>
      <c r="Q194" s="104">
        <f t="shared" si="230"/>
        <v>262.52183393196719</v>
      </c>
      <c r="R194" s="104">
        <f t="shared" si="230"/>
        <v>244.90225180884235</v>
      </c>
      <c r="S194" s="104">
        <f t="shared" si="230"/>
        <v>231.70065668665939</v>
      </c>
      <c r="T194" s="104">
        <f t="shared" si="230"/>
        <v>223.89369787089072</v>
      </c>
      <c r="U194" s="104">
        <f t="shared" si="230"/>
        <v>215.64218765113856</v>
      </c>
      <c r="V194" s="104">
        <f t="shared" si="230"/>
        <v>214.2638942611018</v>
      </c>
      <c r="W194" s="104">
        <f t="shared" si="230"/>
        <v>213.82250108832102</v>
      </c>
      <c r="X194" s="104">
        <f t="shared" si="230"/>
        <v>217.40295282572305</v>
      </c>
      <c r="Y194" s="104">
        <f t="shared" si="230"/>
        <v>228.29216685254499</v>
      </c>
      <c r="Z194" s="104">
        <f t="shared" si="230"/>
        <v>120.67561193018827</v>
      </c>
      <c r="AA194" s="104">
        <f t="shared" si="230"/>
        <v>134.77180719595808</v>
      </c>
      <c r="AB194" s="104">
        <f t="shared" si="230"/>
        <v>152.19039979725858</v>
      </c>
      <c r="AC194" s="104">
        <f t="shared" si="230"/>
        <v>170.84722143258423</v>
      </c>
      <c r="AD194" s="104">
        <f t="shared" si="230"/>
        <v>182.33278934628916</v>
      </c>
      <c r="AE194" s="104">
        <f t="shared" si="230"/>
        <v>196.94861136967549</v>
      </c>
      <c r="AF194" s="104">
        <f t="shared" si="230"/>
        <v>212.32502505671599</v>
      </c>
      <c r="AG194" s="104">
        <f t="shared" ref="AG194:AK194" si="231">IF(NOT(COUNTA(AG123:AG128)),"",IF(NOT(COUNT(AG123:AG128)),"NK",SUM(AG123:AG128)))</f>
        <v>226.86257800583377</v>
      </c>
      <c r="AH194" s="104">
        <f t="shared" si="231"/>
        <v>239.67520288718069</v>
      </c>
      <c r="AI194" s="104">
        <f t="shared" si="231"/>
        <v>245.05843639508791</v>
      </c>
      <c r="AJ194" s="104">
        <f t="shared" si="231"/>
        <v>253.47547580663817</v>
      </c>
      <c r="AK194" s="104">
        <f t="shared" si="231"/>
        <v>261.58887454005293</v>
      </c>
      <c r="AL194" s="104">
        <f t="shared" ref="AL194:AU194" si="232">IF(NOT(COUNTA(AL123:AL128)),"",IF(NOT(COUNT(AL123:AL128)),"NK",SUM(AL123:AL128)))</f>
        <v>270.77224518653821</v>
      </c>
      <c r="AM194" s="104">
        <f t="shared" si="232"/>
        <v>279.04469379889377</v>
      </c>
      <c r="AN194" s="104">
        <f t="shared" si="232"/>
        <v>284.79041819817093</v>
      </c>
      <c r="AO194" s="104">
        <f t="shared" si="232"/>
        <v>288.8155120887979</v>
      </c>
      <c r="AP194" s="104">
        <f t="shared" si="232"/>
        <v>291.95137256529512</v>
      </c>
      <c r="AQ194" s="104">
        <f t="shared" si="232"/>
        <v>294.76551851395669</v>
      </c>
      <c r="AR194" s="104">
        <f t="shared" si="232"/>
        <v>297.93752669027009</v>
      </c>
      <c r="AS194" s="104">
        <f t="shared" si="232"/>
        <v>300.06486634346669</v>
      </c>
      <c r="AT194" s="104">
        <f t="shared" si="232"/>
        <v>-1720.1252925240144</v>
      </c>
      <c r="AU194" s="104">
        <f t="shared" si="232"/>
        <v>-1719.9607729677643</v>
      </c>
      <c r="AV194" s="105">
        <f t="shared" si="230"/>
        <v>74.84719917130451</v>
      </c>
      <c r="AW194" s="104">
        <f t="shared" si="230"/>
        <v>74.938329648591207</v>
      </c>
      <c r="AX194" s="104">
        <f t="shared" si="230"/>
        <v>75.168138018553549</v>
      </c>
      <c r="AY194" s="104">
        <f t="shared" si="230"/>
        <v>74.824421947205437</v>
      </c>
      <c r="AZ194" s="104">
        <f t="shared" ref="AZ194:CS194" si="233">IF(NOT(COUNTA(AZ123:AZ128)),"",IF(NOT(COUNT(AZ123:AZ128)),"NK",SUM(AZ123:AZ128)))</f>
        <v>77.650472008779587</v>
      </c>
      <c r="BA194" s="104">
        <f t="shared" si="233"/>
        <v>74.862210503655575</v>
      </c>
      <c r="BB194" s="104">
        <f t="shared" si="233"/>
        <v>74.95315769969281</v>
      </c>
      <c r="BC194" s="104">
        <f t="shared" si="233"/>
        <v>74.871540683310272</v>
      </c>
      <c r="BD194" s="104" t="str">
        <f t="shared" si="233"/>
        <v/>
      </c>
      <c r="BE194" s="104">
        <f t="shared" si="233"/>
        <v>75.436916013348565</v>
      </c>
      <c r="BF194" s="104">
        <f t="shared" si="233"/>
        <v>75.436916013348565</v>
      </c>
      <c r="BG194" s="104">
        <f t="shared" si="233"/>
        <v>75.436916013348565</v>
      </c>
      <c r="BH194" s="104">
        <f t="shared" si="233"/>
        <v>75.436916013348565</v>
      </c>
      <c r="BI194" s="104">
        <f t="shared" si="233"/>
        <v>75.436916013348565</v>
      </c>
      <c r="BJ194" s="104">
        <f t="shared" si="233"/>
        <v>75.436916013348565</v>
      </c>
      <c r="BK194" s="104">
        <f t="shared" si="233"/>
        <v>75.436916013348565</v>
      </c>
      <c r="BL194" s="104">
        <f t="shared" si="233"/>
        <v>75.436916013348565</v>
      </c>
      <c r="BM194" s="104">
        <f t="shared" si="233"/>
        <v>75.436916013348565</v>
      </c>
      <c r="BN194" s="104">
        <f t="shared" si="233"/>
        <v>75.436916013348565</v>
      </c>
      <c r="BO194" s="104">
        <f t="shared" si="233"/>
        <v>75.436916013348565</v>
      </c>
      <c r="BP194" s="104">
        <f t="shared" si="233"/>
        <v>75.436916013348565</v>
      </c>
      <c r="BQ194" s="104">
        <f t="shared" si="233"/>
        <v>75.436916013348565</v>
      </c>
      <c r="BR194" s="104">
        <f t="shared" si="233"/>
        <v>75.436916013348565</v>
      </c>
      <c r="BS194" s="104">
        <f t="shared" si="233"/>
        <v>75.436916013348565</v>
      </c>
      <c r="BT194" s="104">
        <f t="shared" si="233"/>
        <v>75.436916013348565</v>
      </c>
      <c r="BU194" s="104">
        <f t="shared" si="233"/>
        <v>75.436916013348565</v>
      </c>
      <c r="BV194" s="104">
        <f t="shared" si="233"/>
        <v>75.436916013348565</v>
      </c>
      <c r="BW194" s="104">
        <f t="shared" ref="BW194:CA194" si="234">IF(NOT(COUNTA(BW123:BW128)),"",IF(NOT(COUNT(BW123:BW128)),"NK",SUM(BW123:BW128)))</f>
        <v>75.436916013348565</v>
      </c>
      <c r="BX194" s="104">
        <f t="shared" si="234"/>
        <v>75.436916013348565</v>
      </c>
      <c r="BY194" s="104">
        <f t="shared" si="234"/>
        <v>75.436916013348565</v>
      </c>
      <c r="BZ194" s="104">
        <f t="shared" si="234"/>
        <v>75.436916013348565</v>
      </c>
      <c r="CA194" s="104">
        <f t="shared" si="234"/>
        <v>75.436916013348565</v>
      </c>
      <c r="CB194" s="104">
        <f t="shared" ref="CB194:CK194" si="235">IF(NOT(COUNTA(CB123:CB128)),"",IF(NOT(COUNT(CB123:CB128)),"NK",SUM(CB123:CB128)))</f>
        <v>75.436916013348565</v>
      </c>
      <c r="CC194" s="104">
        <f t="shared" si="235"/>
        <v>75.436916013348565</v>
      </c>
      <c r="CD194" s="104">
        <f t="shared" si="235"/>
        <v>75.436916013348565</v>
      </c>
      <c r="CE194" s="104">
        <f t="shared" si="235"/>
        <v>75.436916013348565</v>
      </c>
      <c r="CF194" s="104">
        <f t="shared" si="235"/>
        <v>75.436916013348565</v>
      </c>
      <c r="CG194" s="104">
        <f t="shared" si="235"/>
        <v>75.436916013348565</v>
      </c>
      <c r="CH194" s="104">
        <f t="shared" si="235"/>
        <v>75.436916013348565</v>
      </c>
      <c r="CI194" s="104">
        <f t="shared" si="235"/>
        <v>75.436916013348565</v>
      </c>
      <c r="CJ194" s="104">
        <f t="shared" si="235"/>
        <v>75.436916013348565</v>
      </c>
      <c r="CK194" s="104">
        <f t="shared" si="235"/>
        <v>75.436916013348565</v>
      </c>
      <c r="CL194" s="105">
        <f t="shared" si="233"/>
        <v>241.93424836335001</v>
      </c>
      <c r="CM194" s="104">
        <f t="shared" si="233"/>
        <v>241.66936579982448</v>
      </c>
      <c r="CN194" s="104">
        <f t="shared" si="233"/>
        <v>241.82059358667598</v>
      </c>
      <c r="CO194" s="104">
        <f t="shared" si="233"/>
        <v>241.75872711583347</v>
      </c>
      <c r="CP194" s="104">
        <f t="shared" si="233"/>
        <v>242.09211434335546</v>
      </c>
      <c r="CQ194" s="104">
        <f t="shared" si="233"/>
        <v>241.87666387684777</v>
      </c>
      <c r="CR194" s="104">
        <f t="shared" si="233"/>
        <v>241.91561548966627</v>
      </c>
      <c r="CS194" s="104">
        <f t="shared" si="233"/>
        <v>241.92208756729073</v>
      </c>
      <c r="CT194" s="104" t="str">
        <f t="shared" ref="CT194:EM194" si="236">IF(NOT(COUNTA(CT123:CT128)),"",IF(NOT(COUNT(CT123:CT128)),"NK",SUM(CT123:CT128)))</f>
        <v/>
      </c>
      <c r="CU194" s="104">
        <f t="shared" si="236"/>
        <v>241.92045012778598</v>
      </c>
      <c r="CV194" s="104">
        <f t="shared" si="236"/>
        <v>241.91033717189518</v>
      </c>
      <c r="CW194" s="104">
        <f t="shared" si="236"/>
        <v>241.88930544689518</v>
      </c>
      <c r="CX194" s="104">
        <f t="shared" si="236"/>
        <v>241.85405111859058</v>
      </c>
      <c r="CY194" s="104">
        <f t="shared" si="236"/>
        <v>241.81915940623426</v>
      </c>
      <c r="CZ194" s="104">
        <f t="shared" si="236"/>
        <v>241.79430006844689</v>
      </c>
      <c r="DA194" s="104">
        <f t="shared" si="236"/>
        <v>241.77338921542966</v>
      </c>
      <c r="DB194" s="104">
        <f t="shared" si="236"/>
        <v>241.76327625953886</v>
      </c>
      <c r="DC194" s="104">
        <f t="shared" si="236"/>
        <v>241.75251865307334</v>
      </c>
      <c r="DD194" s="104">
        <f t="shared" si="236"/>
        <v>241.73906157232622</v>
      </c>
      <c r="DE194" s="104">
        <f t="shared" si="236"/>
        <v>241.73080198683769</v>
      </c>
      <c r="DF194" s="104">
        <f t="shared" si="236"/>
        <v>241.72552391025724</v>
      </c>
      <c r="DG194" s="104">
        <f t="shared" si="236"/>
        <v>241.71944002045839</v>
      </c>
      <c r="DH194" s="104">
        <f t="shared" si="236"/>
        <v>241.7177881033607</v>
      </c>
      <c r="DI194" s="104">
        <f t="shared" si="236"/>
        <v>241.72145455350437</v>
      </c>
      <c r="DJ194" s="104">
        <f t="shared" si="236"/>
        <v>241.71287264272851</v>
      </c>
      <c r="DK194" s="104">
        <f t="shared" si="236"/>
        <v>241.70364608137794</v>
      </c>
      <c r="DL194" s="104">
        <f t="shared" si="236"/>
        <v>241.70001992189518</v>
      </c>
      <c r="DM194" s="104">
        <f t="shared" ref="DM194:DQ194" si="237">IF(NOT(COUNTA(DM123:DM128)),"",IF(NOT(COUNT(DM123:DM128)),"NK",SUM(DM123:DM128)))</f>
        <v>241.70682904359057</v>
      </c>
      <c r="DN194" s="104">
        <f t="shared" si="237"/>
        <v>241.72145455350437</v>
      </c>
      <c r="DO194" s="104">
        <f t="shared" si="237"/>
        <v>241.72145455350437</v>
      </c>
      <c r="DP194" s="104">
        <f t="shared" si="237"/>
        <v>241.72145455350437</v>
      </c>
      <c r="DQ194" s="104">
        <f t="shared" si="237"/>
        <v>241.72145455350437</v>
      </c>
      <c r="DR194" s="104">
        <f t="shared" ref="DR194:EA194" si="238">IF(NOT(COUNTA(DR123:DR128)),"",IF(NOT(COUNT(DR123:DR128)),"NK",SUM(DR123:DR128)))</f>
        <v>241.72145455350437</v>
      </c>
      <c r="DS194" s="104">
        <f t="shared" si="238"/>
        <v>241.72145455350437</v>
      </c>
      <c r="DT194" s="104">
        <f t="shared" si="238"/>
        <v>241.72145455350437</v>
      </c>
      <c r="DU194" s="104">
        <f t="shared" si="238"/>
        <v>241.72145455350437</v>
      </c>
      <c r="DV194" s="104">
        <f t="shared" si="238"/>
        <v>241.72145455350437</v>
      </c>
      <c r="DW194" s="104">
        <f t="shared" si="238"/>
        <v>241.72145455350437</v>
      </c>
      <c r="DX194" s="104">
        <f t="shared" si="238"/>
        <v>241.72145455350437</v>
      </c>
      <c r="DY194" s="104">
        <f t="shared" si="238"/>
        <v>241.72145455350437</v>
      </c>
      <c r="DZ194" s="104">
        <f t="shared" si="238"/>
        <v>241.72145455350437</v>
      </c>
      <c r="EA194" s="104">
        <f t="shared" si="238"/>
        <v>241.72145455350437</v>
      </c>
      <c r="EB194" s="105">
        <f t="shared" si="236"/>
        <v>-1359.7148948201254</v>
      </c>
      <c r="EC194" s="104">
        <f t="shared" si="236"/>
        <v>228.67763497673809</v>
      </c>
      <c r="ED194" s="104">
        <f t="shared" si="236"/>
        <v>1401.2620208035717</v>
      </c>
      <c r="EE194" s="104">
        <f t="shared" si="236"/>
        <v>1106.4516665792328</v>
      </c>
      <c r="EF194" s="104">
        <f t="shared" si="236"/>
        <v>2603.550695379954</v>
      </c>
      <c r="EG194" s="104">
        <f t="shared" si="236"/>
        <v>2360.4571438558592</v>
      </c>
      <c r="EH194" s="104">
        <f t="shared" si="236"/>
        <v>380.03733201609617</v>
      </c>
      <c r="EI194" s="104">
        <f t="shared" si="236"/>
        <v>-358.94716647822912</v>
      </c>
      <c r="EJ194" s="104" t="str">
        <f t="shared" si="236"/>
        <v/>
      </c>
      <c r="EK194" s="104">
        <f t="shared" si="236"/>
        <v>1894.9045485077443</v>
      </c>
      <c r="EL194" s="104">
        <f t="shared" si="236"/>
        <v>595.53506948179711</v>
      </c>
      <c r="EM194" s="104">
        <f t="shared" si="236"/>
        <v>579.84805539221088</v>
      </c>
      <c r="EN194" s="104">
        <f t="shared" ref="EN194:FB194" si="239">IF(NOT(COUNTA(EN123:EN128)),"",IF(NOT(COUNT(EN123:EN128)),"NK",SUM(EN123:EN128)))</f>
        <v>562.19321894078143</v>
      </c>
      <c r="EO194" s="104">
        <f t="shared" si="239"/>
        <v>548.95673210624204</v>
      </c>
      <c r="EP194" s="104">
        <f t="shared" si="239"/>
        <v>541.12491395268626</v>
      </c>
      <c r="EQ194" s="104">
        <f t="shared" si="239"/>
        <v>532.85249287991667</v>
      </c>
      <c r="ER194" s="104">
        <f t="shared" si="239"/>
        <v>531.46408653398908</v>
      </c>
      <c r="ES194" s="104">
        <f t="shared" si="239"/>
        <v>531.01193575474292</v>
      </c>
      <c r="ET194" s="104">
        <f t="shared" si="239"/>
        <v>534.57893041139778</v>
      </c>
      <c r="EU194" s="104">
        <f t="shared" si="239"/>
        <v>545.45988485273131</v>
      </c>
      <c r="EV194" s="104">
        <f t="shared" si="239"/>
        <v>437.83805185379401</v>
      </c>
      <c r="EW194" s="104">
        <f t="shared" si="239"/>
        <v>451.92816322976506</v>
      </c>
      <c r="EX194" s="104">
        <f t="shared" si="239"/>
        <v>469.34510391396776</v>
      </c>
      <c r="EY194" s="104">
        <f t="shared" si="239"/>
        <v>488.005591999437</v>
      </c>
      <c r="EZ194" s="104">
        <f t="shared" si="239"/>
        <v>499.48257800236615</v>
      </c>
      <c r="FA194" s="104">
        <f t="shared" si="239"/>
        <v>514.08917346440205</v>
      </c>
      <c r="FB194" s="104">
        <f t="shared" si="239"/>
        <v>529.46196099195959</v>
      </c>
      <c r="FC194" s="104">
        <f t="shared" ref="FC194:FG194" si="240">IF(NOT(COUNTA(FC123:FC128)),"",IF(NOT(COUNT(FC123:FC128)),"NK",SUM(FC123:FC128)))</f>
        <v>544.00632306277294</v>
      </c>
      <c r="FD194" s="104">
        <f t="shared" si="240"/>
        <v>556.83357345403363</v>
      </c>
      <c r="FE194" s="104">
        <f t="shared" si="240"/>
        <v>562.21680696194085</v>
      </c>
      <c r="FF194" s="104">
        <f t="shared" si="240"/>
        <v>570.63384637349111</v>
      </c>
      <c r="FG194" s="104">
        <f t="shared" si="240"/>
        <v>578.74724510690589</v>
      </c>
      <c r="FH194" s="104">
        <f t="shared" ref="FH194:FQ194" si="241">IF(NOT(COUNTA(FH123:FH128)),"",IF(NOT(COUNT(FH123:FH128)),"NK",SUM(FH123:FH128)))</f>
        <v>587.93061575339118</v>
      </c>
      <c r="FI194" s="104">
        <f t="shared" si="241"/>
        <v>596.20306436574674</v>
      </c>
      <c r="FJ194" s="104">
        <f t="shared" si="241"/>
        <v>601.94878876502389</v>
      </c>
      <c r="FK194" s="104">
        <f t="shared" si="241"/>
        <v>605.97388265565087</v>
      </c>
      <c r="FL194" s="104">
        <f t="shared" si="241"/>
        <v>609.10974313214808</v>
      </c>
      <c r="FM194" s="104">
        <f t="shared" si="241"/>
        <v>611.92388908080966</v>
      </c>
      <c r="FN194" s="104">
        <f t="shared" si="241"/>
        <v>615.09589725712306</v>
      </c>
      <c r="FO194" s="104">
        <f t="shared" si="241"/>
        <v>617.22323691031966</v>
      </c>
      <c r="FP194" s="104">
        <f t="shared" si="241"/>
        <v>-1402.9669219571615</v>
      </c>
      <c r="FQ194" s="104">
        <f t="shared" si="241"/>
        <v>-1402.8024024009114</v>
      </c>
    </row>
    <row r="195" spans="1:173" outlineLevel="1" x14ac:dyDescent="0.3">
      <c r="B195" s="91" t="s">
        <v>23962</v>
      </c>
      <c r="E195" s="37" t="s">
        <v>23963</v>
      </c>
      <c r="F195" s="104">
        <f t="shared" ref="F195:AY195" si="242">IF(NOT(COUNTA(F129:F134)),"",IF(NOT(COUNT(F129:F134)),"NK",SUM(F129:F134)))</f>
        <v>844.41113351976503</v>
      </c>
      <c r="G195" s="104">
        <f t="shared" si="242"/>
        <v>588.90600888518622</v>
      </c>
      <c r="H195" s="104">
        <f t="shared" si="242"/>
        <v>635.36347331380875</v>
      </c>
      <c r="I195" s="104">
        <f t="shared" si="242"/>
        <v>560.7443101126496</v>
      </c>
      <c r="J195" s="104">
        <f t="shared" si="242"/>
        <v>510.79609951484224</v>
      </c>
      <c r="K195" s="104">
        <f t="shared" si="242"/>
        <v>553.4891273179835</v>
      </c>
      <c r="L195" s="104">
        <f t="shared" si="242"/>
        <v>584.90199352112313</v>
      </c>
      <c r="M195" s="104">
        <f t="shared" si="242"/>
        <v>738.49614433377894</v>
      </c>
      <c r="N195" s="104" t="str">
        <f t="shared" si="242"/>
        <v/>
      </c>
      <c r="O195" s="104">
        <f t="shared" si="242"/>
        <v>829.68044325402502</v>
      </c>
      <c r="P195" s="104">
        <f t="shared" si="242"/>
        <v>783.5466294681903</v>
      </c>
      <c r="Q195" s="104">
        <f t="shared" si="242"/>
        <v>709.09574185689667</v>
      </c>
      <c r="R195" s="104">
        <f t="shared" si="242"/>
        <v>744.84515278606466</v>
      </c>
      <c r="S195" s="104">
        <f t="shared" si="242"/>
        <v>697.27389653820933</v>
      </c>
      <c r="T195" s="104">
        <f t="shared" si="242"/>
        <v>686.72297348251607</v>
      </c>
      <c r="U195" s="104">
        <f t="shared" si="242"/>
        <v>663.75467605751396</v>
      </c>
      <c r="V195" s="104">
        <f t="shared" si="242"/>
        <v>657.5923409579608</v>
      </c>
      <c r="W195" s="104">
        <f t="shared" si="242"/>
        <v>656.904186071352</v>
      </c>
      <c r="X195" s="104">
        <f t="shared" si="242"/>
        <v>679.09258865958577</v>
      </c>
      <c r="Y195" s="104">
        <f t="shared" si="242"/>
        <v>669.50524352039815</v>
      </c>
      <c r="Z195" s="104">
        <f t="shared" si="242"/>
        <v>646.22315318388371</v>
      </c>
      <c r="AA195" s="104">
        <f t="shared" si="242"/>
        <v>593.78238056368855</v>
      </c>
      <c r="AB195" s="104">
        <f t="shared" si="242"/>
        <v>600.52173996122963</v>
      </c>
      <c r="AC195" s="104">
        <f t="shared" si="242"/>
        <v>610.77770860576095</v>
      </c>
      <c r="AD195" s="104">
        <f t="shared" si="242"/>
        <v>614.88468845737111</v>
      </c>
      <c r="AE195" s="104">
        <f t="shared" si="242"/>
        <v>601.70580625609159</v>
      </c>
      <c r="AF195" s="104">
        <f t="shared" si="242"/>
        <v>595.13254301530151</v>
      </c>
      <c r="AG195" s="104">
        <f t="shared" ref="AG195:AK195" si="243">IF(NOT(COUNTA(AG129:AG134)),"",IF(NOT(COUNT(AG129:AG134)),"NK",SUM(AG129:AG134)))</f>
        <v>586.07751858153586</v>
      </c>
      <c r="AH195" s="104">
        <f t="shared" si="243"/>
        <v>565.77817452217516</v>
      </c>
      <c r="AI195" s="104">
        <f t="shared" si="243"/>
        <v>545.52810887581813</v>
      </c>
      <c r="AJ195" s="104">
        <f t="shared" si="243"/>
        <v>632.35285940992605</v>
      </c>
      <c r="AK195" s="104">
        <f t="shared" si="243"/>
        <v>631.90702146283479</v>
      </c>
      <c r="AL195" s="104">
        <f t="shared" ref="AL195:AU195" si="244">IF(NOT(COUNTA(AL129:AL134)),"",IF(NOT(COUNT(AL129:AL134)),"NK",SUM(AL129:AL134)))</f>
        <v>631.09034781983951</v>
      </c>
      <c r="AM195" s="104">
        <f t="shared" si="244"/>
        <v>630.1352900737179</v>
      </c>
      <c r="AN195" s="104">
        <f t="shared" si="244"/>
        <v>629.12573874717702</v>
      </c>
      <c r="AO195" s="104">
        <f t="shared" si="244"/>
        <v>628.27000255202699</v>
      </c>
      <c r="AP195" s="104">
        <f t="shared" si="244"/>
        <v>627.81317377332539</v>
      </c>
      <c r="AQ195" s="104">
        <f t="shared" si="244"/>
        <v>627.52649866814545</v>
      </c>
      <c r="AR195" s="104">
        <f t="shared" si="244"/>
        <v>627.26485744423348</v>
      </c>
      <c r="AS195" s="104">
        <f t="shared" si="244"/>
        <v>627.05416714603336</v>
      </c>
      <c r="AT195" s="104">
        <f t="shared" si="244"/>
        <v>626.21624340278754</v>
      </c>
      <c r="AU195" s="104">
        <f t="shared" si="244"/>
        <v>625.24786290497048</v>
      </c>
      <c r="AV195" s="105" t="str">
        <f t="shared" si="242"/>
        <v>NK</v>
      </c>
      <c r="AW195" s="104" t="str">
        <f t="shared" si="242"/>
        <v>NK</v>
      </c>
      <c r="AX195" s="104" t="str">
        <f t="shared" si="242"/>
        <v>NK</v>
      </c>
      <c r="AY195" s="104" t="str">
        <f t="shared" si="242"/>
        <v>NK</v>
      </c>
      <c r="AZ195" s="104" t="str">
        <f t="shared" ref="AZ195:CS195" si="245">IF(NOT(COUNTA(AZ129:AZ134)),"",IF(NOT(COUNT(AZ129:AZ134)),"NK",SUM(AZ129:AZ134)))</f>
        <v>NK</v>
      </c>
      <c r="BA195" s="104" t="str">
        <f t="shared" si="245"/>
        <v>NK</v>
      </c>
      <c r="BB195" s="104" t="str">
        <f t="shared" si="245"/>
        <v>NK</v>
      </c>
      <c r="BC195" s="104" t="str">
        <f t="shared" si="245"/>
        <v>NK</v>
      </c>
      <c r="BD195" s="104" t="str">
        <f t="shared" si="245"/>
        <v/>
      </c>
      <c r="BE195" s="104" t="str">
        <f t="shared" si="245"/>
        <v>NK</v>
      </c>
      <c r="BF195" s="104" t="str">
        <f t="shared" si="245"/>
        <v>NK</v>
      </c>
      <c r="BG195" s="104" t="str">
        <f t="shared" si="245"/>
        <v>NK</v>
      </c>
      <c r="BH195" s="104" t="str">
        <f t="shared" si="245"/>
        <v>NK</v>
      </c>
      <c r="BI195" s="104" t="str">
        <f t="shared" si="245"/>
        <v>NK</v>
      </c>
      <c r="BJ195" s="104" t="str">
        <f t="shared" si="245"/>
        <v>NK</v>
      </c>
      <c r="BK195" s="104" t="str">
        <f t="shared" si="245"/>
        <v>NK</v>
      </c>
      <c r="BL195" s="104" t="str">
        <f t="shared" si="245"/>
        <v>NK</v>
      </c>
      <c r="BM195" s="104" t="str">
        <f t="shared" si="245"/>
        <v>NK</v>
      </c>
      <c r="BN195" s="104" t="str">
        <f t="shared" si="245"/>
        <v>NK</v>
      </c>
      <c r="BO195" s="104" t="str">
        <f t="shared" si="245"/>
        <v>NK</v>
      </c>
      <c r="BP195" s="104" t="str">
        <f t="shared" si="245"/>
        <v>NK</v>
      </c>
      <c r="BQ195" s="104" t="str">
        <f t="shared" si="245"/>
        <v>NK</v>
      </c>
      <c r="BR195" s="104" t="str">
        <f t="shared" si="245"/>
        <v>NK</v>
      </c>
      <c r="BS195" s="104" t="str">
        <f t="shared" si="245"/>
        <v>NK</v>
      </c>
      <c r="BT195" s="104" t="str">
        <f t="shared" si="245"/>
        <v>NK</v>
      </c>
      <c r="BU195" s="104" t="str">
        <f t="shared" si="245"/>
        <v>NK</v>
      </c>
      <c r="BV195" s="104" t="str">
        <f t="shared" si="245"/>
        <v>NK</v>
      </c>
      <c r="BW195" s="104" t="str">
        <f t="shared" ref="BW195:CA195" si="246">IF(NOT(COUNTA(BW129:BW134)),"",IF(NOT(COUNT(BW129:BW134)),"NK",SUM(BW129:BW134)))</f>
        <v>NK</v>
      </c>
      <c r="BX195" s="104" t="str">
        <f t="shared" si="246"/>
        <v>NK</v>
      </c>
      <c r="BY195" s="104" t="str">
        <f t="shared" si="246"/>
        <v>NK</v>
      </c>
      <c r="BZ195" s="104" t="str">
        <f t="shared" si="246"/>
        <v>NK</v>
      </c>
      <c r="CA195" s="104" t="str">
        <f t="shared" si="246"/>
        <v>NK</v>
      </c>
      <c r="CB195" s="104" t="str">
        <f t="shared" ref="CB195:CK195" si="247">IF(NOT(COUNTA(CB129:CB134)),"",IF(NOT(COUNT(CB129:CB134)),"NK",SUM(CB129:CB134)))</f>
        <v>NK</v>
      </c>
      <c r="CC195" s="104" t="str">
        <f t="shared" si="247"/>
        <v>NK</v>
      </c>
      <c r="CD195" s="104" t="str">
        <f t="shared" si="247"/>
        <v>NK</v>
      </c>
      <c r="CE195" s="104" t="str">
        <f t="shared" si="247"/>
        <v>NK</v>
      </c>
      <c r="CF195" s="104" t="str">
        <f t="shared" si="247"/>
        <v>NK</v>
      </c>
      <c r="CG195" s="104" t="str">
        <f t="shared" si="247"/>
        <v>NK</v>
      </c>
      <c r="CH195" s="104" t="str">
        <f t="shared" si="247"/>
        <v>NK</v>
      </c>
      <c r="CI195" s="104" t="str">
        <f t="shared" si="247"/>
        <v>NK</v>
      </c>
      <c r="CJ195" s="104" t="str">
        <f t="shared" si="247"/>
        <v>NK</v>
      </c>
      <c r="CK195" s="104" t="str">
        <f t="shared" si="247"/>
        <v>NK</v>
      </c>
      <c r="CL195" s="105">
        <f t="shared" si="245"/>
        <v>7.8732781105758791</v>
      </c>
      <c r="CM195" s="104">
        <f t="shared" si="245"/>
        <v>5.3019705713874457</v>
      </c>
      <c r="CN195" s="104">
        <f t="shared" si="245"/>
        <v>5.8938016674197584</v>
      </c>
      <c r="CO195" s="104">
        <f t="shared" si="245"/>
        <v>6.458309663784692</v>
      </c>
      <c r="CP195" s="104">
        <f t="shared" si="245"/>
        <v>6.9413614648262394</v>
      </c>
      <c r="CQ195" s="104">
        <f t="shared" si="245"/>
        <v>7.2692802634976221</v>
      </c>
      <c r="CR195" s="104">
        <f t="shared" si="245"/>
        <v>7.5335219576865438</v>
      </c>
      <c r="CS195" s="104">
        <f t="shared" si="245"/>
        <v>7.7402848358553493</v>
      </c>
      <c r="CT195" s="104" t="str">
        <f t="shared" ref="CT195:EM195" si="248">IF(NOT(COUNTA(CT129:CT134)),"",IF(NOT(COUNT(CT129:CT134)),"NK",SUM(CT129:CT134)))</f>
        <v/>
      </c>
      <c r="CU195" s="104">
        <f t="shared" si="248"/>
        <v>8.1361081083249207</v>
      </c>
      <c r="CV195" s="104">
        <f t="shared" si="248"/>
        <v>8.2950459145509736</v>
      </c>
      <c r="CW195" s="104">
        <f t="shared" si="248"/>
        <v>8.2584942716390977</v>
      </c>
      <c r="CX195" s="104">
        <f t="shared" si="248"/>
        <v>8.0814176709543073</v>
      </c>
      <c r="CY195" s="104">
        <f t="shared" si="248"/>
        <v>7.7992193853557241</v>
      </c>
      <c r="CZ195" s="104">
        <f t="shared" si="248"/>
        <v>7.4536645454875199</v>
      </c>
      <c r="DA195" s="104">
        <f t="shared" si="248"/>
        <v>7.1514493476451779</v>
      </c>
      <c r="DB195" s="104">
        <f t="shared" si="248"/>
        <v>7.0216683396805983</v>
      </c>
      <c r="DC195" s="104">
        <f t="shared" si="248"/>
        <v>6.9816956871182434</v>
      </c>
      <c r="DD195" s="104">
        <f t="shared" si="248"/>
        <v>6.9457520163540245</v>
      </c>
      <c r="DE195" s="104">
        <f t="shared" si="248"/>
        <v>6.8646598499383389</v>
      </c>
      <c r="DF195" s="104">
        <f t="shared" si="248"/>
        <v>6.640762743338561</v>
      </c>
      <c r="DG195" s="104">
        <f t="shared" si="248"/>
        <v>6.3409621130868983</v>
      </c>
      <c r="DH195" s="104">
        <f t="shared" si="248"/>
        <v>6.0371656293151217</v>
      </c>
      <c r="DI195" s="104">
        <f t="shared" si="248"/>
        <v>5.7606922452107243</v>
      </c>
      <c r="DJ195" s="104">
        <f t="shared" si="248"/>
        <v>5.5656750564297148</v>
      </c>
      <c r="DK195" s="104">
        <f t="shared" si="248"/>
        <v>5.5257908700188674</v>
      </c>
      <c r="DL195" s="104">
        <f t="shared" si="248"/>
        <v>5.5495837880904837</v>
      </c>
      <c r="DM195" s="104">
        <f t="shared" ref="DM195:DQ195" si="249">IF(NOT(COUNTA(DM129:DM134)),"",IF(NOT(COUNT(DM129:DM134)),"NK",SUM(DM129:DM134)))</f>
        <v>5.618253214926467</v>
      </c>
      <c r="DN195" s="104">
        <f t="shared" si="249"/>
        <v>5.7606922452107252</v>
      </c>
      <c r="DO195" s="104">
        <f t="shared" si="249"/>
        <v>5.7606922452107252</v>
      </c>
      <c r="DP195" s="104">
        <f t="shared" si="249"/>
        <v>5.7606922452107252</v>
      </c>
      <c r="DQ195" s="104">
        <f t="shared" si="249"/>
        <v>5.7606922452107252</v>
      </c>
      <c r="DR195" s="104">
        <f t="shared" ref="DR195:EA195" si="250">IF(NOT(COUNTA(DR129:DR134)),"",IF(NOT(COUNT(DR129:DR134)),"NK",SUM(DR129:DR134)))</f>
        <v>5.7606922452107252</v>
      </c>
      <c r="DS195" s="104">
        <f t="shared" si="250"/>
        <v>5.7606922452107252</v>
      </c>
      <c r="DT195" s="104">
        <f t="shared" si="250"/>
        <v>5.7606922452107252</v>
      </c>
      <c r="DU195" s="104">
        <f t="shared" si="250"/>
        <v>5.7606922452107252</v>
      </c>
      <c r="DV195" s="104">
        <f t="shared" si="250"/>
        <v>5.7606922452107252</v>
      </c>
      <c r="DW195" s="104">
        <f t="shared" si="250"/>
        <v>5.7606922452107252</v>
      </c>
      <c r="DX195" s="104">
        <f t="shared" si="250"/>
        <v>5.7606922452107252</v>
      </c>
      <c r="DY195" s="104">
        <f t="shared" si="250"/>
        <v>5.7606922452107252</v>
      </c>
      <c r="DZ195" s="104">
        <f t="shared" si="250"/>
        <v>5.7606922452107252</v>
      </c>
      <c r="EA195" s="104">
        <f t="shared" si="250"/>
        <v>5.7606922452107252</v>
      </c>
      <c r="EB195" s="105">
        <f t="shared" si="248"/>
        <v>852.28441163034097</v>
      </c>
      <c r="EC195" s="104">
        <f t="shared" si="248"/>
        <v>594.20797945657364</v>
      </c>
      <c r="ED195" s="104">
        <f t="shared" si="248"/>
        <v>641.25727498122853</v>
      </c>
      <c r="EE195" s="104">
        <f t="shared" si="248"/>
        <v>567.20261977643429</v>
      </c>
      <c r="EF195" s="104">
        <f t="shared" si="248"/>
        <v>517.73746097966853</v>
      </c>
      <c r="EG195" s="104">
        <f t="shared" si="248"/>
        <v>560.75840758148115</v>
      </c>
      <c r="EH195" s="104">
        <f t="shared" si="248"/>
        <v>592.43551547880963</v>
      </c>
      <c r="EI195" s="104">
        <f t="shared" si="248"/>
        <v>746.23642916963422</v>
      </c>
      <c r="EJ195" s="104" t="str">
        <f t="shared" si="248"/>
        <v/>
      </c>
      <c r="EK195" s="104">
        <f t="shared" si="248"/>
        <v>837.81655136234997</v>
      </c>
      <c r="EL195" s="104">
        <f t="shared" si="248"/>
        <v>791.8416753827413</v>
      </c>
      <c r="EM195" s="104">
        <f t="shared" si="248"/>
        <v>717.35423612853572</v>
      </c>
      <c r="EN195" s="104">
        <f t="shared" ref="EN195:FB195" si="251">IF(NOT(COUNTA(EN129:EN134)),"",IF(NOT(COUNT(EN129:EN134)),"NK",SUM(EN129:EN134)))</f>
        <v>752.9265704570189</v>
      </c>
      <c r="EO195" s="104">
        <f t="shared" si="251"/>
        <v>705.07311592356507</v>
      </c>
      <c r="EP195" s="104">
        <f t="shared" si="251"/>
        <v>694.17663802800359</v>
      </c>
      <c r="EQ195" s="104">
        <f t="shared" si="251"/>
        <v>670.90612540515906</v>
      </c>
      <c r="ER195" s="104">
        <f t="shared" si="251"/>
        <v>664.61400929764147</v>
      </c>
      <c r="ES195" s="104">
        <f t="shared" si="251"/>
        <v>663.88588175847019</v>
      </c>
      <c r="ET195" s="104">
        <f t="shared" si="251"/>
        <v>686.03834067593982</v>
      </c>
      <c r="EU195" s="104">
        <f t="shared" si="251"/>
        <v>676.36990337033649</v>
      </c>
      <c r="EV195" s="104">
        <f t="shared" si="251"/>
        <v>652.86391592722225</v>
      </c>
      <c r="EW195" s="104">
        <f t="shared" si="251"/>
        <v>600.12334267677545</v>
      </c>
      <c r="EX195" s="104">
        <f t="shared" si="251"/>
        <v>606.55890559054478</v>
      </c>
      <c r="EY195" s="104">
        <f t="shared" si="251"/>
        <v>616.5384008509717</v>
      </c>
      <c r="EZ195" s="104">
        <f t="shared" si="251"/>
        <v>620.45036351380088</v>
      </c>
      <c r="FA195" s="104">
        <f t="shared" si="251"/>
        <v>607.2315971261105</v>
      </c>
      <c r="FB195" s="104">
        <f t="shared" si="251"/>
        <v>600.68212680339195</v>
      </c>
      <c r="FC195" s="104">
        <f t="shared" ref="FC195:FG195" si="252">IF(NOT(COUNTA(FC129:FC134)),"",IF(NOT(COUNT(FC129:FC134)),"NK",SUM(FC129:FC134)))</f>
        <v>591.69577179646251</v>
      </c>
      <c r="FD195" s="104">
        <f t="shared" si="252"/>
        <v>571.53886676738591</v>
      </c>
      <c r="FE195" s="104">
        <f t="shared" si="252"/>
        <v>551.28880112102888</v>
      </c>
      <c r="FF195" s="104">
        <f t="shared" si="252"/>
        <v>638.1135516551368</v>
      </c>
      <c r="FG195" s="104">
        <f t="shared" si="252"/>
        <v>637.66771370804554</v>
      </c>
      <c r="FH195" s="104">
        <f t="shared" ref="FH195:FQ195" si="253">IF(NOT(COUNTA(FH129:FH134)),"",IF(NOT(COUNT(FH129:FH134)),"NK",SUM(FH129:FH134)))</f>
        <v>636.85104006505026</v>
      </c>
      <c r="FI195" s="104">
        <f t="shared" si="253"/>
        <v>635.89598231892865</v>
      </c>
      <c r="FJ195" s="104">
        <f t="shared" si="253"/>
        <v>634.88643099238777</v>
      </c>
      <c r="FK195" s="104">
        <f t="shared" si="253"/>
        <v>634.03069479723774</v>
      </c>
      <c r="FL195" s="104">
        <f t="shared" si="253"/>
        <v>633.57386601853614</v>
      </c>
      <c r="FM195" s="104">
        <f t="shared" si="253"/>
        <v>633.2871909133562</v>
      </c>
      <c r="FN195" s="104">
        <f t="shared" si="253"/>
        <v>633.02554968944423</v>
      </c>
      <c r="FO195" s="104">
        <f t="shared" si="253"/>
        <v>632.81485939124411</v>
      </c>
      <c r="FP195" s="104">
        <f t="shared" si="253"/>
        <v>631.97693564799829</v>
      </c>
      <c r="FQ195" s="104">
        <f t="shared" si="253"/>
        <v>631.00855515018122</v>
      </c>
    </row>
    <row r="196" spans="1:173" outlineLevel="1" x14ac:dyDescent="0.3">
      <c r="B196" s="91" t="s">
        <v>23964</v>
      </c>
      <c r="E196" s="37" t="s">
        <v>23965</v>
      </c>
      <c r="F196" s="104">
        <f t="shared" ref="F196:AY196" si="254">IF(NOT(COUNTA(F135:F140)),"",IF(NOT(COUNT(F135:F140)),"NK",SUM(F135:F140)))</f>
        <v>-171.97700444667677</v>
      </c>
      <c r="G196" s="104">
        <f t="shared" si="254"/>
        <v>-233.80183722046652</v>
      </c>
      <c r="H196" s="104">
        <f t="shared" si="254"/>
        <v>-223.1302101931638</v>
      </c>
      <c r="I196" s="104">
        <f t="shared" si="254"/>
        <v>-203.48254497198459</v>
      </c>
      <c r="J196" s="104">
        <f t="shared" si="254"/>
        <v>-193.88643836727752</v>
      </c>
      <c r="K196" s="104">
        <f t="shared" si="254"/>
        <v>-186.08859761623557</v>
      </c>
      <c r="L196" s="104">
        <f t="shared" si="254"/>
        <v>-178.70479650113282</v>
      </c>
      <c r="M196" s="104">
        <f t="shared" si="254"/>
        <v>-170.59556108678862</v>
      </c>
      <c r="N196" s="104" t="str">
        <f t="shared" si="254"/>
        <v/>
      </c>
      <c r="O196" s="104">
        <f t="shared" si="254"/>
        <v>-147.51570456142582</v>
      </c>
      <c r="P196" s="104">
        <f t="shared" si="254"/>
        <v>-141.34322317680761</v>
      </c>
      <c r="Q196" s="104">
        <f t="shared" si="254"/>
        <v>-134.54136449346527</v>
      </c>
      <c r="R196" s="104">
        <f t="shared" si="254"/>
        <v>-127.43538710980042</v>
      </c>
      <c r="S196" s="104">
        <f t="shared" si="254"/>
        <v>-120.32546769190272</v>
      </c>
      <c r="T196" s="104">
        <f t="shared" si="254"/>
        <v>-122.46961895836526</v>
      </c>
      <c r="U196" s="104">
        <f t="shared" si="254"/>
        <v>-116.52075874236789</v>
      </c>
      <c r="V196" s="104">
        <f t="shared" si="254"/>
        <v>-111.93481819120869</v>
      </c>
      <c r="W196" s="104">
        <f t="shared" si="254"/>
        <v>-108.22634944329829</v>
      </c>
      <c r="X196" s="104">
        <f t="shared" si="254"/>
        <v>-105.26310853670827</v>
      </c>
      <c r="Y196" s="104">
        <f t="shared" si="254"/>
        <v>-103.5369879443962</v>
      </c>
      <c r="Z196" s="104">
        <f t="shared" si="254"/>
        <v>-102.0453542251896</v>
      </c>
      <c r="AA196" s="104">
        <f t="shared" si="254"/>
        <v>-101.14312434893549</v>
      </c>
      <c r="AB196" s="104">
        <f t="shared" si="254"/>
        <v>-99.739327044964625</v>
      </c>
      <c r="AC196" s="104">
        <f t="shared" si="254"/>
        <v>-98.865117388931623</v>
      </c>
      <c r="AD196" s="104">
        <f t="shared" si="254"/>
        <v>-97.895378835233629</v>
      </c>
      <c r="AE196" s="104">
        <f t="shared" si="254"/>
        <v>-96.734339459732738</v>
      </c>
      <c r="AF196" s="104">
        <f t="shared" si="254"/>
        <v>-95.42291079618002</v>
      </c>
      <c r="AG196" s="104">
        <f t="shared" ref="AG196:AK196" si="255">IF(NOT(COUNTA(AG135:AG140)),"",IF(NOT(COUNT(AG135:AG140)),"NK",SUM(AG135:AG140)))</f>
        <v>-95.023859263345031</v>
      </c>
      <c r="AH196" s="104">
        <f t="shared" si="255"/>
        <v>-94.536856160285907</v>
      </c>
      <c r="AI196" s="104">
        <f t="shared" si="255"/>
        <v>-94.225291580538894</v>
      </c>
      <c r="AJ196" s="104">
        <f t="shared" si="255"/>
        <v>-93.913727000791937</v>
      </c>
      <c r="AK196" s="104">
        <f t="shared" si="255"/>
        <v>-93.602162421044966</v>
      </c>
      <c r="AL196" s="104">
        <f t="shared" ref="AL196:AU196" si="256">IF(NOT(COUNTA(AL135:AL140)),"",IF(NOT(COUNT(AL135:AL140)),"NK",SUM(AL135:AL140)))</f>
        <v>-93.290597841297995</v>
      </c>
      <c r="AM196" s="104">
        <f t="shared" si="256"/>
        <v>-92.979033261551024</v>
      </c>
      <c r="AN196" s="104">
        <f t="shared" si="256"/>
        <v>-92.113381015821886</v>
      </c>
      <c r="AO196" s="104">
        <f t="shared" si="256"/>
        <v>-91.247728770092721</v>
      </c>
      <c r="AP196" s="104">
        <f t="shared" si="256"/>
        <v>-90.382076524363583</v>
      </c>
      <c r="AQ196" s="104">
        <f t="shared" si="256"/>
        <v>-89.516424278634418</v>
      </c>
      <c r="AR196" s="104">
        <f t="shared" si="256"/>
        <v>-88.65077203290528</v>
      </c>
      <c r="AS196" s="104">
        <f t="shared" si="256"/>
        <v>-87.785119787176143</v>
      </c>
      <c r="AT196" s="104">
        <f t="shared" si="256"/>
        <v>-86.919467541447005</v>
      </c>
      <c r="AU196" s="104">
        <f t="shared" si="256"/>
        <v>-86.05381529571784</v>
      </c>
      <c r="AV196" s="105">
        <f t="shared" si="254"/>
        <v>2.1362625262631419E-3</v>
      </c>
      <c r="AW196" s="104">
        <f t="shared" si="254"/>
        <v>6.9167750685182661E-2</v>
      </c>
      <c r="AX196" s="104">
        <f t="shared" si="254"/>
        <v>6.8845993281233309E-2</v>
      </c>
      <c r="AY196" s="104">
        <f t="shared" si="254"/>
        <v>4.5096348765475205E-3</v>
      </c>
      <c r="AZ196" s="104">
        <f t="shared" ref="AZ196:CS196" si="257">IF(NOT(COUNTA(AZ135:AZ140)),"",IF(NOT(COUNT(AZ135:AZ140)),"NK",SUM(AZ135:AZ140)))</f>
        <v>5.2087393688458855E-2</v>
      </c>
      <c r="BA196" s="104">
        <f t="shared" si="257"/>
        <v>2.3578870181744952E-3</v>
      </c>
      <c r="BB196" s="104">
        <f t="shared" si="257"/>
        <v>0.14882062589614042</v>
      </c>
      <c r="BC196" s="104">
        <f t="shared" si="257"/>
        <v>5.3601001750712678E-3</v>
      </c>
      <c r="BD196" s="104" t="str">
        <f t="shared" si="257"/>
        <v/>
      </c>
      <c r="BE196" s="104">
        <f t="shared" si="257"/>
        <v>4.2152453860821636E-2</v>
      </c>
      <c r="BF196" s="104">
        <f t="shared" si="257"/>
        <v>4.2152453860821636E-2</v>
      </c>
      <c r="BG196" s="104">
        <f t="shared" si="257"/>
        <v>4.2152453860821636E-2</v>
      </c>
      <c r="BH196" s="104">
        <f t="shared" si="257"/>
        <v>4.2152453860821636E-2</v>
      </c>
      <c r="BI196" s="104">
        <f t="shared" si="257"/>
        <v>4.2152453860821636E-2</v>
      </c>
      <c r="BJ196" s="104">
        <f t="shared" si="257"/>
        <v>4.2152453860821636E-2</v>
      </c>
      <c r="BK196" s="104">
        <f t="shared" si="257"/>
        <v>4.2152453860821636E-2</v>
      </c>
      <c r="BL196" s="104">
        <f t="shared" si="257"/>
        <v>4.2152453860821636E-2</v>
      </c>
      <c r="BM196" s="104">
        <f t="shared" si="257"/>
        <v>4.2152453860821636E-2</v>
      </c>
      <c r="BN196" s="104">
        <f t="shared" si="257"/>
        <v>4.2152453860821636E-2</v>
      </c>
      <c r="BO196" s="104">
        <f t="shared" si="257"/>
        <v>4.2152453860821636E-2</v>
      </c>
      <c r="BP196" s="104">
        <f t="shared" si="257"/>
        <v>4.2152453860821636E-2</v>
      </c>
      <c r="BQ196" s="104">
        <f t="shared" si="257"/>
        <v>4.2152453860821636E-2</v>
      </c>
      <c r="BR196" s="104">
        <f t="shared" si="257"/>
        <v>4.2152453860821636E-2</v>
      </c>
      <c r="BS196" s="104">
        <f t="shared" si="257"/>
        <v>4.2152453860821636E-2</v>
      </c>
      <c r="BT196" s="104">
        <f t="shared" si="257"/>
        <v>4.2152453860821636E-2</v>
      </c>
      <c r="BU196" s="104">
        <f t="shared" si="257"/>
        <v>4.2152453860821636E-2</v>
      </c>
      <c r="BV196" s="104">
        <f t="shared" si="257"/>
        <v>4.2152453860821636E-2</v>
      </c>
      <c r="BW196" s="104">
        <f t="shared" ref="BW196:CA196" si="258">IF(NOT(COUNTA(BW135:BW140)),"",IF(NOT(COUNT(BW135:BW140)),"NK",SUM(BW135:BW140)))</f>
        <v>4.2152453860821636E-2</v>
      </c>
      <c r="BX196" s="104">
        <f t="shared" si="258"/>
        <v>4.2152453860821636E-2</v>
      </c>
      <c r="BY196" s="104">
        <f t="shared" si="258"/>
        <v>4.2152453860821636E-2</v>
      </c>
      <c r="BZ196" s="104">
        <f t="shared" si="258"/>
        <v>4.2152453860821636E-2</v>
      </c>
      <c r="CA196" s="104">
        <f t="shared" si="258"/>
        <v>4.2152453860821636E-2</v>
      </c>
      <c r="CB196" s="104">
        <f t="shared" ref="CB196:CK196" si="259">IF(NOT(COUNTA(CB135:CB140)),"",IF(NOT(COUNT(CB135:CB140)),"NK",SUM(CB135:CB140)))</f>
        <v>4.2152453860821636E-2</v>
      </c>
      <c r="CC196" s="104">
        <f t="shared" si="259"/>
        <v>4.2152453860821636E-2</v>
      </c>
      <c r="CD196" s="104">
        <f t="shared" si="259"/>
        <v>4.2152453860821636E-2</v>
      </c>
      <c r="CE196" s="104">
        <f t="shared" si="259"/>
        <v>4.2152453860821636E-2</v>
      </c>
      <c r="CF196" s="104">
        <f t="shared" si="259"/>
        <v>4.2152453860821636E-2</v>
      </c>
      <c r="CG196" s="104">
        <f t="shared" si="259"/>
        <v>4.2152453860821636E-2</v>
      </c>
      <c r="CH196" s="104">
        <f t="shared" si="259"/>
        <v>4.2152453860821636E-2</v>
      </c>
      <c r="CI196" s="104">
        <f t="shared" si="259"/>
        <v>4.2152453860821636E-2</v>
      </c>
      <c r="CJ196" s="104">
        <f t="shared" si="259"/>
        <v>4.2152453860821636E-2</v>
      </c>
      <c r="CK196" s="104">
        <f t="shared" si="259"/>
        <v>4.2152453860821636E-2</v>
      </c>
      <c r="CL196" s="105">
        <f t="shared" si="257"/>
        <v>1.8460094656295627E-3</v>
      </c>
      <c r="CM196" s="104">
        <f t="shared" si="257"/>
        <v>5.9769958472521971E-2</v>
      </c>
      <c r="CN196" s="104">
        <f t="shared" si="257"/>
        <v>5.9491918107152708E-2</v>
      </c>
      <c r="CO196" s="104">
        <f t="shared" si="257"/>
        <v>3.8969127465818252E-3</v>
      </c>
      <c r="CP196" s="104">
        <f t="shared" si="257"/>
        <v>4.5010302154700865E-2</v>
      </c>
      <c r="CQ196" s="104">
        <f t="shared" si="257"/>
        <v>2.0375219341833956E-3</v>
      </c>
      <c r="CR196" s="104">
        <f t="shared" si="257"/>
        <v>0.1286004321602518</v>
      </c>
      <c r="CS196" s="104">
        <f t="shared" si="257"/>
        <v>4.6318256947626727E-3</v>
      </c>
      <c r="CT196" s="104" t="str">
        <f t="shared" ref="CT196:EM196" si="260">IF(NOT(COUNTA(CT135:CT140)),"",IF(NOT(COUNT(CT135:CT140)),"NK",SUM(CT135:CT140)))</f>
        <v/>
      </c>
      <c r="CU196" s="104">
        <f t="shared" si="260"/>
        <v>3.6425218281905647E-2</v>
      </c>
      <c r="CV196" s="104">
        <f t="shared" si="260"/>
        <v>3.6425218281905647E-2</v>
      </c>
      <c r="CW196" s="104">
        <f t="shared" si="260"/>
        <v>3.6425218281905647E-2</v>
      </c>
      <c r="CX196" s="104">
        <f t="shared" si="260"/>
        <v>3.6425218281905647E-2</v>
      </c>
      <c r="CY196" s="104">
        <f t="shared" si="260"/>
        <v>3.6425218281905647E-2</v>
      </c>
      <c r="CZ196" s="104">
        <f t="shared" si="260"/>
        <v>3.6425218281905647E-2</v>
      </c>
      <c r="DA196" s="104">
        <f t="shared" si="260"/>
        <v>3.6425218281905647E-2</v>
      </c>
      <c r="DB196" s="104">
        <f t="shared" si="260"/>
        <v>3.6425218281905647E-2</v>
      </c>
      <c r="DC196" s="104">
        <f t="shared" si="260"/>
        <v>3.6425218281905647E-2</v>
      </c>
      <c r="DD196" s="104">
        <f t="shared" si="260"/>
        <v>3.6425218281905647E-2</v>
      </c>
      <c r="DE196" s="104">
        <f t="shared" si="260"/>
        <v>3.6425218281905647E-2</v>
      </c>
      <c r="DF196" s="104">
        <f t="shared" si="260"/>
        <v>3.6425218281905647E-2</v>
      </c>
      <c r="DG196" s="104">
        <f t="shared" si="260"/>
        <v>3.6425218281905647E-2</v>
      </c>
      <c r="DH196" s="104">
        <f t="shared" si="260"/>
        <v>3.6425218281905647E-2</v>
      </c>
      <c r="DI196" s="104">
        <f t="shared" si="260"/>
        <v>3.6425218281905647E-2</v>
      </c>
      <c r="DJ196" s="104">
        <f t="shared" si="260"/>
        <v>3.6425218281905647E-2</v>
      </c>
      <c r="DK196" s="104">
        <f t="shared" si="260"/>
        <v>3.6425218281905647E-2</v>
      </c>
      <c r="DL196" s="104">
        <f t="shared" si="260"/>
        <v>3.6425218281905647E-2</v>
      </c>
      <c r="DM196" s="104">
        <f t="shared" ref="DM196:DQ196" si="261">IF(NOT(COUNTA(DM135:DM140)),"",IF(NOT(COUNT(DM135:DM140)),"NK",SUM(DM135:DM140)))</f>
        <v>3.6425218281905647E-2</v>
      </c>
      <c r="DN196" s="104">
        <f t="shared" si="261"/>
        <v>3.6425218281905647E-2</v>
      </c>
      <c r="DO196" s="104">
        <f t="shared" si="261"/>
        <v>3.6425218281905647E-2</v>
      </c>
      <c r="DP196" s="104">
        <f t="shared" si="261"/>
        <v>3.6425218281905647E-2</v>
      </c>
      <c r="DQ196" s="104">
        <f t="shared" si="261"/>
        <v>3.6425218281905647E-2</v>
      </c>
      <c r="DR196" s="104">
        <f t="shared" ref="DR196:EA196" si="262">IF(NOT(COUNTA(DR135:DR140)),"",IF(NOT(COUNT(DR135:DR140)),"NK",SUM(DR135:DR140)))</f>
        <v>3.6425218281905647E-2</v>
      </c>
      <c r="DS196" s="104">
        <f t="shared" si="262"/>
        <v>3.6425218281905647E-2</v>
      </c>
      <c r="DT196" s="104">
        <f t="shared" si="262"/>
        <v>3.6425218281905647E-2</v>
      </c>
      <c r="DU196" s="104">
        <f t="shared" si="262"/>
        <v>3.6425218281905647E-2</v>
      </c>
      <c r="DV196" s="104">
        <f t="shared" si="262"/>
        <v>3.6425218281905647E-2</v>
      </c>
      <c r="DW196" s="104">
        <f t="shared" si="262"/>
        <v>3.6425218281905647E-2</v>
      </c>
      <c r="DX196" s="104">
        <f t="shared" si="262"/>
        <v>3.6425218281905647E-2</v>
      </c>
      <c r="DY196" s="104">
        <f t="shared" si="262"/>
        <v>3.6425218281905647E-2</v>
      </c>
      <c r="DZ196" s="104">
        <f t="shared" si="262"/>
        <v>3.6425218281905647E-2</v>
      </c>
      <c r="EA196" s="104">
        <f t="shared" si="262"/>
        <v>3.6425218281905647E-2</v>
      </c>
      <c r="EB196" s="105">
        <f t="shared" si="260"/>
        <v>-171.9730221746849</v>
      </c>
      <c r="EC196" s="104">
        <f t="shared" si="260"/>
        <v>-233.67289951130883</v>
      </c>
      <c r="ED196" s="104">
        <f t="shared" si="260"/>
        <v>-223.00187228177541</v>
      </c>
      <c r="EE196" s="104">
        <f t="shared" si="260"/>
        <v>-203.47413842436146</v>
      </c>
      <c r="EF196" s="104">
        <f t="shared" si="260"/>
        <v>-193.78934067143436</v>
      </c>
      <c r="EG196" s="104">
        <f t="shared" si="260"/>
        <v>-186.08420220728323</v>
      </c>
      <c r="EH196" s="104">
        <f t="shared" si="260"/>
        <v>-178.42737544307644</v>
      </c>
      <c r="EI196" s="104">
        <f t="shared" si="260"/>
        <v>-170.58556916091879</v>
      </c>
      <c r="EJ196" s="104" t="str">
        <f t="shared" si="260"/>
        <v/>
      </c>
      <c r="EK196" s="104">
        <f t="shared" si="260"/>
        <v>-147.43712688928309</v>
      </c>
      <c r="EL196" s="104">
        <f t="shared" si="260"/>
        <v>-141.26464550466488</v>
      </c>
      <c r="EM196" s="104">
        <f t="shared" si="260"/>
        <v>-134.46278682132254</v>
      </c>
      <c r="EN196" s="104">
        <f t="shared" ref="EN196:FB196" si="263">IF(NOT(COUNTA(EN135:EN140)),"",IF(NOT(COUNT(EN135:EN140)),"NK",SUM(EN135:EN140)))</f>
        <v>-127.35680943765769</v>
      </c>
      <c r="EO196" s="104">
        <f t="shared" si="263"/>
        <v>-120.24689001975999</v>
      </c>
      <c r="EP196" s="104">
        <f t="shared" si="263"/>
        <v>-122.39104128622253</v>
      </c>
      <c r="EQ196" s="104">
        <f t="shared" si="263"/>
        <v>-116.44218107022516</v>
      </c>
      <c r="ER196" s="104">
        <f t="shared" si="263"/>
        <v>-111.85624051906596</v>
      </c>
      <c r="ES196" s="104">
        <f t="shared" si="263"/>
        <v>-108.14777177115556</v>
      </c>
      <c r="ET196" s="104">
        <f t="shared" si="263"/>
        <v>-105.18453086456555</v>
      </c>
      <c r="EU196" s="104">
        <f t="shared" si="263"/>
        <v>-103.45841027225347</v>
      </c>
      <c r="EV196" s="104">
        <f t="shared" si="263"/>
        <v>-101.96677655304687</v>
      </c>
      <c r="EW196" s="104">
        <f t="shared" si="263"/>
        <v>-101.06454667679276</v>
      </c>
      <c r="EX196" s="104">
        <f t="shared" si="263"/>
        <v>-99.660749372821897</v>
      </c>
      <c r="EY196" s="104">
        <f t="shared" si="263"/>
        <v>-98.786539716788894</v>
      </c>
      <c r="EZ196" s="104">
        <f t="shared" si="263"/>
        <v>-97.816801163090901</v>
      </c>
      <c r="FA196" s="104">
        <f t="shared" si="263"/>
        <v>-96.655761787590009</v>
      </c>
      <c r="FB196" s="104">
        <f t="shared" si="263"/>
        <v>-95.344333124037291</v>
      </c>
      <c r="FC196" s="104">
        <f t="shared" ref="FC196:FG196" si="264">IF(NOT(COUNTA(FC135:FC140)),"",IF(NOT(COUNT(FC135:FC140)),"NK",SUM(FC135:FC140)))</f>
        <v>-94.945281591202303</v>
      </c>
      <c r="FD196" s="104">
        <f t="shared" si="264"/>
        <v>-94.458278488143179</v>
      </c>
      <c r="FE196" s="104">
        <f t="shared" si="264"/>
        <v>-94.146713908396165</v>
      </c>
      <c r="FF196" s="104">
        <f t="shared" si="264"/>
        <v>-93.835149328649209</v>
      </c>
      <c r="FG196" s="104">
        <f t="shared" si="264"/>
        <v>-93.523584748902238</v>
      </c>
      <c r="FH196" s="104">
        <f t="shared" ref="FH196:FQ196" si="265">IF(NOT(COUNTA(FH135:FH140)),"",IF(NOT(COUNT(FH135:FH140)),"NK",SUM(FH135:FH140)))</f>
        <v>-93.212020169155267</v>
      </c>
      <c r="FI196" s="104">
        <f t="shared" si="265"/>
        <v>-92.900455589408296</v>
      </c>
      <c r="FJ196" s="104">
        <f t="shared" si="265"/>
        <v>-92.034803343679158</v>
      </c>
      <c r="FK196" s="104">
        <f t="shared" si="265"/>
        <v>-91.169151097949992</v>
      </c>
      <c r="FL196" s="104">
        <f t="shared" si="265"/>
        <v>-90.303498852220855</v>
      </c>
      <c r="FM196" s="104">
        <f t="shared" si="265"/>
        <v>-89.437846606491689</v>
      </c>
      <c r="FN196" s="104">
        <f t="shared" si="265"/>
        <v>-88.572194360762552</v>
      </c>
      <c r="FO196" s="104">
        <f t="shared" si="265"/>
        <v>-87.706542115033415</v>
      </c>
      <c r="FP196" s="104">
        <f t="shared" si="265"/>
        <v>-86.840889869304277</v>
      </c>
      <c r="FQ196" s="104">
        <f t="shared" si="265"/>
        <v>-85.975237623575111</v>
      </c>
    </row>
    <row r="197" spans="1:173" outlineLevel="1" x14ac:dyDescent="0.3">
      <c r="B197" s="91" t="s">
        <v>23966</v>
      </c>
      <c r="E197" s="37" t="s">
        <v>23967</v>
      </c>
      <c r="F197" s="104">
        <f t="shared" ref="F197:AY197" si="266">IF(NOT(COUNTA(F141:F156)),"",IF(NOT(COUNT(F141:F156)),"NK",SUM(F141:F156)))</f>
        <v>1305.1405143333336</v>
      </c>
      <c r="G197" s="104">
        <f t="shared" si="266"/>
        <v>828.62823266666692</v>
      </c>
      <c r="H197" s="104">
        <f t="shared" si="266"/>
        <v>635.38666400000011</v>
      </c>
      <c r="I197" s="104">
        <f t="shared" si="266"/>
        <v>882.07729133333362</v>
      </c>
      <c r="J197" s="104">
        <f t="shared" si="266"/>
        <v>1129.9762576666669</v>
      </c>
      <c r="K197" s="104">
        <f t="shared" si="266"/>
        <v>995.66433266666695</v>
      </c>
      <c r="L197" s="104">
        <f t="shared" si="266"/>
        <v>881.52761033333354</v>
      </c>
      <c r="M197" s="104">
        <f t="shared" si="266"/>
        <v>1119.8209513333336</v>
      </c>
      <c r="N197" s="104" t="str">
        <f t="shared" si="266"/>
        <v/>
      </c>
      <c r="O197" s="104">
        <f t="shared" si="266"/>
        <v>1112.3701582981876</v>
      </c>
      <c r="P197" s="104">
        <f t="shared" si="266"/>
        <v>1102.4437213699118</v>
      </c>
      <c r="Q197" s="104">
        <f t="shared" si="266"/>
        <v>1106.229649250902</v>
      </c>
      <c r="R197" s="104">
        <f t="shared" si="266"/>
        <v>1109.6961712696761</v>
      </c>
      <c r="S197" s="104">
        <f t="shared" si="266"/>
        <v>1112.872701851077</v>
      </c>
      <c r="T197" s="104">
        <f t="shared" si="266"/>
        <v>1115.7699952308583</v>
      </c>
      <c r="U197" s="104">
        <f t="shared" si="266"/>
        <v>1118.4704176672906</v>
      </c>
      <c r="V197" s="104">
        <f t="shared" si="266"/>
        <v>1120.9249852411644</v>
      </c>
      <c r="W197" s="104">
        <f t="shared" si="266"/>
        <v>1123.1799089319118</v>
      </c>
      <c r="X197" s="104">
        <f t="shared" si="266"/>
        <v>1125.2633095670549</v>
      </c>
      <c r="Y197" s="104">
        <f t="shared" si="266"/>
        <v>1127.2585908091392</v>
      </c>
      <c r="Z197" s="104">
        <f t="shared" si="266"/>
        <v>1129.1471086387794</v>
      </c>
      <c r="AA197" s="104">
        <f t="shared" si="266"/>
        <v>1140.369722066667</v>
      </c>
      <c r="AB197" s="104">
        <f t="shared" si="266"/>
        <v>1140.267719066667</v>
      </c>
      <c r="AC197" s="104">
        <f t="shared" si="266"/>
        <v>1140.2147210666669</v>
      </c>
      <c r="AD197" s="104">
        <f t="shared" si="266"/>
        <v>1140.150833066667</v>
      </c>
      <c r="AE197" s="104">
        <f t="shared" si="266"/>
        <v>1140.0869450666669</v>
      </c>
      <c r="AF197" s="104">
        <f t="shared" si="266"/>
        <v>1140.0520970666671</v>
      </c>
      <c r="AG197" s="104">
        <f t="shared" ref="AG197:AK197" si="267">IF(NOT(COUNTA(AG141:AG156)),"",IF(NOT(COUNT(AG141:AG156)),"NK",SUM(AG141:AG156)))</f>
        <v>1140.1279640666669</v>
      </c>
      <c r="AH197" s="104">
        <f t="shared" si="267"/>
        <v>1140.2147210666669</v>
      </c>
      <c r="AI197" s="104">
        <f t="shared" si="267"/>
        <v>1140.2147210666669</v>
      </c>
      <c r="AJ197" s="104">
        <f t="shared" si="267"/>
        <v>1140.2147210666669</v>
      </c>
      <c r="AK197" s="104">
        <f t="shared" si="267"/>
        <v>1140.2147210666669</v>
      </c>
      <c r="AL197" s="104">
        <f t="shared" ref="AL197:AU197" si="268">IF(NOT(COUNTA(AL141:AL156)),"",IF(NOT(COUNT(AL141:AL156)),"NK",SUM(AL141:AL156)))</f>
        <v>1140.2147210666669</v>
      </c>
      <c r="AM197" s="104">
        <f t="shared" si="268"/>
        <v>1140.2147210666669</v>
      </c>
      <c r="AN197" s="104">
        <f t="shared" si="268"/>
        <v>1140.2147210666669</v>
      </c>
      <c r="AO197" s="104">
        <f t="shared" si="268"/>
        <v>1140.2147210666669</v>
      </c>
      <c r="AP197" s="104">
        <f t="shared" si="268"/>
        <v>1140.2147210666669</v>
      </c>
      <c r="AQ197" s="104">
        <f t="shared" si="268"/>
        <v>1140.2147210666669</v>
      </c>
      <c r="AR197" s="104">
        <f t="shared" si="268"/>
        <v>1140.2147210666669</v>
      </c>
      <c r="AS197" s="104">
        <f t="shared" si="268"/>
        <v>1140.2147210666669</v>
      </c>
      <c r="AT197" s="104">
        <f t="shared" si="268"/>
        <v>1140.2147210666669</v>
      </c>
      <c r="AU197" s="104">
        <f t="shared" si="268"/>
        <v>1140.2147210666669</v>
      </c>
      <c r="AV197" s="105">
        <f t="shared" si="266"/>
        <v>0.11561088000000003</v>
      </c>
      <c r="AW197" s="104">
        <f t="shared" si="266"/>
        <v>0.11407872000000001</v>
      </c>
      <c r="AX197" s="104">
        <f t="shared" si="266"/>
        <v>0.11462975999999998</v>
      </c>
      <c r="AY197" s="104">
        <f t="shared" si="266"/>
        <v>0.11518976000000002</v>
      </c>
      <c r="AZ197" s="104">
        <f t="shared" ref="AZ197:CS197" si="269">IF(NOT(COUNTA(AZ141:AZ156)),"",IF(NOT(COUNT(AZ141:AZ156)),"NK",SUM(AZ141:AZ156)))</f>
        <v>0.11574976000000001</v>
      </c>
      <c r="BA197" s="104">
        <f t="shared" si="269"/>
        <v>0.11574976000000001</v>
      </c>
      <c r="BB197" s="104">
        <f t="shared" si="269"/>
        <v>0.11574976000000003</v>
      </c>
      <c r="BC197" s="104">
        <f t="shared" si="269"/>
        <v>0.11561088000000001</v>
      </c>
      <c r="BD197" s="104" t="str">
        <f t="shared" si="269"/>
        <v/>
      </c>
      <c r="BE197" s="104">
        <f t="shared" si="269"/>
        <v>0.11561088</v>
      </c>
      <c r="BF197" s="104">
        <f t="shared" si="269"/>
        <v>0.11561088</v>
      </c>
      <c r="BG197" s="104">
        <f t="shared" si="269"/>
        <v>0.11561088</v>
      </c>
      <c r="BH197" s="104">
        <f t="shared" si="269"/>
        <v>0.11561088</v>
      </c>
      <c r="BI197" s="104">
        <f t="shared" si="269"/>
        <v>0.11561088</v>
      </c>
      <c r="BJ197" s="104">
        <f t="shared" si="269"/>
        <v>0.11561088</v>
      </c>
      <c r="BK197" s="104">
        <f t="shared" si="269"/>
        <v>0.11561088</v>
      </c>
      <c r="BL197" s="104">
        <f t="shared" si="269"/>
        <v>0.11561088</v>
      </c>
      <c r="BM197" s="104">
        <f t="shared" si="269"/>
        <v>0.11561088</v>
      </c>
      <c r="BN197" s="104">
        <f t="shared" si="269"/>
        <v>0.11561088</v>
      </c>
      <c r="BO197" s="104">
        <f t="shared" si="269"/>
        <v>0.11561088</v>
      </c>
      <c r="BP197" s="104">
        <f t="shared" si="269"/>
        <v>0.11561088</v>
      </c>
      <c r="BQ197" s="104">
        <f t="shared" si="269"/>
        <v>0.11561088</v>
      </c>
      <c r="BR197" s="104">
        <f t="shared" si="269"/>
        <v>0.11561088</v>
      </c>
      <c r="BS197" s="104">
        <f t="shared" si="269"/>
        <v>0.11561088</v>
      </c>
      <c r="BT197" s="104">
        <f t="shared" si="269"/>
        <v>0.11561088</v>
      </c>
      <c r="BU197" s="104">
        <f t="shared" si="269"/>
        <v>0.11561088</v>
      </c>
      <c r="BV197" s="104">
        <f t="shared" si="269"/>
        <v>0.11561088</v>
      </c>
      <c r="BW197" s="104">
        <f t="shared" ref="BW197:CA197" si="270">IF(NOT(COUNTA(BW141:BW156)),"",IF(NOT(COUNT(BW141:BW156)),"NK",SUM(BW141:BW156)))</f>
        <v>0.11561088</v>
      </c>
      <c r="BX197" s="104">
        <f t="shared" si="270"/>
        <v>0.11561088</v>
      </c>
      <c r="BY197" s="104">
        <f t="shared" si="270"/>
        <v>0.11561088</v>
      </c>
      <c r="BZ197" s="104">
        <f t="shared" si="270"/>
        <v>0.11561088</v>
      </c>
      <c r="CA197" s="104">
        <f t="shared" si="270"/>
        <v>0.11561088</v>
      </c>
      <c r="CB197" s="104">
        <f t="shared" ref="CB197:CK197" si="271">IF(NOT(COUNTA(CB141:CB156)),"",IF(NOT(COUNT(CB141:CB156)),"NK",SUM(CB141:CB156)))</f>
        <v>0.11561088</v>
      </c>
      <c r="CC197" s="104">
        <f t="shared" si="271"/>
        <v>0.11561088</v>
      </c>
      <c r="CD197" s="104">
        <f t="shared" si="271"/>
        <v>0.11561088</v>
      </c>
      <c r="CE197" s="104">
        <f t="shared" si="271"/>
        <v>0.11561088</v>
      </c>
      <c r="CF197" s="104">
        <f t="shared" si="271"/>
        <v>0.11561088</v>
      </c>
      <c r="CG197" s="104">
        <f t="shared" si="271"/>
        <v>0.11561088</v>
      </c>
      <c r="CH197" s="104">
        <f t="shared" si="271"/>
        <v>0.11561088</v>
      </c>
      <c r="CI197" s="104">
        <f t="shared" si="271"/>
        <v>0.11561088</v>
      </c>
      <c r="CJ197" s="104">
        <f t="shared" si="271"/>
        <v>0.11561088</v>
      </c>
      <c r="CK197" s="104">
        <f t="shared" si="271"/>
        <v>0.11561088</v>
      </c>
      <c r="CL197" s="105">
        <f t="shared" si="269"/>
        <v>2.0418075857142863</v>
      </c>
      <c r="CM197" s="104">
        <f t="shared" si="269"/>
        <v>2.0147480571428575</v>
      </c>
      <c r="CN197" s="104">
        <f t="shared" si="269"/>
        <v>2.0244799928571426</v>
      </c>
      <c r="CO197" s="104">
        <f t="shared" si="269"/>
        <v>2.0343701714285713</v>
      </c>
      <c r="CP197" s="104">
        <f t="shared" si="269"/>
        <v>2.0442603500000005</v>
      </c>
      <c r="CQ197" s="104">
        <f t="shared" si="269"/>
        <v>2.0442603500000005</v>
      </c>
      <c r="CR197" s="104">
        <f t="shared" si="269"/>
        <v>2.0442603500000005</v>
      </c>
      <c r="CS197" s="104">
        <f t="shared" si="269"/>
        <v>2.0418075857142859</v>
      </c>
      <c r="CT197" s="104" t="str">
        <f t="shared" ref="CT197:EM197" si="272">IF(NOT(COUNTA(CT141:CT156)),"",IF(NOT(COUNT(CT141:CT156)),"NK",SUM(CT141:CT156)))</f>
        <v/>
      </c>
      <c r="CU197" s="104">
        <f t="shared" si="272"/>
        <v>2.0418075857142859</v>
      </c>
      <c r="CV197" s="104">
        <f t="shared" si="272"/>
        <v>2.0418075857142859</v>
      </c>
      <c r="CW197" s="104">
        <f t="shared" si="272"/>
        <v>2.0418075857142859</v>
      </c>
      <c r="CX197" s="104">
        <f t="shared" si="272"/>
        <v>2.0418075857142859</v>
      </c>
      <c r="CY197" s="104">
        <f t="shared" si="272"/>
        <v>2.0418075857142859</v>
      </c>
      <c r="CZ197" s="104">
        <f t="shared" si="272"/>
        <v>2.0418075857142859</v>
      </c>
      <c r="DA197" s="104">
        <f t="shared" si="272"/>
        <v>2.0418075857142859</v>
      </c>
      <c r="DB197" s="104">
        <f t="shared" si="272"/>
        <v>2.0418075857142859</v>
      </c>
      <c r="DC197" s="104">
        <f t="shared" si="272"/>
        <v>2.0418075857142859</v>
      </c>
      <c r="DD197" s="104">
        <f t="shared" si="272"/>
        <v>2.0418075857142859</v>
      </c>
      <c r="DE197" s="104">
        <f t="shared" si="272"/>
        <v>2.0418075857142859</v>
      </c>
      <c r="DF197" s="104">
        <f t="shared" si="272"/>
        <v>2.0418075857142859</v>
      </c>
      <c r="DG197" s="104">
        <f t="shared" si="272"/>
        <v>2.0418075857142859</v>
      </c>
      <c r="DH197" s="104">
        <f t="shared" si="272"/>
        <v>2.0418075857142859</v>
      </c>
      <c r="DI197" s="104">
        <f t="shared" si="272"/>
        <v>2.0418075857142859</v>
      </c>
      <c r="DJ197" s="104">
        <f t="shared" si="272"/>
        <v>2.0418075857142859</v>
      </c>
      <c r="DK197" s="104">
        <f t="shared" si="272"/>
        <v>2.0418075857142859</v>
      </c>
      <c r="DL197" s="104">
        <f t="shared" si="272"/>
        <v>2.0418075857142859</v>
      </c>
      <c r="DM197" s="104">
        <f t="shared" ref="DM197:DQ197" si="273">IF(NOT(COUNTA(DM141:DM156)),"",IF(NOT(COUNT(DM141:DM156)),"NK",SUM(DM141:DM156)))</f>
        <v>2.0418075857142859</v>
      </c>
      <c r="DN197" s="104">
        <f t="shared" si="273"/>
        <v>2.0418075857142859</v>
      </c>
      <c r="DO197" s="104">
        <f t="shared" si="273"/>
        <v>2.0418075857142859</v>
      </c>
      <c r="DP197" s="104">
        <f t="shared" si="273"/>
        <v>2.0418075857142859</v>
      </c>
      <c r="DQ197" s="104">
        <f t="shared" si="273"/>
        <v>2.0418075857142859</v>
      </c>
      <c r="DR197" s="104">
        <f t="shared" ref="DR197:EA197" si="274">IF(NOT(COUNTA(DR141:DR156)),"",IF(NOT(COUNT(DR141:DR156)),"NK",SUM(DR141:DR156)))</f>
        <v>2.0418075857142859</v>
      </c>
      <c r="DS197" s="104">
        <f t="shared" si="274"/>
        <v>2.0418075857142859</v>
      </c>
      <c r="DT197" s="104">
        <f t="shared" si="274"/>
        <v>2.0418075857142859</v>
      </c>
      <c r="DU197" s="104">
        <f t="shared" si="274"/>
        <v>2.0418075857142859</v>
      </c>
      <c r="DV197" s="104">
        <f t="shared" si="274"/>
        <v>2.0418075857142859</v>
      </c>
      <c r="DW197" s="104">
        <f t="shared" si="274"/>
        <v>2.0418075857142859</v>
      </c>
      <c r="DX197" s="104">
        <f t="shared" si="274"/>
        <v>2.0418075857142859</v>
      </c>
      <c r="DY197" s="104">
        <f t="shared" si="274"/>
        <v>2.0418075857142859</v>
      </c>
      <c r="DZ197" s="104">
        <f t="shared" si="274"/>
        <v>2.0418075857142859</v>
      </c>
      <c r="EA197" s="104">
        <f t="shared" si="274"/>
        <v>2.0418075857142859</v>
      </c>
      <c r="EB197" s="105">
        <f t="shared" si="272"/>
        <v>1307.2979327990479</v>
      </c>
      <c r="EC197" s="104">
        <f t="shared" si="272"/>
        <v>830.75705944380991</v>
      </c>
      <c r="ED197" s="104">
        <f t="shared" si="272"/>
        <v>637.52577375285739</v>
      </c>
      <c r="EE197" s="104">
        <f t="shared" si="272"/>
        <v>884.22685126476222</v>
      </c>
      <c r="EF197" s="104">
        <f t="shared" si="272"/>
        <v>1132.136267776667</v>
      </c>
      <c r="EG197" s="104">
        <f t="shared" si="272"/>
        <v>997.82434277666687</v>
      </c>
      <c r="EH197" s="104">
        <f t="shared" si="272"/>
        <v>883.68762044333346</v>
      </c>
      <c r="EI197" s="104">
        <f t="shared" si="272"/>
        <v>1121.9783697990479</v>
      </c>
      <c r="EJ197" s="104" t="str">
        <f t="shared" si="272"/>
        <v/>
      </c>
      <c r="EK197" s="104">
        <f t="shared" si="272"/>
        <v>1114.5275767639018</v>
      </c>
      <c r="EL197" s="104">
        <f t="shared" si="272"/>
        <v>1104.6011398356261</v>
      </c>
      <c r="EM197" s="104">
        <f t="shared" si="272"/>
        <v>1108.3870677166162</v>
      </c>
      <c r="EN197" s="104">
        <f t="shared" ref="EN197:FB197" si="275">IF(NOT(COUNTA(EN141:EN156)),"",IF(NOT(COUNT(EN141:EN156)),"NK",SUM(EN141:EN156)))</f>
        <v>1111.8535897353904</v>
      </c>
      <c r="EO197" s="104">
        <f t="shared" si="275"/>
        <v>1115.0301203167912</v>
      </c>
      <c r="EP197" s="104">
        <f t="shared" si="275"/>
        <v>1117.9274136965726</v>
      </c>
      <c r="EQ197" s="104">
        <f t="shared" si="275"/>
        <v>1120.6278361330048</v>
      </c>
      <c r="ER197" s="104">
        <f t="shared" si="275"/>
        <v>1123.0824037068787</v>
      </c>
      <c r="ES197" s="104">
        <f t="shared" si="275"/>
        <v>1125.337327397626</v>
      </c>
      <c r="ET197" s="104">
        <f t="shared" si="275"/>
        <v>1127.4207280327691</v>
      </c>
      <c r="EU197" s="104">
        <f t="shared" si="275"/>
        <v>1129.4160092748534</v>
      </c>
      <c r="EV197" s="104">
        <f t="shared" si="275"/>
        <v>1131.3045271044937</v>
      </c>
      <c r="EW197" s="104">
        <f t="shared" si="275"/>
        <v>1142.5271405323813</v>
      </c>
      <c r="EX197" s="104">
        <f t="shared" si="275"/>
        <v>1142.4251375323813</v>
      </c>
      <c r="EY197" s="104">
        <f t="shared" si="275"/>
        <v>1142.3721395323812</v>
      </c>
      <c r="EZ197" s="104">
        <f t="shared" si="275"/>
        <v>1142.3082515323813</v>
      </c>
      <c r="FA197" s="104">
        <f t="shared" si="275"/>
        <v>1142.2443635323812</v>
      </c>
      <c r="FB197" s="104">
        <f t="shared" si="275"/>
        <v>1142.2095155323814</v>
      </c>
      <c r="FC197" s="104">
        <f t="shared" ref="FC197:FG197" si="276">IF(NOT(COUNTA(FC141:FC156)),"",IF(NOT(COUNT(FC141:FC156)),"NK",SUM(FC141:FC156)))</f>
        <v>1142.2853825323812</v>
      </c>
      <c r="FD197" s="104">
        <f t="shared" si="276"/>
        <v>1142.3721395323812</v>
      </c>
      <c r="FE197" s="104">
        <f t="shared" si="276"/>
        <v>1142.3721395323812</v>
      </c>
      <c r="FF197" s="104">
        <f t="shared" si="276"/>
        <v>1142.3721395323812</v>
      </c>
      <c r="FG197" s="104">
        <f t="shared" si="276"/>
        <v>1142.3721395323812</v>
      </c>
      <c r="FH197" s="104">
        <f t="shared" ref="FH197:FQ197" si="277">IF(NOT(COUNTA(FH141:FH156)),"",IF(NOT(COUNT(FH141:FH156)),"NK",SUM(FH141:FH156)))</f>
        <v>1142.3721395323812</v>
      </c>
      <c r="FI197" s="104">
        <f t="shared" si="277"/>
        <v>1142.3721395323812</v>
      </c>
      <c r="FJ197" s="104">
        <f t="shared" si="277"/>
        <v>1142.3721395323812</v>
      </c>
      <c r="FK197" s="104">
        <f t="shared" si="277"/>
        <v>1142.3721395323812</v>
      </c>
      <c r="FL197" s="104">
        <f t="shared" si="277"/>
        <v>1142.3721395323812</v>
      </c>
      <c r="FM197" s="104">
        <f t="shared" si="277"/>
        <v>1142.3721395323812</v>
      </c>
      <c r="FN197" s="104">
        <f t="shared" si="277"/>
        <v>1142.3721395323812</v>
      </c>
      <c r="FO197" s="104">
        <f t="shared" si="277"/>
        <v>1142.3721395323812</v>
      </c>
      <c r="FP197" s="104">
        <f t="shared" si="277"/>
        <v>1142.3721395323812</v>
      </c>
      <c r="FQ197" s="104">
        <f t="shared" si="277"/>
        <v>1142.3721395323812</v>
      </c>
    </row>
    <row r="198" spans="1:173" outlineLevel="1" x14ac:dyDescent="0.3">
      <c r="B198" s="91" t="s">
        <v>23968</v>
      </c>
      <c r="E198" s="37" t="s">
        <v>23969</v>
      </c>
      <c r="F198" s="104">
        <f t="shared" ref="F198:AY198" si="278">IF(NOT(COUNTA(F157:F162)),"",IF(NOT(COUNT(F157:F162)),"NK",SUM(F157:F162)))</f>
        <v>308.85070219178118</v>
      </c>
      <c r="G198" s="104">
        <f t="shared" si="278"/>
        <v>354.27811711827781</v>
      </c>
      <c r="H198" s="104">
        <f t="shared" si="278"/>
        <v>375.30207652352829</v>
      </c>
      <c r="I198" s="104">
        <f t="shared" si="278"/>
        <v>384.52802168212719</v>
      </c>
      <c r="J198" s="104">
        <f t="shared" si="278"/>
        <v>418.09180644750865</v>
      </c>
      <c r="K198" s="104">
        <f t="shared" si="278"/>
        <v>443.64446325294881</v>
      </c>
      <c r="L198" s="104">
        <f t="shared" si="278"/>
        <v>424.14545116804544</v>
      </c>
      <c r="M198" s="104">
        <f t="shared" si="278"/>
        <v>361.48673115894871</v>
      </c>
      <c r="N198" s="104" t="str">
        <f t="shared" si="278"/>
        <v/>
      </c>
      <c r="O198" s="104">
        <f t="shared" si="278"/>
        <v>425.77943861694786</v>
      </c>
      <c r="P198" s="104">
        <f t="shared" si="278"/>
        <v>437.00334885073983</v>
      </c>
      <c r="Q198" s="104">
        <f t="shared" si="278"/>
        <v>450.06945695207133</v>
      </c>
      <c r="R198" s="104">
        <f t="shared" si="278"/>
        <v>450.89988895008196</v>
      </c>
      <c r="S198" s="104">
        <f t="shared" si="278"/>
        <v>451.27068573485582</v>
      </c>
      <c r="T198" s="104">
        <f t="shared" si="278"/>
        <v>451.60374697989897</v>
      </c>
      <c r="U198" s="104">
        <f t="shared" si="278"/>
        <v>418.52304006147011</v>
      </c>
      <c r="V198" s="104">
        <f t="shared" si="278"/>
        <v>419.18593995378745</v>
      </c>
      <c r="W198" s="104">
        <f t="shared" si="278"/>
        <v>421.51262556164687</v>
      </c>
      <c r="X198" s="104">
        <f t="shared" si="278"/>
        <v>422.41919541054602</v>
      </c>
      <c r="Y198" s="104">
        <f t="shared" si="278"/>
        <v>424.10491766719338</v>
      </c>
      <c r="Z198" s="104">
        <f t="shared" si="278"/>
        <v>425.90005741090351</v>
      </c>
      <c r="AA198" s="104">
        <f t="shared" si="278"/>
        <v>426.81461234832352</v>
      </c>
      <c r="AB198" s="104">
        <f t="shared" si="278"/>
        <v>426.98818336515524</v>
      </c>
      <c r="AC198" s="104">
        <f t="shared" si="278"/>
        <v>426.88124806634067</v>
      </c>
      <c r="AD198" s="104">
        <f t="shared" si="278"/>
        <v>425.65588182741027</v>
      </c>
      <c r="AE198" s="104">
        <f t="shared" si="278"/>
        <v>423.06307397789118</v>
      </c>
      <c r="AF198" s="104">
        <f t="shared" si="278"/>
        <v>421.49666361043296</v>
      </c>
      <c r="AG198" s="104">
        <f t="shared" ref="AG198:AK198" si="279">IF(NOT(COUNTA(AG157:AG162)),"",IF(NOT(COUNT(AG157:AG162)),"NK",SUM(AG157:AG162)))</f>
        <v>422.53005421966725</v>
      </c>
      <c r="AH198" s="104">
        <f t="shared" si="279"/>
        <v>426.88124806634067</v>
      </c>
      <c r="AI198" s="104">
        <f t="shared" si="279"/>
        <v>426.16265627136681</v>
      </c>
      <c r="AJ198" s="104">
        <f t="shared" si="279"/>
        <v>425.14704653447063</v>
      </c>
      <c r="AK198" s="104">
        <f t="shared" si="279"/>
        <v>423.65117794793349</v>
      </c>
      <c r="AL198" s="104">
        <f t="shared" ref="AL198:AU198" si="280">IF(NOT(COUNTA(AL157:AL162)),"",IF(NOT(COUNT(AL157:AL162)),"NK",SUM(AL157:AL162)))</f>
        <v>422.15530936139646</v>
      </c>
      <c r="AM198" s="104">
        <f t="shared" si="280"/>
        <v>420.65944077485932</v>
      </c>
      <c r="AN198" s="104">
        <f t="shared" si="280"/>
        <v>419.16357218832218</v>
      </c>
      <c r="AO198" s="104">
        <f t="shared" si="280"/>
        <v>419.16357218832218</v>
      </c>
      <c r="AP198" s="104">
        <f t="shared" si="280"/>
        <v>419.16357218832218</v>
      </c>
      <c r="AQ198" s="104">
        <f t="shared" si="280"/>
        <v>419.16357218832218</v>
      </c>
      <c r="AR198" s="104">
        <f t="shared" si="280"/>
        <v>419.16357218832218</v>
      </c>
      <c r="AS198" s="104">
        <f t="shared" si="280"/>
        <v>419.16357218832218</v>
      </c>
      <c r="AT198" s="104">
        <f t="shared" si="280"/>
        <v>419.16357218832218</v>
      </c>
      <c r="AU198" s="104">
        <f t="shared" si="280"/>
        <v>419.16357218832218</v>
      </c>
      <c r="AV198" s="105" t="str">
        <f t="shared" si="278"/>
        <v>NK</v>
      </c>
      <c r="AW198" s="104" t="str">
        <f t="shared" si="278"/>
        <v>NK</v>
      </c>
      <c r="AX198" s="104" t="str">
        <f t="shared" si="278"/>
        <v>NK</v>
      </c>
      <c r="AY198" s="104" t="str">
        <f t="shared" si="278"/>
        <v>NK</v>
      </c>
      <c r="AZ198" s="104" t="str">
        <f t="shared" ref="AZ198:CS198" si="281">IF(NOT(COUNTA(AZ157:AZ162)),"",IF(NOT(COUNT(AZ157:AZ162)),"NK",SUM(AZ157:AZ162)))</f>
        <v>NK</v>
      </c>
      <c r="BA198" s="104" t="str">
        <f t="shared" si="281"/>
        <v>NK</v>
      </c>
      <c r="BB198" s="104" t="str">
        <f t="shared" si="281"/>
        <v>NK</v>
      </c>
      <c r="BC198" s="104" t="str">
        <f t="shared" si="281"/>
        <v>NK</v>
      </c>
      <c r="BD198" s="104" t="str">
        <f t="shared" si="281"/>
        <v/>
      </c>
      <c r="BE198" s="104" t="str">
        <f t="shared" si="281"/>
        <v>NK</v>
      </c>
      <c r="BF198" s="104" t="str">
        <f t="shared" si="281"/>
        <v>NK</v>
      </c>
      <c r="BG198" s="104" t="str">
        <f t="shared" si="281"/>
        <v>NK</v>
      </c>
      <c r="BH198" s="104" t="str">
        <f t="shared" si="281"/>
        <v>NK</v>
      </c>
      <c r="BI198" s="104" t="str">
        <f t="shared" si="281"/>
        <v>NK</v>
      </c>
      <c r="BJ198" s="104" t="str">
        <f t="shared" si="281"/>
        <v>NK</v>
      </c>
      <c r="BK198" s="104" t="str">
        <f t="shared" si="281"/>
        <v>NK</v>
      </c>
      <c r="BL198" s="104" t="str">
        <f t="shared" si="281"/>
        <v>NK</v>
      </c>
      <c r="BM198" s="104" t="str">
        <f t="shared" si="281"/>
        <v>NK</v>
      </c>
      <c r="BN198" s="104" t="str">
        <f t="shared" si="281"/>
        <v>NK</v>
      </c>
      <c r="BO198" s="104" t="str">
        <f t="shared" si="281"/>
        <v>NK</v>
      </c>
      <c r="BP198" s="104" t="str">
        <f t="shared" si="281"/>
        <v>NK</v>
      </c>
      <c r="BQ198" s="104" t="str">
        <f t="shared" si="281"/>
        <v>NK</v>
      </c>
      <c r="BR198" s="104" t="str">
        <f t="shared" si="281"/>
        <v>NK</v>
      </c>
      <c r="BS198" s="104" t="str">
        <f t="shared" si="281"/>
        <v>NK</v>
      </c>
      <c r="BT198" s="104" t="str">
        <f t="shared" si="281"/>
        <v>NK</v>
      </c>
      <c r="BU198" s="104" t="str">
        <f t="shared" si="281"/>
        <v>NK</v>
      </c>
      <c r="BV198" s="104" t="str">
        <f t="shared" si="281"/>
        <v>NK</v>
      </c>
      <c r="BW198" s="104" t="str">
        <f t="shared" ref="BW198:CA198" si="282">IF(NOT(COUNTA(BW157:BW162)),"",IF(NOT(COUNT(BW157:BW162)),"NK",SUM(BW157:BW162)))</f>
        <v>NK</v>
      </c>
      <c r="BX198" s="104" t="str">
        <f t="shared" si="282"/>
        <v>NK</v>
      </c>
      <c r="BY198" s="104" t="str">
        <f t="shared" si="282"/>
        <v>NK</v>
      </c>
      <c r="BZ198" s="104" t="str">
        <f t="shared" si="282"/>
        <v>NK</v>
      </c>
      <c r="CA198" s="104" t="str">
        <f t="shared" si="282"/>
        <v>NK</v>
      </c>
      <c r="CB198" s="104" t="str">
        <f t="shared" ref="CB198:CK198" si="283">IF(NOT(COUNTA(CB157:CB162)),"",IF(NOT(COUNT(CB157:CB162)),"NK",SUM(CB157:CB162)))</f>
        <v>NK</v>
      </c>
      <c r="CC198" s="104" t="str">
        <f t="shared" si="283"/>
        <v>NK</v>
      </c>
      <c r="CD198" s="104" t="str">
        <f t="shared" si="283"/>
        <v>NK</v>
      </c>
      <c r="CE198" s="104" t="str">
        <f t="shared" si="283"/>
        <v>NK</v>
      </c>
      <c r="CF198" s="104" t="str">
        <f t="shared" si="283"/>
        <v>NK</v>
      </c>
      <c r="CG198" s="104" t="str">
        <f t="shared" si="283"/>
        <v>NK</v>
      </c>
      <c r="CH198" s="104" t="str">
        <f t="shared" si="283"/>
        <v>NK</v>
      </c>
      <c r="CI198" s="104" t="str">
        <f t="shared" si="283"/>
        <v>NK</v>
      </c>
      <c r="CJ198" s="104" t="str">
        <f t="shared" si="283"/>
        <v>NK</v>
      </c>
      <c r="CK198" s="104" t="str">
        <f t="shared" si="283"/>
        <v>NK</v>
      </c>
      <c r="CL198" s="105">
        <f t="shared" si="281"/>
        <v>13.329768042385579</v>
      </c>
      <c r="CM198" s="104">
        <f t="shared" si="281"/>
        <v>9.2267350246351327</v>
      </c>
      <c r="CN198" s="104">
        <f t="shared" si="281"/>
        <v>9.9666919579486528</v>
      </c>
      <c r="CO198" s="104">
        <f t="shared" si="281"/>
        <v>10.52918141563423</v>
      </c>
      <c r="CP198" s="104">
        <f t="shared" si="281"/>
        <v>11.212458993023448</v>
      </c>
      <c r="CQ198" s="104">
        <f t="shared" si="281"/>
        <v>11.997540405552442</v>
      </c>
      <c r="CR198" s="104">
        <f t="shared" si="281"/>
        <v>12.632482409059939</v>
      </c>
      <c r="CS198" s="104">
        <f t="shared" si="281"/>
        <v>13.076287737301691</v>
      </c>
      <c r="CT198" s="104" t="str">
        <f t="shared" ref="CT198:EM198" si="284">IF(NOT(COUNTA(CT157:CT162)),"",IF(NOT(COUNT(CT157:CT162)),"NK",SUM(CT157:CT162)))</f>
        <v/>
      </c>
      <c r="CU198" s="104">
        <f t="shared" si="284"/>
        <v>13.663202528198395</v>
      </c>
      <c r="CV198" s="104">
        <f t="shared" si="284"/>
        <v>13.930266538994339</v>
      </c>
      <c r="CW198" s="104">
        <f t="shared" si="284"/>
        <v>14.031562267256692</v>
      </c>
      <c r="CX198" s="104">
        <f t="shared" si="284"/>
        <v>13.889014307415614</v>
      </c>
      <c r="CY198" s="104">
        <f t="shared" si="284"/>
        <v>13.715900403033649</v>
      </c>
      <c r="CZ198" s="104">
        <f t="shared" si="284"/>
        <v>13.588902729521964</v>
      </c>
      <c r="DA198" s="104">
        <f t="shared" si="284"/>
        <v>13.422786342101215</v>
      </c>
      <c r="DB198" s="104">
        <f t="shared" si="284"/>
        <v>13.382246529848985</v>
      </c>
      <c r="DC198" s="104">
        <f t="shared" si="284"/>
        <v>13.46863363781309</v>
      </c>
      <c r="DD198" s="104">
        <f t="shared" si="284"/>
        <v>13.416888397925906</v>
      </c>
      <c r="DE198" s="104">
        <f t="shared" si="284"/>
        <v>13.395492573593497</v>
      </c>
      <c r="DF198" s="104">
        <f t="shared" si="284"/>
        <v>13.391064147755863</v>
      </c>
      <c r="DG198" s="104">
        <f t="shared" si="284"/>
        <v>13.329288492340831</v>
      </c>
      <c r="DH198" s="104">
        <f t="shared" si="284"/>
        <v>13.217349686169005</v>
      </c>
      <c r="DI198" s="104">
        <f t="shared" si="284"/>
        <v>13.249477165068976</v>
      </c>
      <c r="DJ198" s="104">
        <f t="shared" si="284"/>
        <v>13.160816524265309</v>
      </c>
      <c r="DK198" s="104">
        <f t="shared" si="284"/>
        <v>12.975494550071872</v>
      </c>
      <c r="DL198" s="104">
        <f t="shared" si="284"/>
        <v>12.907445156869919</v>
      </c>
      <c r="DM198" s="104">
        <f t="shared" ref="DM198:DQ198" si="285">IF(NOT(COUNTA(DM157:DM162)),"",IF(NOT(COUNT(DM157:DM162)),"NK",SUM(DM157:DM162)))</f>
        <v>13.016371605710848</v>
      </c>
      <c r="DN198" s="104">
        <f t="shared" si="285"/>
        <v>13.249477165068974</v>
      </c>
      <c r="DO198" s="104">
        <f t="shared" si="285"/>
        <v>13.229222891972743</v>
      </c>
      <c r="DP198" s="104">
        <f t="shared" si="285"/>
        <v>13.200596852663402</v>
      </c>
      <c r="DQ198" s="104">
        <f t="shared" si="285"/>
        <v>13.158434207501411</v>
      </c>
      <c r="DR198" s="104">
        <f t="shared" ref="DR198:EA198" si="286">IF(NOT(COUNTA(DR157:DR162)),"",IF(NOT(COUNT(DR157:DR162)),"NK",SUM(DR157:DR162)))</f>
        <v>13.116271562339424</v>
      </c>
      <c r="DS198" s="104">
        <f t="shared" si="286"/>
        <v>13.074108917177433</v>
      </c>
      <c r="DT198" s="104">
        <f t="shared" si="286"/>
        <v>13.031946272015443</v>
      </c>
      <c r="DU198" s="104">
        <f t="shared" si="286"/>
        <v>13.031946272015443</v>
      </c>
      <c r="DV198" s="104">
        <f t="shared" si="286"/>
        <v>13.031946272015443</v>
      </c>
      <c r="DW198" s="104">
        <f t="shared" si="286"/>
        <v>13.031946272015443</v>
      </c>
      <c r="DX198" s="104">
        <f t="shared" si="286"/>
        <v>13.031946272015443</v>
      </c>
      <c r="DY198" s="104">
        <f t="shared" si="286"/>
        <v>13.031946272015443</v>
      </c>
      <c r="DZ198" s="104">
        <f t="shared" si="286"/>
        <v>13.031946272015443</v>
      </c>
      <c r="EA198" s="104">
        <f t="shared" si="286"/>
        <v>13.031946272015443</v>
      </c>
      <c r="EB198" s="105">
        <f t="shared" si="284"/>
        <v>322.18047023416676</v>
      </c>
      <c r="EC198" s="104">
        <f t="shared" si="284"/>
        <v>363.50485214291297</v>
      </c>
      <c r="ED198" s="104">
        <f t="shared" si="284"/>
        <v>385.26876848147691</v>
      </c>
      <c r="EE198" s="104">
        <f t="shared" si="284"/>
        <v>395.05720309776143</v>
      </c>
      <c r="EF198" s="104">
        <f t="shared" si="284"/>
        <v>429.30426544053211</v>
      </c>
      <c r="EG198" s="104">
        <f t="shared" si="284"/>
        <v>455.64200365850127</v>
      </c>
      <c r="EH198" s="104">
        <f t="shared" si="284"/>
        <v>436.77793357710533</v>
      </c>
      <c r="EI198" s="104">
        <f t="shared" si="284"/>
        <v>374.56301889625041</v>
      </c>
      <c r="EJ198" s="104" t="str">
        <f t="shared" si="284"/>
        <v/>
      </c>
      <c r="EK198" s="104">
        <f t="shared" si="284"/>
        <v>439.44264114514624</v>
      </c>
      <c r="EL198" s="104">
        <f t="shared" si="284"/>
        <v>450.93361538973409</v>
      </c>
      <c r="EM198" s="104">
        <f t="shared" si="284"/>
        <v>464.10101921932801</v>
      </c>
      <c r="EN198" s="104">
        <f t="shared" ref="EN198:FB198" si="287">IF(NOT(COUNTA(EN157:EN162)),"",IF(NOT(COUNT(EN157:EN162)),"NK",SUM(EN157:EN162)))</f>
        <v>464.78890325749751</v>
      </c>
      <c r="EO198" s="104">
        <f t="shared" si="287"/>
        <v>464.98658613788945</v>
      </c>
      <c r="EP198" s="104">
        <f t="shared" si="287"/>
        <v>465.19264970942095</v>
      </c>
      <c r="EQ198" s="104">
        <f t="shared" si="287"/>
        <v>431.94582640357135</v>
      </c>
      <c r="ER198" s="104">
        <f t="shared" si="287"/>
        <v>432.56818648363645</v>
      </c>
      <c r="ES198" s="104">
        <f t="shared" si="287"/>
        <v>434.98125919946</v>
      </c>
      <c r="ET198" s="104">
        <f t="shared" si="287"/>
        <v>435.83608380847193</v>
      </c>
      <c r="EU198" s="104">
        <f t="shared" si="287"/>
        <v>437.50041024078683</v>
      </c>
      <c r="EV198" s="104">
        <f t="shared" si="287"/>
        <v>439.29112155865931</v>
      </c>
      <c r="EW198" s="104">
        <f t="shared" si="287"/>
        <v>440.14390084066434</v>
      </c>
      <c r="EX198" s="104">
        <f t="shared" si="287"/>
        <v>440.20553305132421</v>
      </c>
      <c r="EY198" s="104">
        <f t="shared" si="287"/>
        <v>440.13072523140966</v>
      </c>
      <c r="EZ198" s="104">
        <f t="shared" si="287"/>
        <v>438.8166983516756</v>
      </c>
      <c r="FA198" s="104">
        <f t="shared" si="287"/>
        <v>436.03856852796304</v>
      </c>
      <c r="FB198" s="104">
        <f t="shared" si="287"/>
        <v>434.40410876730289</v>
      </c>
      <c r="FC198" s="104">
        <f t="shared" ref="FC198:FG198" si="288">IF(NOT(COUNTA(FC157:FC162)),"",IF(NOT(COUNT(FC157:FC162)),"NK",SUM(FC157:FC162)))</f>
        <v>435.54642582537804</v>
      </c>
      <c r="FD198" s="104">
        <f t="shared" si="288"/>
        <v>440.13072523140966</v>
      </c>
      <c r="FE198" s="104">
        <f t="shared" si="288"/>
        <v>439.39187916333958</v>
      </c>
      <c r="FF198" s="104">
        <f t="shared" si="288"/>
        <v>438.34764338713404</v>
      </c>
      <c r="FG198" s="104">
        <f t="shared" si="288"/>
        <v>436.80961215543493</v>
      </c>
      <c r="FH198" s="104">
        <f t="shared" ref="FH198:FQ198" si="289">IF(NOT(COUNTA(FH157:FH162)),"",IF(NOT(COUNT(FH157:FH162)),"NK",SUM(FH157:FH162)))</f>
        <v>435.27158092373588</v>
      </c>
      <c r="FI198" s="104">
        <f t="shared" si="289"/>
        <v>433.73354969203677</v>
      </c>
      <c r="FJ198" s="104">
        <f t="shared" si="289"/>
        <v>432.19551846033761</v>
      </c>
      <c r="FK198" s="104">
        <f t="shared" si="289"/>
        <v>432.19551846033761</v>
      </c>
      <c r="FL198" s="104">
        <f t="shared" si="289"/>
        <v>432.19551846033761</v>
      </c>
      <c r="FM198" s="104">
        <f t="shared" si="289"/>
        <v>432.19551846033761</v>
      </c>
      <c r="FN198" s="104">
        <f t="shared" si="289"/>
        <v>432.19551846033761</v>
      </c>
      <c r="FO198" s="104">
        <f t="shared" si="289"/>
        <v>432.19551846033761</v>
      </c>
      <c r="FP198" s="104">
        <f t="shared" si="289"/>
        <v>432.19551846033761</v>
      </c>
      <c r="FQ198" s="104">
        <f t="shared" si="289"/>
        <v>432.19551846033761</v>
      </c>
    </row>
    <row r="199" spans="1:173" outlineLevel="1" x14ac:dyDescent="0.3">
      <c r="B199" s="91" t="s">
        <v>23970</v>
      </c>
      <c r="E199" s="37" t="s">
        <v>23971</v>
      </c>
      <c r="F199" s="104">
        <f t="shared" ref="F199:AY199" si="290">IF(NOT(COUNTA(F163:F168)),"",IF(NOT(COUNT(F163:F168)),"NK",SUM(F163:F168)))</f>
        <v>29.245509543043248</v>
      </c>
      <c r="G199" s="104">
        <f t="shared" si="290"/>
        <v>32.470409632765929</v>
      </c>
      <c r="H199" s="104">
        <f t="shared" si="290"/>
        <v>74.027267437876276</v>
      </c>
      <c r="I199" s="104">
        <f t="shared" si="290"/>
        <v>75.496220242986624</v>
      </c>
      <c r="J199" s="104">
        <f t="shared" si="290"/>
        <v>75.472779006895522</v>
      </c>
      <c r="K199" s="104">
        <f t="shared" si="290"/>
        <v>60.490745317588505</v>
      </c>
      <c r="L199" s="104">
        <f t="shared" si="290"/>
        <v>61.443676450628296</v>
      </c>
      <c r="M199" s="104">
        <f t="shared" si="290"/>
        <v>29.066473996835768</v>
      </c>
      <c r="N199" s="104" t="str">
        <f t="shared" si="290"/>
        <v/>
      </c>
      <c r="O199" s="104">
        <f t="shared" si="290"/>
        <v>52.745971003054564</v>
      </c>
      <c r="P199" s="104">
        <f t="shared" si="290"/>
        <v>78.136326994679877</v>
      </c>
      <c r="Q199" s="104">
        <f t="shared" si="290"/>
        <v>248.44916286260042</v>
      </c>
      <c r="R199" s="104">
        <f t="shared" si="290"/>
        <v>300.85424260064087</v>
      </c>
      <c r="S199" s="104">
        <f t="shared" si="290"/>
        <v>495.19689493206619</v>
      </c>
      <c r="T199" s="104">
        <f t="shared" si="290"/>
        <v>503.26122505748407</v>
      </c>
      <c r="U199" s="104">
        <f t="shared" si="290"/>
        <v>511.56811947131229</v>
      </c>
      <c r="V199" s="104">
        <f t="shared" si="290"/>
        <v>85.508159355388088</v>
      </c>
      <c r="W199" s="104">
        <f t="shared" si="290"/>
        <v>86.094585409392153</v>
      </c>
      <c r="X199" s="104">
        <f t="shared" si="290"/>
        <v>86.681011463396231</v>
      </c>
      <c r="Y199" s="104">
        <f t="shared" si="290"/>
        <v>87.406045682206113</v>
      </c>
      <c r="Z199" s="104">
        <f t="shared" si="290"/>
        <v>87.749907447800069</v>
      </c>
      <c r="AA199" s="104">
        <f t="shared" si="290"/>
        <v>87.993572035740854</v>
      </c>
      <c r="AB199" s="104">
        <f t="shared" si="290"/>
        <v>87.284305490641827</v>
      </c>
      <c r="AC199" s="104">
        <f t="shared" si="290"/>
        <v>86.575038945542801</v>
      </c>
      <c r="AD199" s="104">
        <f t="shared" si="290"/>
        <v>85.9004244416452</v>
      </c>
      <c r="AE199" s="104">
        <f t="shared" si="290"/>
        <v>85.606982390963552</v>
      </c>
      <c r="AF199" s="104">
        <f t="shared" si="290"/>
        <v>85.413737517935104</v>
      </c>
      <c r="AG199" s="104">
        <f t="shared" ref="AG199:AK199" si="291">IF(NOT(COUNTA(AG163:AG168)),"",IF(NOT(COUNT(AG163:AG168)),"NK",SUM(AG163:AG168)))</f>
        <v>85.994388231738938</v>
      </c>
      <c r="AH199" s="104">
        <f t="shared" si="291"/>
        <v>86.575038945542772</v>
      </c>
      <c r="AI199" s="104">
        <f t="shared" si="291"/>
        <v>86.575038945542772</v>
      </c>
      <c r="AJ199" s="104">
        <f t="shared" si="291"/>
        <v>85.997504925518669</v>
      </c>
      <c r="AK199" s="104">
        <f t="shared" si="291"/>
        <v>81.469638208529616</v>
      </c>
      <c r="AL199" s="104">
        <f t="shared" ref="AL199:AU199" si="292">IF(NOT(COUNTA(AL163:AL168)),"",IF(NOT(COUNT(AL163:AL168)),"NK",SUM(AL163:AL168)))</f>
        <v>75.786703451492343</v>
      </c>
      <c r="AM199" s="104">
        <f t="shared" si="292"/>
        <v>65.679858101070366</v>
      </c>
      <c r="AN199" s="104">
        <f t="shared" si="292"/>
        <v>55.573012750648388</v>
      </c>
      <c r="AO199" s="104">
        <f t="shared" si="292"/>
        <v>45.466167400226425</v>
      </c>
      <c r="AP199" s="104">
        <f t="shared" si="292"/>
        <v>45.466167400226425</v>
      </c>
      <c r="AQ199" s="104">
        <f t="shared" si="292"/>
        <v>45.466167400226425</v>
      </c>
      <c r="AR199" s="104">
        <f t="shared" si="292"/>
        <v>45.466167400226425</v>
      </c>
      <c r="AS199" s="104">
        <f t="shared" si="292"/>
        <v>45.466167400226425</v>
      </c>
      <c r="AT199" s="104">
        <f t="shared" si="292"/>
        <v>45.466167400226425</v>
      </c>
      <c r="AU199" s="104">
        <f t="shared" si="292"/>
        <v>45.466167400226425</v>
      </c>
      <c r="AV199" s="105" t="str">
        <f t="shared" si="290"/>
        <v>NK</v>
      </c>
      <c r="AW199" s="104" t="str">
        <f t="shared" si="290"/>
        <v>NK</v>
      </c>
      <c r="AX199" s="104" t="str">
        <f t="shared" si="290"/>
        <v>NK</v>
      </c>
      <c r="AY199" s="104" t="str">
        <f t="shared" si="290"/>
        <v>NK</v>
      </c>
      <c r="AZ199" s="104" t="str">
        <f t="shared" ref="AZ199:CS199" si="293">IF(NOT(COUNTA(AZ163:AZ168)),"",IF(NOT(COUNT(AZ163:AZ168)),"NK",SUM(AZ163:AZ168)))</f>
        <v>NK</v>
      </c>
      <c r="BA199" s="104" t="str">
        <f t="shared" si="293"/>
        <v>NK</v>
      </c>
      <c r="BB199" s="104" t="str">
        <f t="shared" si="293"/>
        <v>NK</v>
      </c>
      <c r="BC199" s="104" t="str">
        <f t="shared" si="293"/>
        <v>NK</v>
      </c>
      <c r="BD199" s="104" t="str">
        <f t="shared" si="293"/>
        <v/>
      </c>
      <c r="BE199" s="104" t="str">
        <f t="shared" si="293"/>
        <v>NK</v>
      </c>
      <c r="BF199" s="104" t="str">
        <f t="shared" si="293"/>
        <v>NK</v>
      </c>
      <c r="BG199" s="104" t="str">
        <f t="shared" si="293"/>
        <v>NK</v>
      </c>
      <c r="BH199" s="104" t="str">
        <f t="shared" si="293"/>
        <v>NK</v>
      </c>
      <c r="BI199" s="104" t="str">
        <f t="shared" si="293"/>
        <v>NK</v>
      </c>
      <c r="BJ199" s="104" t="str">
        <f t="shared" si="293"/>
        <v>NK</v>
      </c>
      <c r="BK199" s="104" t="str">
        <f t="shared" si="293"/>
        <v>NK</v>
      </c>
      <c r="BL199" s="104" t="str">
        <f t="shared" si="293"/>
        <v>NK</v>
      </c>
      <c r="BM199" s="104" t="str">
        <f t="shared" si="293"/>
        <v>NK</v>
      </c>
      <c r="BN199" s="104" t="str">
        <f t="shared" si="293"/>
        <v>NK</v>
      </c>
      <c r="BO199" s="104" t="str">
        <f t="shared" si="293"/>
        <v>NK</v>
      </c>
      <c r="BP199" s="104" t="str">
        <f t="shared" si="293"/>
        <v>NK</v>
      </c>
      <c r="BQ199" s="104" t="str">
        <f t="shared" si="293"/>
        <v>NK</v>
      </c>
      <c r="BR199" s="104" t="str">
        <f t="shared" si="293"/>
        <v>NK</v>
      </c>
      <c r="BS199" s="104" t="str">
        <f t="shared" si="293"/>
        <v>NK</v>
      </c>
      <c r="BT199" s="104" t="str">
        <f t="shared" si="293"/>
        <v>NK</v>
      </c>
      <c r="BU199" s="104" t="str">
        <f t="shared" si="293"/>
        <v>NK</v>
      </c>
      <c r="BV199" s="104" t="str">
        <f t="shared" si="293"/>
        <v>NK</v>
      </c>
      <c r="BW199" s="104" t="str">
        <f t="shared" ref="BW199:CA199" si="294">IF(NOT(COUNTA(BW163:BW168)),"",IF(NOT(COUNT(BW163:BW168)),"NK",SUM(BW163:BW168)))</f>
        <v>NK</v>
      </c>
      <c r="BX199" s="104" t="str">
        <f t="shared" si="294"/>
        <v>NK</v>
      </c>
      <c r="BY199" s="104" t="str">
        <f t="shared" si="294"/>
        <v>NK</v>
      </c>
      <c r="BZ199" s="104" t="str">
        <f t="shared" si="294"/>
        <v>NK</v>
      </c>
      <c r="CA199" s="104" t="str">
        <f t="shared" si="294"/>
        <v>NK</v>
      </c>
      <c r="CB199" s="104" t="str">
        <f t="shared" ref="CB199:CK199" si="295">IF(NOT(COUNTA(CB163:CB168)),"",IF(NOT(COUNT(CB163:CB168)),"NK",SUM(CB163:CB168)))</f>
        <v>NK</v>
      </c>
      <c r="CC199" s="104" t="str">
        <f t="shared" si="295"/>
        <v>NK</v>
      </c>
      <c r="CD199" s="104" t="str">
        <f t="shared" si="295"/>
        <v>NK</v>
      </c>
      <c r="CE199" s="104" t="str">
        <f t="shared" si="295"/>
        <v>NK</v>
      </c>
      <c r="CF199" s="104" t="str">
        <f t="shared" si="295"/>
        <v>NK</v>
      </c>
      <c r="CG199" s="104" t="str">
        <f t="shared" si="295"/>
        <v>NK</v>
      </c>
      <c r="CH199" s="104" t="str">
        <f t="shared" si="295"/>
        <v>NK</v>
      </c>
      <c r="CI199" s="104" t="str">
        <f t="shared" si="295"/>
        <v>NK</v>
      </c>
      <c r="CJ199" s="104" t="str">
        <f t="shared" si="295"/>
        <v>NK</v>
      </c>
      <c r="CK199" s="104" t="str">
        <f t="shared" si="295"/>
        <v>NK</v>
      </c>
      <c r="CL199" s="105">
        <f t="shared" si="293"/>
        <v>1.5494263271104951</v>
      </c>
      <c r="CM199" s="104">
        <f t="shared" si="293"/>
        <v>1.0907148534776057</v>
      </c>
      <c r="CN199" s="104">
        <f t="shared" si="293"/>
        <v>1.1917099940152573</v>
      </c>
      <c r="CO199" s="104">
        <f t="shared" si="293"/>
        <v>1.2927051345529093</v>
      </c>
      <c r="CP199" s="104">
        <f t="shared" si="293"/>
        <v>1.3914963457691265</v>
      </c>
      <c r="CQ199" s="104">
        <f t="shared" si="293"/>
        <v>1.4660443344495682</v>
      </c>
      <c r="CR199" s="104">
        <f t="shared" si="293"/>
        <v>1.5266523907890084</v>
      </c>
      <c r="CS199" s="104">
        <f t="shared" si="293"/>
        <v>1.5380393589497516</v>
      </c>
      <c r="CT199" s="104" t="str">
        <f t="shared" ref="CT199:EM199" si="296">IF(NOT(COUNTA(CT163:CT168)),"",IF(NOT(COUNT(CT163:CT168)),"NK",SUM(CT163:CT168)))</f>
        <v/>
      </c>
      <c r="CU199" s="104">
        <f t="shared" si="296"/>
        <v>1.6007705656220119</v>
      </c>
      <c r="CV199" s="104">
        <f t="shared" si="296"/>
        <v>1.6734194542407261</v>
      </c>
      <c r="CW199" s="104">
        <f t="shared" si="296"/>
        <v>1.9141737245008414</v>
      </c>
      <c r="CX199" s="104">
        <f t="shared" si="296"/>
        <v>2.1336466807145866</v>
      </c>
      <c r="CY199" s="104">
        <f t="shared" si="296"/>
        <v>2.6344879469647631</v>
      </c>
      <c r="CZ199" s="104">
        <f t="shared" si="296"/>
        <v>3.1243095666077676</v>
      </c>
      <c r="DA199" s="104">
        <f t="shared" si="296"/>
        <v>3.6295586915008116</v>
      </c>
      <c r="DB199" s="104">
        <f t="shared" si="296"/>
        <v>3.5751376586443144</v>
      </c>
      <c r="DC199" s="104">
        <f t="shared" si="296"/>
        <v>3.6154622505486604</v>
      </c>
      <c r="DD199" s="104">
        <f t="shared" si="296"/>
        <v>3.6557868424530064</v>
      </c>
      <c r="DE199" s="104">
        <f t="shared" si="296"/>
        <v>3.7049271516430893</v>
      </c>
      <c r="DF199" s="104">
        <f t="shared" si="296"/>
        <v>3.7298242382973963</v>
      </c>
      <c r="DG199" s="104">
        <f t="shared" si="296"/>
        <v>3.7407813926107019</v>
      </c>
      <c r="DH199" s="104">
        <f t="shared" si="296"/>
        <v>3.6911304905845665</v>
      </c>
      <c r="DI199" s="104">
        <f t="shared" si="296"/>
        <v>3.6414795885584317</v>
      </c>
      <c r="DJ199" s="104">
        <f t="shared" si="296"/>
        <v>3.594032615853731</v>
      </c>
      <c r="DK199" s="104">
        <f t="shared" si="296"/>
        <v>3.5708288656848066</v>
      </c>
      <c r="DL199" s="104">
        <f t="shared" si="296"/>
        <v>3.5615650478568832</v>
      </c>
      <c r="DM199" s="104">
        <f t="shared" ref="DM199:DQ199" si="297">IF(NOT(COUNTA(DM163:DM168)),"",IF(NOT(COUNT(DM163:DM168)),"NK",SUM(DM163:DM168)))</f>
        <v>3.6015223182076572</v>
      </c>
      <c r="DN199" s="104">
        <f t="shared" si="297"/>
        <v>3.6414795885584303</v>
      </c>
      <c r="DO199" s="104">
        <f t="shared" si="297"/>
        <v>3.6414795885584303</v>
      </c>
      <c r="DP199" s="104">
        <f t="shared" si="297"/>
        <v>3.6047474332011933</v>
      </c>
      <c r="DQ199" s="104">
        <f t="shared" si="297"/>
        <v>3.3167673352004594</v>
      </c>
      <c r="DR199" s="104">
        <f t="shared" ref="DR199:EA199" si="298">IF(NOT(COUNTA(DR163:DR168)),"",IF(NOT(COUNT(DR163:DR168)),"NK",SUM(DR163:DR168)))</f>
        <v>2.9553229264852527</v>
      </c>
      <c r="DS199" s="104">
        <f t="shared" si="298"/>
        <v>2.3125102077336148</v>
      </c>
      <c r="DT199" s="104">
        <f t="shared" si="298"/>
        <v>1.6696974889819767</v>
      </c>
      <c r="DU199" s="104">
        <f t="shared" si="298"/>
        <v>1.026884770230339</v>
      </c>
      <c r="DV199" s="104">
        <f t="shared" si="298"/>
        <v>1.026884770230339</v>
      </c>
      <c r="DW199" s="104">
        <f t="shared" si="298"/>
        <v>1.026884770230339</v>
      </c>
      <c r="DX199" s="104">
        <f t="shared" si="298"/>
        <v>1.026884770230339</v>
      </c>
      <c r="DY199" s="104">
        <f t="shared" si="298"/>
        <v>1.026884770230339</v>
      </c>
      <c r="DZ199" s="104">
        <f t="shared" si="298"/>
        <v>1.026884770230339</v>
      </c>
      <c r="EA199" s="104">
        <f t="shared" si="298"/>
        <v>1.026884770230339</v>
      </c>
      <c r="EB199" s="105">
        <f t="shared" si="296"/>
        <v>30.794935870153743</v>
      </c>
      <c r="EC199" s="104">
        <f t="shared" si="296"/>
        <v>33.561124486243536</v>
      </c>
      <c r="ED199" s="104">
        <f t="shared" si="296"/>
        <v>75.218977431891531</v>
      </c>
      <c r="EE199" s="104">
        <f t="shared" si="296"/>
        <v>76.788925377539528</v>
      </c>
      <c r="EF199" s="104">
        <f t="shared" si="296"/>
        <v>76.864275352664649</v>
      </c>
      <c r="EG199" s="104">
        <f t="shared" si="296"/>
        <v>61.956789652038076</v>
      </c>
      <c r="EH199" s="104">
        <f t="shared" si="296"/>
        <v>62.970328841417306</v>
      </c>
      <c r="EI199" s="104">
        <f t="shared" si="296"/>
        <v>30.604513355785517</v>
      </c>
      <c r="EJ199" s="104" t="str">
        <f t="shared" si="296"/>
        <v/>
      </c>
      <c r="EK199" s="104">
        <f t="shared" si="296"/>
        <v>54.346741568676578</v>
      </c>
      <c r="EL199" s="104">
        <f t="shared" si="296"/>
        <v>79.809746448920606</v>
      </c>
      <c r="EM199" s="104">
        <f t="shared" si="296"/>
        <v>250.36333658710123</v>
      </c>
      <c r="EN199" s="104">
        <f t="shared" ref="EN199:FB199" si="299">IF(NOT(COUNTA(EN163:EN168)),"",IF(NOT(COUNT(EN163:EN168)),"NK",SUM(EN163:EN168)))</f>
        <v>302.98788928135548</v>
      </c>
      <c r="EO199" s="104">
        <f t="shared" si="299"/>
        <v>497.83138287903097</v>
      </c>
      <c r="EP199" s="104">
        <f t="shared" si="299"/>
        <v>506.38553462409186</v>
      </c>
      <c r="EQ199" s="104">
        <f t="shared" si="299"/>
        <v>515.19767816281319</v>
      </c>
      <c r="ER199" s="104">
        <f t="shared" si="299"/>
        <v>89.083297014032397</v>
      </c>
      <c r="ES199" s="104">
        <f t="shared" si="299"/>
        <v>89.710047659940798</v>
      </c>
      <c r="ET199" s="104">
        <f t="shared" si="299"/>
        <v>90.336798305849243</v>
      </c>
      <c r="EU199" s="104">
        <f t="shared" si="299"/>
        <v>91.110972833849203</v>
      </c>
      <c r="EV199" s="104">
        <f t="shared" si="299"/>
        <v>91.479731686097466</v>
      </c>
      <c r="EW199" s="104">
        <f t="shared" si="299"/>
        <v>91.734353428351554</v>
      </c>
      <c r="EX199" s="104">
        <f t="shared" si="299"/>
        <v>90.975435981226383</v>
      </c>
      <c r="EY199" s="104">
        <f t="shared" si="299"/>
        <v>90.216518534101212</v>
      </c>
      <c r="EZ199" s="104">
        <f t="shared" si="299"/>
        <v>89.494457057498934</v>
      </c>
      <c r="FA199" s="104">
        <f t="shared" si="299"/>
        <v>89.177811256648368</v>
      </c>
      <c r="FB199" s="104">
        <f t="shared" si="299"/>
        <v>88.975302565791992</v>
      </c>
      <c r="FC199" s="104">
        <f t="shared" ref="FC199:FG199" si="300">IF(NOT(COUNTA(FC163:FC168)),"",IF(NOT(COUNT(FC163:FC168)),"NK",SUM(FC163:FC168)))</f>
        <v>89.595910549946595</v>
      </c>
      <c r="FD199" s="104">
        <f t="shared" si="300"/>
        <v>90.216518534101183</v>
      </c>
      <c r="FE199" s="104">
        <f t="shared" si="300"/>
        <v>90.216518534101183</v>
      </c>
      <c r="FF199" s="104">
        <f t="shared" si="300"/>
        <v>89.602252358719852</v>
      </c>
      <c r="FG199" s="104">
        <f t="shared" si="300"/>
        <v>84.786405543730069</v>
      </c>
      <c r="FH199" s="104">
        <f t="shared" ref="FH199:FQ199" si="301">IF(NOT(COUNTA(FH163:FH168)),"",IF(NOT(COUNT(FH163:FH168)),"NK",SUM(FH163:FH168)))</f>
        <v>78.742026377977581</v>
      </c>
      <c r="FI199" s="104">
        <f t="shared" si="301"/>
        <v>67.992368308803961</v>
      </c>
      <c r="FJ199" s="104">
        <f t="shared" si="301"/>
        <v>57.242710239630362</v>
      </c>
      <c r="FK199" s="104">
        <f t="shared" si="301"/>
        <v>46.493052170456764</v>
      </c>
      <c r="FL199" s="104">
        <f t="shared" si="301"/>
        <v>46.493052170456764</v>
      </c>
      <c r="FM199" s="104">
        <f t="shared" si="301"/>
        <v>46.493052170456764</v>
      </c>
      <c r="FN199" s="104">
        <f t="shared" si="301"/>
        <v>46.493052170456764</v>
      </c>
      <c r="FO199" s="104">
        <f t="shared" si="301"/>
        <v>46.493052170456764</v>
      </c>
      <c r="FP199" s="104">
        <f t="shared" si="301"/>
        <v>46.493052170456764</v>
      </c>
      <c r="FQ199" s="104">
        <f t="shared" si="301"/>
        <v>46.493052170456764</v>
      </c>
    </row>
    <row r="200" spans="1:173" outlineLevel="1" x14ac:dyDescent="0.3">
      <c r="B200" s="91" t="s">
        <v>23972</v>
      </c>
      <c r="E200" s="37" t="s">
        <v>23973</v>
      </c>
      <c r="F200" s="104">
        <f t="shared" ref="F200:AF200" si="302">IF(NOT(COUNTA(F169:F172)),"",IF(NOT(COUNT(F169:F172)),"NK",SUM(F169:F172)))</f>
        <v>-641.57786964602394</v>
      </c>
      <c r="G200" s="104">
        <f t="shared" si="302"/>
        <v>-918.97473820453354</v>
      </c>
      <c r="H200" s="104">
        <f t="shared" si="302"/>
        <v>-1010.9244311032854</v>
      </c>
      <c r="I200" s="104">
        <f t="shared" si="302"/>
        <v>-1058.1581050827617</v>
      </c>
      <c r="J200" s="104">
        <f t="shared" si="302"/>
        <v>-1095.0477547577314</v>
      </c>
      <c r="K200" s="104">
        <f t="shared" si="302"/>
        <v>-971.52554456890232</v>
      </c>
      <c r="L200" s="104">
        <f t="shared" si="302"/>
        <v>-934.5769480707803</v>
      </c>
      <c r="M200" s="104">
        <f t="shared" si="302"/>
        <v>-932.3326662417245</v>
      </c>
      <c r="N200" s="104" t="str">
        <f t="shared" si="302"/>
        <v/>
      </c>
      <c r="O200" s="104">
        <f t="shared" si="302"/>
        <v>-488.8459506931685</v>
      </c>
      <c r="P200" s="104">
        <f t="shared" si="302"/>
        <v>-636.2936574777757</v>
      </c>
      <c r="Q200" s="104">
        <f t="shared" si="302"/>
        <v>-624.46737185991503</v>
      </c>
      <c r="R200" s="104">
        <f t="shared" si="302"/>
        <v>-612.64629422703945</v>
      </c>
      <c r="S200" s="104">
        <f t="shared" si="302"/>
        <v>-600.89770557737234</v>
      </c>
      <c r="T200" s="104">
        <f t="shared" si="302"/>
        <v>-589.26780458205417</v>
      </c>
      <c r="U200" s="104">
        <f t="shared" si="302"/>
        <v>-577.78791017817616</v>
      </c>
      <c r="V200" s="104">
        <f t="shared" si="302"/>
        <v>-566.47884690056594</v>
      </c>
      <c r="W200" s="104">
        <f t="shared" si="302"/>
        <v>-555.35404522755493</v>
      </c>
      <c r="X200" s="104">
        <f t="shared" si="302"/>
        <v>-544.42173331561605</v>
      </c>
      <c r="Y200" s="104">
        <f t="shared" si="302"/>
        <v>-533.68648626023594</v>
      </c>
      <c r="Z200" s="104">
        <f t="shared" si="302"/>
        <v>-523.15032106991862</v>
      </c>
      <c r="AA200" s="104">
        <f t="shared" si="302"/>
        <v>-512.81347042168829</v>
      </c>
      <c r="AB200" s="104">
        <f t="shared" si="302"/>
        <v>-502.67492929116185</v>
      </c>
      <c r="AC200" s="104">
        <f t="shared" si="302"/>
        <v>-492.73284099096986</v>
      </c>
      <c r="AD200" s="104">
        <f t="shared" si="302"/>
        <v>-482.9847696636968</v>
      </c>
      <c r="AE200" s="104">
        <f t="shared" si="302"/>
        <v>-473.42789249588128</v>
      </c>
      <c r="AF200" s="104">
        <f t="shared" si="302"/>
        <v>-464.05913517582968</v>
      </c>
      <c r="AG200" s="104">
        <f t="shared" ref="AG200:AK200" si="303">IF(NOT(COUNTA(AG169:AG172)),"",IF(NOT(COUNT(AG169:AG172)),"NK",SUM(AG169:AG172)))</f>
        <v>-454.87526722809093</v>
      </c>
      <c r="AH200" s="104">
        <f t="shared" si="303"/>
        <v>-445.87296898574391</v>
      </c>
      <c r="AI200" s="104">
        <f t="shared" si="303"/>
        <v>-437.04887851650562</v>
      </c>
      <c r="AJ200" s="104">
        <f t="shared" si="303"/>
        <v>-428.39962438296078</v>
      </c>
      <c r="AK200" s="104">
        <f t="shared" si="303"/>
        <v>-419.92184839454904</v>
      </c>
      <c r="AL200" s="104">
        <f t="shared" ref="AL200:AU200" si="304">IF(NOT(COUNTA(AL169:AL172)),"",IF(NOT(COUNT(AL169:AL172)),"NK",SUM(AL169:AL172)))</f>
        <v>-411.61222129121455</v>
      </c>
      <c r="AM200" s="104">
        <f t="shared" si="304"/>
        <v>-403.4674534371739</v>
      </c>
      <c r="AN200" s="104">
        <f t="shared" si="304"/>
        <v>-395.48430199453929</v>
      </c>
      <c r="AO200" s="104">
        <f t="shared" si="304"/>
        <v>-387.6595756156222</v>
      </c>
      <c r="AP200" s="104">
        <f t="shared" si="304"/>
        <v>-379.9901373885761</v>
      </c>
      <c r="AQ200" s="104">
        <f t="shared" si="304"/>
        <v>-372.47290655551456</v>
      </c>
      <c r="AR200" s="104">
        <f t="shared" si="304"/>
        <v>-365.10485937016745</v>
      </c>
      <c r="AS200" s="104">
        <f t="shared" si="304"/>
        <v>-357.88302935427816</v>
      </c>
      <c r="AT200" s="104">
        <f t="shared" si="304"/>
        <v>-350.80450713616898</v>
      </c>
      <c r="AU200" s="104">
        <f t="shared" si="304"/>
        <v>-343.86644000071402</v>
      </c>
      <c r="EB200" s="105">
        <f t="shared" ref="EB200:FB200" si="305">IF(NOT(COUNTA(EB169:EB172)),"",IF(NOT(COUNT(EB169:EB172)),"NK",SUM(EB169:EB172)))</f>
        <v>-641.57786964602394</v>
      </c>
      <c r="EC200" s="104">
        <f t="shared" si="305"/>
        <v>-918.97473820453354</v>
      </c>
      <c r="ED200" s="104">
        <f t="shared" si="305"/>
        <v>-1010.9244311032854</v>
      </c>
      <c r="EE200" s="104">
        <f t="shared" si="305"/>
        <v>-1058.1581050827617</v>
      </c>
      <c r="EF200" s="104">
        <f t="shared" si="305"/>
        <v>-1095.0477547577314</v>
      </c>
      <c r="EG200" s="104">
        <f t="shared" si="305"/>
        <v>-971.52554456890232</v>
      </c>
      <c r="EH200" s="104">
        <f t="shared" si="305"/>
        <v>-934.5769480707803</v>
      </c>
      <c r="EI200" s="104">
        <f t="shared" si="305"/>
        <v>-932.3326662417245</v>
      </c>
      <c r="EJ200" s="104" t="str">
        <f t="shared" si="305"/>
        <v/>
      </c>
      <c r="EK200" s="104">
        <f t="shared" si="305"/>
        <v>-488.8459506931685</v>
      </c>
      <c r="EL200" s="104">
        <f t="shared" si="305"/>
        <v>-636.2936574777757</v>
      </c>
      <c r="EM200" s="104">
        <f t="shared" si="305"/>
        <v>-624.46737185991503</v>
      </c>
      <c r="EN200" s="104">
        <f t="shared" si="305"/>
        <v>-612.64629422703945</v>
      </c>
      <c r="EO200" s="104">
        <f t="shared" si="305"/>
        <v>-600.89770557737234</v>
      </c>
      <c r="EP200" s="104">
        <f t="shared" si="305"/>
        <v>-589.26780458205417</v>
      </c>
      <c r="EQ200" s="104">
        <f t="shared" si="305"/>
        <v>-577.78791017817616</v>
      </c>
      <c r="ER200" s="104">
        <f t="shared" si="305"/>
        <v>-566.47884690056594</v>
      </c>
      <c r="ES200" s="104">
        <f t="shared" si="305"/>
        <v>-555.35404522755493</v>
      </c>
      <c r="ET200" s="104">
        <f t="shared" si="305"/>
        <v>-544.42173331561605</v>
      </c>
      <c r="EU200" s="104">
        <f t="shared" si="305"/>
        <v>-533.68648626023594</v>
      </c>
      <c r="EV200" s="104">
        <f t="shared" si="305"/>
        <v>-523.15032106991862</v>
      </c>
      <c r="EW200" s="104">
        <f t="shared" si="305"/>
        <v>-512.81347042168829</v>
      </c>
      <c r="EX200" s="104">
        <f t="shared" si="305"/>
        <v>-502.67492929116185</v>
      </c>
      <c r="EY200" s="104">
        <f t="shared" si="305"/>
        <v>-492.73284099096986</v>
      </c>
      <c r="EZ200" s="104">
        <f t="shared" si="305"/>
        <v>-482.9847696636968</v>
      </c>
      <c r="FA200" s="104">
        <f t="shared" si="305"/>
        <v>-473.42789249588128</v>
      </c>
      <c r="FB200" s="104">
        <f t="shared" si="305"/>
        <v>-464.05913517582968</v>
      </c>
      <c r="FC200" s="104">
        <f t="shared" ref="FC200:FG200" si="306">IF(NOT(COUNTA(FC169:FC172)),"",IF(NOT(COUNT(FC169:FC172)),"NK",SUM(FC169:FC172)))</f>
        <v>-454.87526722809093</v>
      </c>
      <c r="FD200" s="104">
        <f t="shared" si="306"/>
        <v>-445.87296898574391</v>
      </c>
      <c r="FE200" s="104">
        <f t="shared" si="306"/>
        <v>-437.04887851650562</v>
      </c>
      <c r="FF200" s="104">
        <f t="shared" si="306"/>
        <v>-428.39962438296078</v>
      </c>
      <c r="FG200" s="104">
        <f t="shared" si="306"/>
        <v>-419.92184839454904</v>
      </c>
      <c r="FH200" s="104">
        <f t="shared" ref="FH200:FQ200" si="307">IF(NOT(COUNTA(FH169:FH172)),"",IF(NOT(COUNT(FH169:FH172)),"NK",SUM(FH169:FH172)))</f>
        <v>-411.61222129121455</v>
      </c>
      <c r="FI200" s="104">
        <f t="shared" si="307"/>
        <v>-403.4674534371739</v>
      </c>
      <c r="FJ200" s="104">
        <f t="shared" si="307"/>
        <v>-395.48430199453929</v>
      </c>
      <c r="FK200" s="104">
        <f t="shared" si="307"/>
        <v>-387.6595756156222</v>
      </c>
      <c r="FL200" s="104">
        <f t="shared" si="307"/>
        <v>-379.9901373885761</v>
      </c>
      <c r="FM200" s="104">
        <f t="shared" si="307"/>
        <v>-372.47290655551456</v>
      </c>
      <c r="FN200" s="104">
        <f t="shared" si="307"/>
        <v>-365.10485937016745</v>
      </c>
      <c r="FO200" s="104">
        <f t="shared" si="307"/>
        <v>-357.88302935427816</v>
      </c>
      <c r="FP200" s="104">
        <f t="shared" si="307"/>
        <v>-350.80450713616898</v>
      </c>
      <c r="FQ200" s="104">
        <f t="shared" si="307"/>
        <v>-343.86644000071402</v>
      </c>
    </row>
    <row r="201" spans="1:173" outlineLevel="1" x14ac:dyDescent="0.3">
      <c r="B201" s="91" t="s">
        <v>23974</v>
      </c>
      <c r="E201" s="37" t="s">
        <v>23975</v>
      </c>
      <c r="F201" s="104" t="str">
        <f>IF(ISBLANK(F173),"",F173)</f>
        <v>WELL</v>
      </c>
      <c r="G201" s="104" t="str">
        <f t="shared" ref="G201:CT201" si="308">IF(ISBLANK(G173),"",G173)</f>
        <v>WELL</v>
      </c>
      <c r="H201" s="104" t="str">
        <f t="shared" si="308"/>
        <v>WELL</v>
      </c>
      <c r="I201" s="104" t="str">
        <f t="shared" si="308"/>
        <v>WELL</v>
      </c>
      <c r="J201" s="104" t="str">
        <f t="shared" si="308"/>
        <v>WELL</v>
      </c>
      <c r="K201" s="104" t="str">
        <f t="shared" si="308"/>
        <v>WELL</v>
      </c>
      <c r="L201" s="104" t="str">
        <f t="shared" si="308"/>
        <v>WELL</v>
      </c>
      <c r="M201" s="104" t="str">
        <f t="shared" si="308"/>
        <v>WELL</v>
      </c>
      <c r="N201" s="104" t="str">
        <f t="shared" si="308"/>
        <v/>
      </c>
      <c r="O201" s="104" t="str">
        <f t="shared" si="308"/>
        <v>WELL</v>
      </c>
      <c r="P201" s="104" t="str">
        <f t="shared" si="308"/>
        <v>WELL</v>
      </c>
      <c r="Q201" s="104" t="str">
        <f t="shared" si="308"/>
        <v>WELL</v>
      </c>
      <c r="R201" s="104" t="str">
        <f t="shared" si="308"/>
        <v>NO</v>
      </c>
      <c r="S201" s="104" t="str">
        <f t="shared" si="308"/>
        <v>NO</v>
      </c>
      <c r="T201" s="104" t="str">
        <f t="shared" si="308"/>
        <v>NO</v>
      </c>
      <c r="U201" s="104" t="str">
        <f t="shared" si="308"/>
        <v>NO</v>
      </c>
      <c r="V201" s="104" t="str">
        <f t="shared" si="308"/>
        <v>WELL</v>
      </c>
      <c r="W201" s="104" t="str">
        <f t="shared" si="308"/>
        <v>NO</v>
      </c>
      <c r="X201" s="104" t="str">
        <f t="shared" si="308"/>
        <v>NO</v>
      </c>
      <c r="Y201" s="104" t="str">
        <f t="shared" si="308"/>
        <v>NO</v>
      </c>
      <c r="Z201" s="104" t="str">
        <f t="shared" si="308"/>
        <v>NO</v>
      </c>
      <c r="AA201" s="104" t="str">
        <f t="shared" si="308"/>
        <v>WELL</v>
      </c>
      <c r="AB201" s="104" t="str">
        <f t="shared" si="308"/>
        <v>NO</v>
      </c>
      <c r="AC201" s="104" t="str">
        <f t="shared" si="308"/>
        <v>NO</v>
      </c>
      <c r="AD201" s="104" t="str">
        <f t="shared" si="308"/>
        <v>NO</v>
      </c>
      <c r="AE201" s="104" t="str">
        <f t="shared" si="308"/>
        <v>NO</v>
      </c>
      <c r="AF201" s="104" t="str">
        <f t="shared" si="308"/>
        <v>WELL</v>
      </c>
      <c r="AG201" s="104" t="str">
        <f t="shared" ref="AG201:AK201" si="309">IF(ISBLANK(AG173),"",AG173)</f>
        <v>NO</v>
      </c>
      <c r="AH201" s="104" t="str">
        <f t="shared" si="309"/>
        <v>NO</v>
      </c>
      <c r="AI201" s="104" t="str">
        <f t="shared" si="309"/>
        <v>NO</v>
      </c>
      <c r="AJ201" s="104" t="str">
        <f t="shared" si="309"/>
        <v>NO</v>
      </c>
      <c r="AK201" s="104" t="str">
        <f t="shared" si="309"/>
        <v>WELL</v>
      </c>
      <c r="AL201" s="104" t="str">
        <f t="shared" ref="AL201:AU201" si="310">IF(ISBLANK(AL173),"",AL173)</f>
        <v>NO</v>
      </c>
      <c r="AM201" s="104" t="str">
        <f t="shared" si="310"/>
        <v>NO</v>
      </c>
      <c r="AN201" s="104" t="str">
        <f t="shared" si="310"/>
        <v>NO</v>
      </c>
      <c r="AO201" s="104" t="str">
        <f t="shared" si="310"/>
        <v>NO</v>
      </c>
      <c r="AP201" s="104" t="str">
        <f t="shared" si="310"/>
        <v>WELL</v>
      </c>
      <c r="AQ201" s="104" t="str">
        <f t="shared" si="310"/>
        <v>NO</v>
      </c>
      <c r="AR201" s="104" t="str">
        <f t="shared" si="310"/>
        <v>NO</v>
      </c>
      <c r="AS201" s="104" t="str">
        <f t="shared" si="310"/>
        <v>NO</v>
      </c>
      <c r="AT201" s="104" t="str">
        <f t="shared" si="310"/>
        <v>NO</v>
      </c>
      <c r="AU201" s="104" t="str">
        <f t="shared" si="310"/>
        <v>WELL</v>
      </c>
      <c r="AV201" s="105" t="str">
        <f t="shared" si="308"/>
        <v>WELL</v>
      </c>
      <c r="AW201" s="104" t="str">
        <f t="shared" si="308"/>
        <v>WELL</v>
      </c>
      <c r="AX201" s="104" t="str">
        <f t="shared" si="308"/>
        <v>NO</v>
      </c>
      <c r="AY201" s="104" t="str">
        <f t="shared" si="308"/>
        <v>NO</v>
      </c>
      <c r="AZ201" s="104" t="str">
        <f t="shared" si="308"/>
        <v>NO</v>
      </c>
      <c r="BA201" s="104" t="str">
        <f t="shared" si="308"/>
        <v>NO</v>
      </c>
      <c r="BB201" s="104" t="str">
        <f t="shared" si="308"/>
        <v>WELL</v>
      </c>
      <c r="BC201" s="104" t="str">
        <f t="shared" si="308"/>
        <v>NO</v>
      </c>
      <c r="BD201" s="104" t="str">
        <f t="shared" si="308"/>
        <v/>
      </c>
      <c r="BE201" s="104" t="str">
        <f t="shared" si="308"/>
        <v>WELL</v>
      </c>
      <c r="BF201" s="104" t="str">
        <f t="shared" si="308"/>
        <v>WELL</v>
      </c>
      <c r="BG201" s="104" t="str">
        <f t="shared" si="308"/>
        <v>WELL</v>
      </c>
      <c r="BH201" s="104" t="str">
        <f t="shared" si="308"/>
        <v>NO</v>
      </c>
      <c r="BI201" s="104" t="str">
        <f t="shared" si="308"/>
        <v>NO</v>
      </c>
      <c r="BJ201" s="104" t="str">
        <f t="shared" si="308"/>
        <v>NO</v>
      </c>
      <c r="BK201" s="104" t="str">
        <f t="shared" si="308"/>
        <v>NO</v>
      </c>
      <c r="BL201" s="104" t="str">
        <f t="shared" si="308"/>
        <v>WELL</v>
      </c>
      <c r="BM201" s="104" t="str">
        <f t="shared" si="308"/>
        <v>NO</v>
      </c>
      <c r="BN201" s="104" t="str">
        <f t="shared" si="308"/>
        <v>NO</v>
      </c>
      <c r="BO201" s="104" t="str">
        <f t="shared" si="308"/>
        <v>NO</v>
      </c>
      <c r="BP201" s="104" t="str">
        <f t="shared" si="308"/>
        <v>NO</v>
      </c>
      <c r="BQ201" s="104" t="str">
        <f t="shared" si="308"/>
        <v>WELL</v>
      </c>
      <c r="BR201" s="104" t="str">
        <f t="shared" si="308"/>
        <v>NO</v>
      </c>
      <c r="BS201" s="104" t="str">
        <f t="shared" si="308"/>
        <v>NO</v>
      </c>
      <c r="BT201" s="104" t="str">
        <f t="shared" si="308"/>
        <v>NO</v>
      </c>
      <c r="BU201" s="104" t="str">
        <f t="shared" si="308"/>
        <v>NO</v>
      </c>
      <c r="BV201" s="104" t="str">
        <f t="shared" si="308"/>
        <v>WELL</v>
      </c>
      <c r="BW201" s="104" t="str">
        <f t="shared" ref="BW201:CA201" si="311">IF(ISBLANK(BW173),"",BW173)</f>
        <v>NO</v>
      </c>
      <c r="BX201" s="104" t="str">
        <f t="shared" si="311"/>
        <v>NO</v>
      </c>
      <c r="BY201" s="104" t="str">
        <f t="shared" si="311"/>
        <v>NO</v>
      </c>
      <c r="BZ201" s="104" t="str">
        <f t="shared" si="311"/>
        <v>NO</v>
      </c>
      <c r="CA201" s="104" t="str">
        <f t="shared" si="311"/>
        <v>WELL</v>
      </c>
      <c r="CB201" s="104" t="str">
        <f t="shared" ref="CB201:CK201" si="312">IF(ISBLANK(CB173),"",CB173)</f>
        <v>NO</v>
      </c>
      <c r="CC201" s="104" t="str">
        <f t="shared" si="312"/>
        <v>NO</v>
      </c>
      <c r="CD201" s="104" t="str">
        <f t="shared" si="312"/>
        <v>NO</v>
      </c>
      <c r="CE201" s="104" t="str">
        <f t="shared" si="312"/>
        <v>NO</v>
      </c>
      <c r="CF201" s="104" t="str">
        <f t="shared" si="312"/>
        <v>WELL</v>
      </c>
      <c r="CG201" s="104" t="str">
        <f t="shared" si="312"/>
        <v>NO</v>
      </c>
      <c r="CH201" s="104" t="str">
        <f t="shared" si="312"/>
        <v>NO</v>
      </c>
      <c r="CI201" s="104" t="str">
        <f t="shared" si="312"/>
        <v>NO</v>
      </c>
      <c r="CJ201" s="104" t="str">
        <f t="shared" si="312"/>
        <v>NO</v>
      </c>
      <c r="CK201" s="104" t="str">
        <f t="shared" si="312"/>
        <v>WELL</v>
      </c>
      <c r="CL201" s="105" t="str">
        <f t="shared" si="308"/>
        <v>WELL</v>
      </c>
      <c r="CM201" s="104" t="str">
        <f t="shared" si="308"/>
        <v>WELL</v>
      </c>
      <c r="CN201" s="104" t="str">
        <f t="shared" si="308"/>
        <v>NO</v>
      </c>
      <c r="CO201" s="104" t="str">
        <f t="shared" si="308"/>
        <v>NO</v>
      </c>
      <c r="CP201" s="104" t="str">
        <f t="shared" si="308"/>
        <v>NO</v>
      </c>
      <c r="CQ201" s="104" t="str">
        <f t="shared" si="308"/>
        <v>NO</v>
      </c>
      <c r="CR201" s="104" t="str">
        <f t="shared" si="308"/>
        <v>WELL</v>
      </c>
      <c r="CS201" s="104" t="str">
        <f t="shared" si="308"/>
        <v>NO</v>
      </c>
      <c r="CT201" s="104" t="str">
        <f t="shared" si="308"/>
        <v/>
      </c>
      <c r="CU201" s="104" t="str">
        <f t="shared" ref="CU201:FB201" si="313">IF(ISBLANK(CU173),"",CU173)</f>
        <v>WELL</v>
      </c>
      <c r="CV201" s="104" t="str">
        <f t="shared" si="313"/>
        <v>WELL</v>
      </c>
      <c r="CW201" s="104" t="str">
        <f t="shared" si="313"/>
        <v>WELL</v>
      </c>
      <c r="CX201" s="104" t="str">
        <f t="shared" si="313"/>
        <v>NO</v>
      </c>
      <c r="CY201" s="104" t="str">
        <f t="shared" si="313"/>
        <v>NO</v>
      </c>
      <c r="CZ201" s="104" t="str">
        <f t="shared" si="313"/>
        <v>NO</v>
      </c>
      <c r="DA201" s="104" t="str">
        <f t="shared" si="313"/>
        <v>NO</v>
      </c>
      <c r="DB201" s="104" t="str">
        <f t="shared" si="313"/>
        <v>WELL</v>
      </c>
      <c r="DC201" s="104" t="str">
        <f t="shared" si="313"/>
        <v>NO</v>
      </c>
      <c r="DD201" s="104" t="str">
        <f t="shared" si="313"/>
        <v>NO</v>
      </c>
      <c r="DE201" s="104" t="str">
        <f t="shared" si="313"/>
        <v>NO</v>
      </c>
      <c r="DF201" s="104" t="str">
        <f t="shared" si="313"/>
        <v>NO</v>
      </c>
      <c r="DG201" s="104" t="str">
        <f t="shared" si="313"/>
        <v>WELL</v>
      </c>
      <c r="DH201" s="104" t="str">
        <f t="shared" si="313"/>
        <v>NO</v>
      </c>
      <c r="DI201" s="104" t="str">
        <f t="shared" si="313"/>
        <v>NO</v>
      </c>
      <c r="DJ201" s="104" t="str">
        <f t="shared" si="313"/>
        <v>NO</v>
      </c>
      <c r="DK201" s="104" t="str">
        <f t="shared" si="313"/>
        <v>NO</v>
      </c>
      <c r="DL201" s="104" t="str">
        <f t="shared" si="313"/>
        <v>WELL</v>
      </c>
      <c r="DM201" s="104" t="str">
        <f t="shared" ref="DM201:DQ201" si="314">IF(ISBLANK(DM173),"",DM173)</f>
        <v>NO</v>
      </c>
      <c r="DN201" s="104" t="str">
        <f t="shared" si="314"/>
        <v>NO</v>
      </c>
      <c r="DO201" s="104" t="str">
        <f t="shared" si="314"/>
        <v>NO</v>
      </c>
      <c r="DP201" s="104" t="str">
        <f t="shared" si="314"/>
        <v>NO</v>
      </c>
      <c r="DQ201" s="104" t="str">
        <f t="shared" si="314"/>
        <v>WELL</v>
      </c>
      <c r="DR201" s="104" t="str">
        <f t="shared" ref="DR201:EA201" si="315">IF(ISBLANK(DR173),"",DR173)</f>
        <v>NO</v>
      </c>
      <c r="DS201" s="104" t="str">
        <f t="shared" si="315"/>
        <v>NO</v>
      </c>
      <c r="DT201" s="104" t="str">
        <f t="shared" si="315"/>
        <v>NO</v>
      </c>
      <c r="DU201" s="104" t="str">
        <f t="shared" si="315"/>
        <v>NO</v>
      </c>
      <c r="DV201" s="104" t="str">
        <f t="shared" si="315"/>
        <v>WELL</v>
      </c>
      <c r="DW201" s="104" t="str">
        <f t="shared" si="315"/>
        <v>NO</v>
      </c>
      <c r="DX201" s="104" t="str">
        <f t="shared" si="315"/>
        <v>NO</v>
      </c>
      <c r="DY201" s="104" t="str">
        <f t="shared" si="315"/>
        <v>NO</v>
      </c>
      <c r="DZ201" s="104" t="str">
        <f t="shared" si="315"/>
        <v>NO</v>
      </c>
      <c r="EA201" s="104" t="str">
        <f t="shared" si="315"/>
        <v>WELL</v>
      </c>
      <c r="EB201" s="105" t="str">
        <f t="shared" si="313"/>
        <v>WELL</v>
      </c>
      <c r="EC201" s="104" t="str">
        <f t="shared" si="313"/>
        <v>WELL</v>
      </c>
      <c r="ED201" s="104" t="str">
        <f t="shared" si="313"/>
        <v>NO</v>
      </c>
      <c r="EE201" s="104" t="str">
        <f t="shared" si="313"/>
        <v>NO</v>
      </c>
      <c r="EF201" s="104" t="str">
        <f t="shared" si="313"/>
        <v>NO</v>
      </c>
      <c r="EG201" s="104" t="str">
        <f t="shared" si="313"/>
        <v>NO</v>
      </c>
      <c r="EH201" s="104" t="str">
        <f t="shared" si="313"/>
        <v>WELL</v>
      </c>
      <c r="EI201" s="104" t="str">
        <f t="shared" si="313"/>
        <v>WELL</v>
      </c>
      <c r="EJ201" s="104" t="str">
        <f t="shared" si="313"/>
        <v/>
      </c>
      <c r="EK201" s="104" t="str">
        <f t="shared" si="313"/>
        <v>WELL</v>
      </c>
      <c r="EL201" s="104" t="str">
        <f t="shared" si="313"/>
        <v>WELL</v>
      </c>
      <c r="EM201" s="104" t="str">
        <f t="shared" si="313"/>
        <v>WELL</v>
      </c>
      <c r="EN201" s="104" t="str">
        <f t="shared" si="313"/>
        <v>NO</v>
      </c>
      <c r="EO201" s="104" t="str">
        <f t="shared" si="313"/>
        <v>NO</v>
      </c>
      <c r="EP201" s="104" t="str">
        <f t="shared" si="313"/>
        <v>NO</v>
      </c>
      <c r="EQ201" s="104" t="str">
        <f t="shared" si="313"/>
        <v>NO</v>
      </c>
      <c r="ER201" s="104" t="str">
        <f t="shared" si="313"/>
        <v>WELL</v>
      </c>
      <c r="ES201" s="104" t="str">
        <f t="shared" si="313"/>
        <v>NO</v>
      </c>
      <c r="ET201" s="104" t="str">
        <f t="shared" si="313"/>
        <v>NO</v>
      </c>
      <c r="EU201" s="104" t="str">
        <f t="shared" si="313"/>
        <v>NO</v>
      </c>
      <c r="EV201" s="104" t="str">
        <f t="shared" si="313"/>
        <v>NO</v>
      </c>
      <c r="EW201" s="104" t="str">
        <f t="shared" si="313"/>
        <v>WELL</v>
      </c>
      <c r="EX201" s="104" t="str">
        <f t="shared" si="313"/>
        <v>NO</v>
      </c>
      <c r="EY201" s="104" t="str">
        <f t="shared" si="313"/>
        <v>NO</v>
      </c>
      <c r="EZ201" s="104" t="str">
        <f t="shared" si="313"/>
        <v>NO</v>
      </c>
      <c r="FA201" s="104" t="str">
        <f t="shared" si="313"/>
        <v>NO</v>
      </c>
      <c r="FB201" s="104" t="str">
        <f t="shared" si="313"/>
        <v>WELL</v>
      </c>
      <c r="FC201" s="104" t="str">
        <f t="shared" ref="FC201:FG201" si="316">IF(ISBLANK(FC173),"",FC173)</f>
        <v>NO</v>
      </c>
      <c r="FD201" s="104" t="str">
        <f t="shared" si="316"/>
        <v>NO</v>
      </c>
      <c r="FE201" s="104" t="str">
        <f t="shared" si="316"/>
        <v>NO</v>
      </c>
      <c r="FF201" s="104" t="str">
        <f t="shared" si="316"/>
        <v>NO</v>
      </c>
      <c r="FG201" s="104" t="str">
        <f t="shared" si="316"/>
        <v>WELL</v>
      </c>
      <c r="FH201" s="104" t="str">
        <f t="shared" ref="FH201:FQ201" si="317">IF(ISBLANK(FH173),"",FH173)</f>
        <v>NO</v>
      </c>
      <c r="FI201" s="104" t="str">
        <f t="shared" si="317"/>
        <v>NO</v>
      </c>
      <c r="FJ201" s="104" t="str">
        <f t="shared" si="317"/>
        <v>NO</v>
      </c>
      <c r="FK201" s="104" t="str">
        <f t="shared" si="317"/>
        <v>NO</v>
      </c>
      <c r="FL201" s="104" t="str">
        <f t="shared" si="317"/>
        <v>WELL</v>
      </c>
      <c r="FM201" s="104" t="str">
        <f t="shared" si="317"/>
        <v>NO</v>
      </c>
      <c r="FN201" s="104" t="str">
        <f t="shared" si="317"/>
        <v>NO</v>
      </c>
      <c r="FO201" s="104" t="str">
        <f t="shared" si="317"/>
        <v>NO</v>
      </c>
      <c r="FP201" s="104" t="str">
        <f t="shared" si="317"/>
        <v>NO</v>
      </c>
      <c r="FQ201" s="104" t="str">
        <f t="shared" si="317"/>
        <v>WELL</v>
      </c>
    </row>
    <row r="202" spans="1:173" ht="29.25" customHeight="1" x14ac:dyDescent="0.3">
      <c r="A202" s="152" t="s">
        <v>23976</v>
      </c>
      <c r="B202" s="150"/>
      <c r="C202" s="150"/>
      <c r="D202" s="150"/>
      <c r="E202" s="17" t="s">
        <v>23977</v>
      </c>
      <c r="F202" s="4" t="s">
        <v>23978</v>
      </c>
      <c r="G202" s="4" t="s">
        <v>23979</v>
      </c>
      <c r="H202" s="4" t="s">
        <v>23980</v>
      </c>
      <c r="I202" s="4" t="s">
        <v>23981</v>
      </c>
      <c r="J202" s="4" t="s">
        <v>23982</v>
      </c>
      <c r="K202" s="4" t="s">
        <v>23983</v>
      </c>
      <c r="L202" s="4" t="s">
        <v>23984</v>
      </c>
      <c r="M202" s="4" t="s">
        <v>23985</v>
      </c>
      <c r="N202" s="4" t="s">
        <v>23986</v>
      </c>
      <c r="O202" s="4" t="s">
        <v>23987</v>
      </c>
      <c r="P202" s="4" t="s">
        <v>23988</v>
      </c>
      <c r="Q202" s="4" t="s">
        <v>23989</v>
      </c>
      <c r="R202" s="4" t="s">
        <v>23990</v>
      </c>
      <c r="S202" s="4" t="s">
        <v>23991</v>
      </c>
      <c r="T202" s="4" t="s">
        <v>23992</v>
      </c>
      <c r="U202" s="4" t="s">
        <v>23993</v>
      </c>
      <c r="V202" s="4" t="s">
        <v>23994</v>
      </c>
      <c r="W202" s="4" t="s">
        <v>23995</v>
      </c>
      <c r="X202" s="4" t="s">
        <v>23996</v>
      </c>
      <c r="Y202" s="4" t="s">
        <v>23997</v>
      </c>
      <c r="Z202" s="4" t="s">
        <v>23998</v>
      </c>
      <c r="AA202" s="4" t="s">
        <v>23999</v>
      </c>
      <c r="AB202" s="4" t="s">
        <v>24000</v>
      </c>
      <c r="AC202" s="4" t="s">
        <v>24001</v>
      </c>
      <c r="AD202" s="4" t="s">
        <v>24002</v>
      </c>
      <c r="AE202" s="4" t="s">
        <v>24003</v>
      </c>
      <c r="AF202" s="4" t="s">
        <v>24004</v>
      </c>
      <c r="AG202" s="4" t="s">
        <v>24005</v>
      </c>
      <c r="AH202" s="4" t="s">
        <v>24006</v>
      </c>
      <c r="AI202" s="4" t="s">
        <v>24007</v>
      </c>
      <c r="AJ202" s="4" t="s">
        <v>24008</v>
      </c>
      <c r="AK202" s="4" t="s">
        <v>24009</v>
      </c>
      <c r="AL202" s="4" t="s">
        <v>24010</v>
      </c>
      <c r="AM202" s="4" t="s">
        <v>24011</v>
      </c>
      <c r="AN202" s="4" t="s">
        <v>24012</v>
      </c>
      <c r="AO202" s="4" t="s">
        <v>24013</v>
      </c>
      <c r="AP202" s="4" t="s">
        <v>24014</v>
      </c>
      <c r="AQ202" s="4" t="s">
        <v>24015</v>
      </c>
      <c r="AR202" s="4" t="s">
        <v>24016</v>
      </c>
      <c r="AS202" s="4" t="s">
        <v>24017</v>
      </c>
      <c r="AT202" s="4" t="s">
        <v>24018</v>
      </c>
      <c r="AU202" s="4" t="s">
        <v>24019</v>
      </c>
      <c r="AV202" s="107" t="s">
        <v>24020</v>
      </c>
      <c r="AW202" s="107" t="s">
        <v>24021</v>
      </c>
      <c r="AX202" s="107" t="s">
        <v>24022</v>
      </c>
      <c r="AY202" s="107" t="s">
        <v>24023</v>
      </c>
      <c r="AZ202" s="107" t="s">
        <v>24024</v>
      </c>
      <c r="BA202" s="107" t="s">
        <v>24025</v>
      </c>
      <c r="BB202" s="107" t="s">
        <v>24026</v>
      </c>
      <c r="BC202" s="107" t="s">
        <v>24027</v>
      </c>
      <c r="BD202" s="107" t="s">
        <v>24028</v>
      </c>
      <c r="BE202" s="107" t="s">
        <v>24029</v>
      </c>
      <c r="BF202" s="107" t="s">
        <v>24030</v>
      </c>
      <c r="BG202" s="107" t="s">
        <v>24031</v>
      </c>
      <c r="BH202" s="107" t="s">
        <v>24032</v>
      </c>
      <c r="BI202" s="107" t="s">
        <v>24033</v>
      </c>
      <c r="BJ202" s="107" t="s">
        <v>24034</v>
      </c>
      <c r="BK202" s="107" t="s">
        <v>24035</v>
      </c>
      <c r="BL202" s="107" t="s">
        <v>24036</v>
      </c>
      <c r="BM202" s="107" t="s">
        <v>24037</v>
      </c>
      <c r="BN202" s="107" t="s">
        <v>24038</v>
      </c>
      <c r="BO202" s="107" t="s">
        <v>24039</v>
      </c>
      <c r="BP202" s="107" t="s">
        <v>24040</v>
      </c>
      <c r="BQ202" s="107" t="s">
        <v>24041</v>
      </c>
      <c r="BR202" s="107" t="s">
        <v>24042</v>
      </c>
      <c r="BS202" s="107" t="s">
        <v>24043</v>
      </c>
      <c r="BT202" s="107" t="s">
        <v>24044</v>
      </c>
      <c r="BU202" s="107" t="s">
        <v>24045</v>
      </c>
      <c r="BV202" s="107" t="s">
        <v>24046</v>
      </c>
      <c r="BW202" s="107" t="s">
        <v>24047</v>
      </c>
      <c r="BX202" s="107" t="s">
        <v>24048</v>
      </c>
      <c r="BY202" s="107" t="s">
        <v>24049</v>
      </c>
      <c r="BZ202" s="107" t="s">
        <v>24050</v>
      </c>
      <c r="CA202" s="107" t="s">
        <v>24051</v>
      </c>
      <c r="CB202" s="107" t="s">
        <v>24052</v>
      </c>
      <c r="CC202" s="107" t="s">
        <v>24053</v>
      </c>
      <c r="CD202" s="107" t="s">
        <v>24054</v>
      </c>
      <c r="CE202" s="107" t="s">
        <v>24055</v>
      </c>
      <c r="CF202" s="107" t="s">
        <v>24056</v>
      </c>
      <c r="CG202" s="107" t="s">
        <v>24057</v>
      </c>
      <c r="CH202" s="107" t="s">
        <v>24058</v>
      </c>
      <c r="CI202" s="107" t="s">
        <v>24059</v>
      </c>
      <c r="CJ202" s="107" t="s">
        <v>24060</v>
      </c>
      <c r="CK202" s="107" t="s">
        <v>24061</v>
      </c>
      <c r="CL202" s="107" t="s">
        <v>24062</v>
      </c>
      <c r="CM202" s="107" t="s">
        <v>24063</v>
      </c>
      <c r="CN202" s="4" t="s">
        <v>24064</v>
      </c>
      <c r="CO202" s="4" t="s">
        <v>24065</v>
      </c>
      <c r="CP202" s="4" t="s">
        <v>24066</v>
      </c>
      <c r="CQ202" s="4" t="s">
        <v>24067</v>
      </c>
      <c r="CR202" s="4" t="s">
        <v>24068</v>
      </c>
      <c r="CS202" s="4" t="s">
        <v>24069</v>
      </c>
      <c r="CT202" s="4" t="s">
        <v>24070</v>
      </c>
      <c r="CU202" s="4" t="s">
        <v>24071</v>
      </c>
      <c r="CV202" s="4" t="s">
        <v>24072</v>
      </c>
      <c r="CW202" s="4" t="s">
        <v>24073</v>
      </c>
      <c r="CX202" s="4" t="s">
        <v>24074</v>
      </c>
      <c r="CY202" s="4" t="s">
        <v>24075</v>
      </c>
      <c r="CZ202" s="4" t="s">
        <v>24076</v>
      </c>
      <c r="DA202" s="4" t="s">
        <v>24077</v>
      </c>
      <c r="DB202" s="4" t="s">
        <v>24078</v>
      </c>
      <c r="DC202" s="4" t="s">
        <v>24079</v>
      </c>
      <c r="DD202" s="4" t="s">
        <v>24080</v>
      </c>
      <c r="DE202" s="4" t="s">
        <v>24081</v>
      </c>
      <c r="DF202" s="4" t="s">
        <v>24082</v>
      </c>
      <c r="DG202" s="4" t="s">
        <v>24083</v>
      </c>
      <c r="DH202" s="4" t="s">
        <v>24084</v>
      </c>
      <c r="DI202" s="4" t="s">
        <v>24085</v>
      </c>
      <c r="DJ202" s="4" t="s">
        <v>24086</v>
      </c>
      <c r="DK202" s="4" t="s">
        <v>24087</v>
      </c>
      <c r="DL202" s="4" t="s">
        <v>24088</v>
      </c>
      <c r="DM202" s="4" t="s">
        <v>24089</v>
      </c>
      <c r="DN202" s="4" t="s">
        <v>24090</v>
      </c>
      <c r="DO202" s="4" t="s">
        <v>24091</v>
      </c>
      <c r="DP202" s="4" t="s">
        <v>24092</v>
      </c>
      <c r="DQ202" s="4" t="s">
        <v>24093</v>
      </c>
      <c r="DR202" s="4" t="s">
        <v>24094</v>
      </c>
      <c r="DS202" s="4" t="s">
        <v>24095</v>
      </c>
      <c r="DT202" s="4" t="s">
        <v>24096</v>
      </c>
      <c r="DU202" s="4" t="s">
        <v>24097</v>
      </c>
      <c r="DV202" s="4" t="s">
        <v>24098</v>
      </c>
      <c r="DW202" s="4" t="s">
        <v>24099</v>
      </c>
      <c r="DX202" s="4" t="s">
        <v>24100</v>
      </c>
      <c r="DY202" s="4" t="s">
        <v>24101</v>
      </c>
      <c r="DZ202" s="4" t="s">
        <v>24102</v>
      </c>
      <c r="EA202" s="4" t="s">
        <v>24103</v>
      </c>
      <c r="EB202" s="107" t="s">
        <v>24104</v>
      </c>
      <c r="EC202" s="4" t="s">
        <v>24105</v>
      </c>
      <c r="ED202" s="4" t="s">
        <v>24106</v>
      </c>
      <c r="EE202" s="4" t="s">
        <v>24107</v>
      </c>
      <c r="EF202" s="4" t="s">
        <v>24108</v>
      </c>
      <c r="EG202" s="4" t="s">
        <v>24109</v>
      </c>
      <c r="EH202" s="4" t="s">
        <v>24110</v>
      </c>
      <c r="EI202" s="4" t="s">
        <v>24111</v>
      </c>
      <c r="EJ202" s="4" t="s">
        <v>24112</v>
      </c>
      <c r="EK202" s="4" t="s">
        <v>24113</v>
      </c>
      <c r="EL202" s="4" t="s">
        <v>24114</v>
      </c>
      <c r="EM202" s="4" t="s">
        <v>24115</v>
      </c>
      <c r="EN202" s="4" t="s">
        <v>24116</v>
      </c>
      <c r="EO202" s="4" t="s">
        <v>24117</v>
      </c>
      <c r="EP202" s="4" t="s">
        <v>24118</v>
      </c>
      <c r="EQ202" s="4" t="s">
        <v>24119</v>
      </c>
      <c r="ER202" s="4" t="s">
        <v>24120</v>
      </c>
      <c r="ES202" s="4" t="s">
        <v>24121</v>
      </c>
      <c r="ET202" s="4" t="s">
        <v>24122</v>
      </c>
      <c r="EU202" s="4" t="s">
        <v>24123</v>
      </c>
      <c r="EV202" s="4" t="s">
        <v>24124</v>
      </c>
      <c r="EW202" s="4" t="s">
        <v>24125</v>
      </c>
      <c r="EX202" s="4" t="s">
        <v>24126</v>
      </c>
      <c r="EY202" s="4" t="s">
        <v>24127</v>
      </c>
      <c r="EZ202" s="4" t="s">
        <v>24128</v>
      </c>
      <c r="FA202" s="4" t="s">
        <v>24129</v>
      </c>
      <c r="FB202" s="4" t="s">
        <v>24130</v>
      </c>
      <c r="FC202" s="4" t="s">
        <v>24131</v>
      </c>
      <c r="FD202" s="4" t="s">
        <v>24132</v>
      </c>
      <c r="FE202" s="4" t="s">
        <v>24133</v>
      </c>
      <c r="FF202" s="4" t="s">
        <v>24134</v>
      </c>
      <c r="FG202" s="4" t="s">
        <v>24135</v>
      </c>
      <c r="FH202" s="4" t="s">
        <v>24136</v>
      </c>
      <c r="FI202" s="4" t="s">
        <v>24137</v>
      </c>
      <c r="FJ202" s="4" t="s">
        <v>24138</v>
      </c>
      <c r="FK202" s="4" t="s">
        <v>24139</v>
      </c>
      <c r="FL202" s="4" t="s">
        <v>24140</v>
      </c>
      <c r="FM202" s="4" t="s">
        <v>24141</v>
      </c>
      <c r="FN202" s="4" t="s">
        <v>24142</v>
      </c>
      <c r="FO202" s="4" t="s">
        <v>24143</v>
      </c>
      <c r="FP202" s="4" t="s">
        <v>24144</v>
      </c>
      <c r="FQ202" s="4" t="s">
        <v>24145</v>
      </c>
    </row>
    <row r="203" spans="1:173" ht="38.700000000000003" customHeight="1" outlineLevel="1" x14ac:dyDescent="0.3">
      <c r="A203" s="92" t="s">
        <v>24146</v>
      </c>
      <c r="D203" s="93" t="s">
        <v>24147</v>
      </c>
      <c r="F203" s="108">
        <f>$F$18</f>
        <v>2022</v>
      </c>
      <c r="G203" s="109">
        <v>2015</v>
      </c>
      <c r="H203" s="109">
        <v>2016</v>
      </c>
      <c r="I203" s="109">
        <v>2017</v>
      </c>
      <c r="J203" s="109">
        <v>2018</v>
      </c>
      <c r="K203" s="109">
        <v>2019</v>
      </c>
      <c r="L203" s="110">
        <v>2020</v>
      </c>
      <c r="M203" s="109">
        <v>2021</v>
      </c>
      <c r="N203" s="109">
        <v>2022</v>
      </c>
      <c r="O203" s="109">
        <v>2023</v>
      </c>
      <c r="P203" s="109">
        <v>2024</v>
      </c>
      <c r="Q203" s="110">
        <v>2025</v>
      </c>
      <c r="R203" s="109">
        <v>2026</v>
      </c>
      <c r="S203" s="109">
        <v>2027</v>
      </c>
      <c r="T203" s="109">
        <v>2028</v>
      </c>
      <c r="U203" s="109">
        <v>2029</v>
      </c>
      <c r="V203" s="110">
        <v>2030</v>
      </c>
      <c r="W203" s="109">
        <v>2031</v>
      </c>
      <c r="X203" s="109">
        <v>2032</v>
      </c>
      <c r="Y203" s="109">
        <v>2033</v>
      </c>
      <c r="Z203" s="109">
        <v>2034</v>
      </c>
      <c r="AA203" s="110">
        <v>2035</v>
      </c>
      <c r="AB203" s="109">
        <v>2036</v>
      </c>
      <c r="AC203" s="109">
        <v>2037</v>
      </c>
      <c r="AD203" s="109">
        <v>2038</v>
      </c>
      <c r="AE203" s="109">
        <v>2039</v>
      </c>
      <c r="AF203" s="110">
        <v>2040</v>
      </c>
      <c r="AG203" s="111">
        <v>2041</v>
      </c>
      <c r="AH203" s="111">
        <v>2042</v>
      </c>
      <c r="AI203" s="111">
        <v>2043</v>
      </c>
      <c r="AJ203" s="111">
        <v>2044</v>
      </c>
      <c r="AK203" s="110">
        <v>2045</v>
      </c>
      <c r="AL203" s="111">
        <v>2046</v>
      </c>
      <c r="AM203" s="111">
        <v>2047</v>
      </c>
      <c r="AN203" s="111">
        <v>2048</v>
      </c>
      <c r="AO203" s="111">
        <v>2049</v>
      </c>
      <c r="AP203" s="110">
        <v>2050</v>
      </c>
      <c r="AQ203" s="111">
        <v>2051</v>
      </c>
      <c r="AR203" s="111">
        <v>2052</v>
      </c>
      <c r="AS203" s="111">
        <v>2053</v>
      </c>
      <c r="AT203" s="111">
        <v>2054</v>
      </c>
      <c r="AU203" s="110">
        <v>2055</v>
      </c>
      <c r="AV203" s="112">
        <f>F203</f>
        <v>2022</v>
      </c>
      <c r="AW203" s="109">
        <v>2015</v>
      </c>
      <c r="AX203" s="109">
        <v>2016</v>
      </c>
      <c r="AY203" s="109">
        <v>2017</v>
      </c>
      <c r="AZ203" s="109">
        <v>2018</v>
      </c>
      <c r="BA203" s="109">
        <v>2019</v>
      </c>
      <c r="BB203" s="110">
        <v>2020</v>
      </c>
      <c r="BC203" s="109">
        <v>2021</v>
      </c>
      <c r="BD203" s="109">
        <v>2022</v>
      </c>
      <c r="BE203" s="109">
        <v>2023</v>
      </c>
      <c r="BF203" s="109">
        <v>2024</v>
      </c>
      <c r="BG203" s="110">
        <v>2025</v>
      </c>
      <c r="BH203" s="109">
        <v>2026</v>
      </c>
      <c r="BI203" s="109">
        <v>2027</v>
      </c>
      <c r="BJ203" s="109">
        <v>2028</v>
      </c>
      <c r="BK203" s="109">
        <v>2029</v>
      </c>
      <c r="BL203" s="110">
        <v>2030</v>
      </c>
      <c r="BM203" s="109">
        <v>2031</v>
      </c>
      <c r="BN203" s="109">
        <v>2032</v>
      </c>
      <c r="BO203" s="109">
        <v>2033</v>
      </c>
      <c r="BP203" s="109">
        <v>2034</v>
      </c>
      <c r="BQ203" s="110">
        <v>2035</v>
      </c>
      <c r="BR203" s="109">
        <v>2036</v>
      </c>
      <c r="BS203" s="109">
        <v>2037</v>
      </c>
      <c r="BT203" s="109">
        <v>2038</v>
      </c>
      <c r="BU203" s="109">
        <v>2039</v>
      </c>
      <c r="BV203" s="110">
        <v>2040</v>
      </c>
      <c r="BW203" s="111">
        <v>2041</v>
      </c>
      <c r="BX203" s="111">
        <v>2042</v>
      </c>
      <c r="BY203" s="111">
        <v>2043</v>
      </c>
      <c r="BZ203" s="111">
        <v>2044</v>
      </c>
      <c r="CA203" s="110">
        <v>2045</v>
      </c>
      <c r="CB203" s="111">
        <v>2046</v>
      </c>
      <c r="CC203" s="111">
        <v>2047</v>
      </c>
      <c r="CD203" s="111">
        <v>2048</v>
      </c>
      <c r="CE203" s="111">
        <v>2049</v>
      </c>
      <c r="CF203" s="110">
        <v>2050</v>
      </c>
      <c r="CG203" s="111">
        <v>2051</v>
      </c>
      <c r="CH203" s="111">
        <v>2052</v>
      </c>
      <c r="CI203" s="111">
        <v>2053</v>
      </c>
      <c r="CJ203" s="111">
        <v>2054</v>
      </c>
      <c r="CK203" s="110">
        <v>2055</v>
      </c>
      <c r="CL203" s="112">
        <f>AV203</f>
        <v>2022</v>
      </c>
      <c r="CM203" s="109">
        <v>2015</v>
      </c>
      <c r="CN203" s="109">
        <v>2016</v>
      </c>
      <c r="CO203" s="109">
        <v>2017</v>
      </c>
      <c r="CP203" s="109">
        <v>2018</v>
      </c>
      <c r="CQ203" s="109">
        <v>2019</v>
      </c>
      <c r="CR203" s="110">
        <v>2020</v>
      </c>
      <c r="CS203" s="109">
        <v>2021</v>
      </c>
      <c r="CT203" s="109">
        <v>2022</v>
      </c>
      <c r="CU203" s="109">
        <v>2023</v>
      </c>
      <c r="CV203" s="109">
        <v>2024</v>
      </c>
      <c r="CW203" s="110">
        <v>2025</v>
      </c>
      <c r="CX203" s="109">
        <v>2026</v>
      </c>
      <c r="CY203" s="109">
        <v>2027</v>
      </c>
      <c r="CZ203" s="109">
        <v>2028</v>
      </c>
      <c r="DA203" s="109">
        <v>2029</v>
      </c>
      <c r="DB203" s="110">
        <v>2030</v>
      </c>
      <c r="DC203" s="109">
        <v>2031</v>
      </c>
      <c r="DD203" s="109">
        <v>2032</v>
      </c>
      <c r="DE203" s="109">
        <v>2033</v>
      </c>
      <c r="DF203" s="109">
        <v>2034</v>
      </c>
      <c r="DG203" s="110">
        <v>2035</v>
      </c>
      <c r="DH203" s="109">
        <v>2036</v>
      </c>
      <c r="DI203" s="109">
        <v>2037</v>
      </c>
      <c r="DJ203" s="109">
        <v>2038</v>
      </c>
      <c r="DK203" s="109">
        <v>2039</v>
      </c>
      <c r="DL203" s="110">
        <v>2040</v>
      </c>
      <c r="DM203" s="111">
        <v>2041</v>
      </c>
      <c r="DN203" s="111">
        <v>2042</v>
      </c>
      <c r="DO203" s="111">
        <v>2043</v>
      </c>
      <c r="DP203" s="111">
        <v>2044</v>
      </c>
      <c r="DQ203" s="110">
        <v>2045</v>
      </c>
      <c r="DR203" s="111">
        <v>2046</v>
      </c>
      <c r="DS203" s="111">
        <v>2047</v>
      </c>
      <c r="DT203" s="111">
        <v>2048</v>
      </c>
      <c r="DU203" s="111">
        <v>2049</v>
      </c>
      <c r="DV203" s="110">
        <v>2050</v>
      </c>
      <c r="DW203" s="111">
        <v>2051</v>
      </c>
      <c r="DX203" s="111">
        <v>2052</v>
      </c>
      <c r="DY203" s="111">
        <v>2053</v>
      </c>
      <c r="DZ203" s="111">
        <v>2054</v>
      </c>
      <c r="EA203" s="110">
        <v>2055</v>
      </c>
      <c r="EB203" s="112">
        <f>CL203</f>
        <v>2022</v>
      </c>
      <c r="EC203" s="109">
        <v>2015</v>
      </c>
      <c r="ED203" s="109">
        <v>2016</v>
      </c>
      <c r="EE203" s="109">
        <v>2017</v>
      </c>
      <c r="EF203" s="109">
        <v>2018</v>
      </c>
      <c r="EG203" s="109">
        <v>2019</v>
      </c>
      <c r="EH203" s="110">
        <v>2020</v>
      </c>
      <c r="EI203" s="109">
        <v>2021</v>
      </c>
      <c r="EJ203" s="109">
        <v>2022</v>
      </c>
      <c r="EK203" s="109">
        <v>2023</v>
      </c>
      <c r="EL203" s="109">
        <v>2024</v>
      </c>
      <c r="EM203" s="110">
        <v>2025</v>
      </c>
      <c r="EN203" s="109">
        <v>2026</v>
      </c>
      <c r="EO203" s="109">
        <v>2027</v>
      </c>
      <c r="EP203" s="109">
        <v>2028</v>
      </c>
      <c r="EQ203" s="109">
        <v>2029</v>
      </c>
      <c r="ER203" s="110">
        <v>2030</v>
      </c>
      <c r="ES203" s="109">
        <v>2031</v>
      </c>
      <c r="ET203" s="109">
        <v>2032</v>
      </c>
      <c r="EU203" s="109">
        <v>2033</v>
      </c>
      <c r="EV203" s="109">
        <v>2034</v>
      </c>
      <c r="EW203" s="110">
        <v>2035</v>
      </c>
      <c r="EX203" s="109">
        <v>2036</v>
      </c>
      <c r="EY203" s="109">
        <v>2037</v>
      </c>
      <c r="EZ203" s="109">
        <v>2038</v>
      </c>
      <c r="FA203" s="109">
        <v>2039</v>
      </c>
      <c r="FB203" s="110">
        <v>2040</v>
      </c>
      <c r="FC203" s="111">
        <v>2041</v>
      </c>
      <c r="FD203" s="111">
        <v>2042</v>
      </c>
      <c r="FE203" s="111">
        <v>2043</v>
      </c>
      <c r="FF203" s="111">
        <v>2044</v>
      </c>
      <c r="FG203" s="110">
        <v>2045</v>
      </c>
      <c r="FH203" s="111">
        <v>2046</v>
      </c>
      <c r="FI203" s="111">
        <v>2047</v>
      </c>
      <c r="FJ203" s="111">
        <v>2048</v>
      </c>
      <c r="FK203" s="111">
        <v>2049</v>
      </c>
      <c r="FL203" s="110">
        <v>2050</v>
      </c>
      <c r="FM203" s="111">
        <v>2051</v>
      </c>
      <c r="FN203" s="111">
        <v>2052</v>
      </c>
      <c r="FO203" s="111">
        <v>2053</v>
      </c>
      <c r="FP203" s="111">
        <v>2054</v>
      </c>
      <c r="FQ203" s="110">
        <v>2055</v>
      </c>
    </row>
    <row r="204" spans="1:173" ht="15" customHeight="1" outlineLevel="1" x14ac:dyDescent="0.3">
      <c r="D204" s="78" t="s">
        <v>24148</v>
      </c>
      <c r="E204" s="37" t="s">
        <v>24149</v>
      </c>
      <c r="F204" s="104">
        <f>IF(COUNTA(F20:F24),IF(NOT(COUNT(F20:F24)),"NK",SUM(F20:F24)),Table5a!C21)</f>
        <v>-247.40368778755118</v>
      </c>
      <c r="G204" s="104">
        <f>IF(COUNTA(G20:G24),IF(NOT(COUNT(G20:G24)),"NK",SUM(G20:G24)),Table5a!D21)</f>
        <v>-389.1024882038904</v>
      </c>
      <c r="H204" s="104">
        <f>IF(COUNTA(H20:H24),IF(NOT(COUNT(H20:H24)),"NK",SUM(H20:H24)),Table5a!E21)</f>
        <v>-366.61138401851923</v>
      </c>
      <c r="I204" s="104">
        <f>IF(COUNTA(I20:I24),IF(NOT(COUNT(I20:I24)),"NK",SUM(I20:I24)),Table5a!F21)</f>
        <v>-342.07842586324455</v>
      </c>
      <c r="J204" s="104">
        <f>IF(COUNTA(J20:J24),IF(NOT(COUNT(J20:J24)),"NK",SUM(J20:J24)),Table5a!G21)</f>
        <v>-320.95853719912674</v>
      </c>
      <c r="K204" s="104">
        <f>IF(COUNTA(K20:K24),IF(NOT(COUNT(K20:K24)),"NK",SUM(K20:K24)),Table5a!H21)</f>
        <v>-298.25272816951474</v>
      </c>
      <c r="L204" s="104">
        <f>IF(COUNTA(L20:L24),IF(NOT(COUNT(L20:L24)),"NK",SUM(L20:L24)),Table5a!I21)</f>
        <v>-277.73957915726169</v>
      </c>
      <c r="M204" s="104">
        <f>IF(COUNTA(M20:M24),IF(NOT(COUNT(M20:M24)),"NK",SUM(M20:M24)),Table5a!J21)</f>
        <v>-261.85335158928007</v>
      </c>
      <c r="O204" s="104">
        <f>IF(COUNTA(O20:O24),IF(NOT(COUNT(O20:O24)),"NK",SUM(O20:O24)),Table5a!L21)</f>
        <v>-234.02316847116069</v>
      </c>
      <c r="P204" s="104">
        <f>IF(COUNTA(P20:P24),IF(NOT(COUNT(P20:P24)),"NK",SUM(P20:P24)),Table5a!M21)</f>
        <v>-222.48875328812233</v>
      </c>
      <c r="Q204" s="104">
        <f>IF(COUNTA(Q20:Q24),IF(NOT(COUNT(Q20:Q24)),"NK",SUM(Q20:Q24)),Table5a!N21)</f>
        <v>-211.81016350470296</v>
      </c>
      <c r="R204" s="104">
        <f>IF(COUNTA(R20:R24),IF(NOT(COUNT(R20:R24)),"NK",SUM(R20:R24)),Table5a!O21)</f>
        <v>-199.70594971312283</v>
      </c>
      <c r="S204" s="104">
        <f>IF(COUNTA(S20:S24),IF(NOT(COUNT(S20:S24)),"NK",SUM(S20:S24)),Table5a!P21)</f>
        <v>-189.39589882542677</v>
      </c>
      <c r="T204" s="104">
        <f>IF(COUNTA(T20:T24),IF(NOT(COUNT(T20:T24)),"NK",SUM(T20:T24)),Table5a!Q21)</f>
        <v>-182.27119905203327</v>
      </c>
      <c r="U204" s="104">
        <f>IF(COUNTA(U20:U24),IF(NOT(COUNT(U20:U24)),"NK",SUM(U20:U24)),Table5a!R21)</f>
        <v>-177.56052792487355</v>
      </c>
      <c r="V204" s="104">
        <f>IF(COUNTA(V20:V24),IF(NOT(COUNT(V20:V24)),"NK",SUM(V20:V24)),Table5a!S21)</f>
        <v>-174.05868545272949</v>
      </c>
      <c r="W204" s="104">
        <f>IF(COUNTA(W20:W24),IF(NOT(COUNT(W20:W24)),"NK",SUM(W20:W24)),Table5a!T21)</f>
        <v>-171.18409349565749</v>
      </c>
      <c r="X204" s="104">
        <f>IF(COUNTA(X20:X24),IF(NOT(COUNT(X20:X24)),"NK",SUM(X20:X24)),Table5a!U21)</f>
        <v>-167.76602460090788</v>
      </c>
      <c r="Y204" s="104">
        <f>IF(COUNTA(Y20:Y24),IF(NOT(COUNT(Y20:Y24)),"NK",SUM(Y20:Y24)),Table5a!V21)</f>
        <v>-165.55386181239072</v>
      </c>
      <c r="Z204" s="104">
        <f>IF(COUNTA(Z20:Z24),IF(NOT(COUNT(Z20:Z24)),"NK",SUM(Z20:Z24)),Table5a!W21)</f>
        <v>-164.32168693196883</v>
      </c>
      <c r="AA204" s="104">
        <f>IF(COUNTA(AA20:AA24),IF(NOT(COUNT(AA20:AA24)),"NK",SUM(AA20:AA24)),Table5a!X21)</f>
        <v>-164.1420413120351</v>
      </c>
      <c r="AB204" s="104">
        <f>IF(COUNTA(AB20:AB24),IF(NOT(COUNT(AB20:AB24)),"NK",SUM(AB20:AB24)),Table5a!Y21)</f>
        <v>-164.15501713554784</v>
      </c>
      <c r="AC204" s="104">
        <f>IF(COUNTA(AC20:AC24),IF(NOT(COUNT(AC20:AC24)),"NK",SUM(AC20:AC24)),Table5a!Z21)</f>
        <v>-164.95618064183097</v>
      </c>
      <c r="AD204" s="104">
        <f>IF(COUNTA(AD20:AD24),IF(NOT(COUNT(AD20:AD24)),"NK",SUM(AD20:AD24)),Table5a!AA21)</f>
        <v>-163.70571386699652</v>
      </c>
      <c r="AE204" s="104">
        <f>IF(COUNTA(AE20:AE24),IF(NOT(COUNT(AE20:AE24)),"NK",SUM(AE20:AE24)),Table5a!AB21)</f>
        <v>-162.17946482726657</v>
      </c>
      <c r="AF204" s="104">
        <f>IF(COUNTA(AF20:AF24),IF(NOT(COUNT(AF20:AF24)),"NK",SUM(AF20:AF24)),Table5a!AC21)</f>
        <v>-161.17523912026184</v>
      </c>
      <c r="AG204" s="104">
        <f>IF(COUNTA(AG20:AG24),IF(NOT(COUNT(AG20:AG24)),"NK",SUM(AG20:AG24)),Table5a!AD21)</f>
        <v>-162.12159646461433</v>
      </c>
      <c r="AH204" s="104">
        <f>IF(COUNTA(AH20:AH24),IF(NOT(COUNT(AH20:AH24)),"NK",SUM(AH20:AH24)),Table5a!AE21)</f>
        <v>-164.67562615720533</v>
      </c>
      <c r="AI204" s="104">
        <f>IF(COUNTA(AI20:AI24),IF(NOT(COUNT(AI20:AI24)),"NK",SUM(AI20:AI24)),Table5a!AF21)</f>
        <v>-164.67562615720533</v>
      </c>
      <c r="AJ204" s="104">
        <f>IF(COUNTA(AJ20:AJ24),IF(NOT(COUNT(AJ20:AJ24)),"NK",SUM(AJ20:AJ24)),Table5a!AG21)</f>
        <v>-164.67562615720533</v>
      </c>
      <c r="AK204" s="104">
        <f>IF(COUNTA(AK20:AK24),IF(NOT(COUNT(AK20:AK24)),"NK",SUM(AK20:AK24)),Table5a!AH21)</f>
        <v>-164.67562615720533</v>
      </c>
      <c r="AL204" s="104">
        <f>IF(COUNTA(AL20:AL24),IF(NOT(COUNT(AL20:AL24)),"NK",SUM(AL20:AL24)),Table5a!AI21)</f>
        <v>-164.67562615720533</v>
      </c>
      <c r="AM204" s="104">
        <f>IF(COUNTA(AM20:AM24),IF(NOT(COUNT(AM20:AM24)),"NK",SUM(AM20:AM24)),Table5a!AJ21)</f>
        <v>-164.67562615720533</v>
      </c>
      <c r="AN204" s="104">
        <f>IF(COUNTA(AN20:AN24),IF(NOT(COUNT(AN20:AN24)),"NK",SUM(AN20:AN24)),Table5a!AK21)</f>
        <v>-164.67562615720533</v>
      </c>
      <c r="AO204" s="104">
        <f>IF(COUNTA(AO20:AO24),IF(NOT(COUNT(AO20:AO24)),"NK",SUM(AO20:AO24)),Table5a!AL21)</f>
        <v>-164.67562615720533</v>
      </c>
      <c r="AP204" s="104">
        <f>IF(COUNTA(AP20:AP24),IF(NOT(COUNT(AP20:AP24)),"NK",SUM(AP20:AP24)),Table5a!AM21)</f>
        <v>-164.67562615720533</v>
      </c>
      <c r="AQ204" s="104">
        <f>IF(COUNTA(AQ20:AQ24),IF(NOT(COUNT(AQ20:AQ24)),"NK",SUM(AQ20:AQ24)),Table5a!AN21)</f>
        <v>-164.67562615720533</v>
      </c>
      <c r="AR204" s="104">
        <f>IF(COUNTA(AR20:AR24),IF(NOT(COUNT(AR20:AR24)),"NK",SUM(AR20:AR24)),Table5a!AO21)</f>
        <v>-164.67562615720533</v>
      </c>
      <c r="AS204" s="104">
        <f>IF(COUNTA(AS20:AS24),IF(NOT(COUNT(AS20:AS24)),"NK",SUM(AS20:AS24)),Table5a!AP21)</f>
        <v>-164.67562615720533</v>
      </c>
      <c r="AT204" s="104">
        <f>IF(COUNTA(AT20:AT24),IF(NOT(COUNT(AT20:AT24)),"NK",SUM(AT20:AT24)),Table5a!AQ21)</f>
        <v>-164.67562615720533</v>
      </c>
      <c r="AU204" s="104">
        <f>IF(COUNTA(AU20:AU24),IF(NOT(COUNT(AU20:AU24)),"NK",SUM(AU20:AU24)),Table5a!AR21)</f>
        <v>-164.67562615720533</v>
      </c>
      <c r="AV204" s="105" t="str">
        <f>IF(COUNTA(AV20:AV24),IF(NOT(COUNT(AV20:AV24)),"NK",SUM(AV20:AV24)),IF(ISNUMBER(Table5a!AS21),Table5a!AS21*CH4_GWP,Table5a!AS21))</f>
        <v>NK</v>
      </c>
      <c r="AW204" s="104" t="str">
        <f>IF(COUNTA(AW20:AW24),IF(NOT(COUNT(AW20:AW24)),"NK",SUM(AW20:AW24)),IF(ISNUMBER(Table5a!AT21),Table5a!AT21*CH4_GWP,Table5a!AT21))</f>
        <v>NK</v>
      </c>
      <c r="AX204" s="104" t="str">
        <f>IF(COUNTA(AX20:AX24),IF(NOT(COUNT(AX20:AX24)),"NK",SUM(AX20:AX24)),IF(ISNUMBER(Table5a!AU21),Table5a!AU21*CH4_GWP,Table5a!AU21))</f>
        <v>NK</v>
      </c>
      <c r="AY204" s="104" t="str">
        <f>IF(COUNTA(AY20:AY24),IF(NOT(COUNT(AY20:AY24)),"NK",SUM(AY20:AY24)),IF(ISNUMBER(Table5a!AV21),Table5a!AV21*CH4_GWP,Table5a!AV21))</f>
        <v>NK</v>
      </c>
      <c r="AZ204" s="104" t="str">
        <f>IF(COUNTA(AZ20:AZ24),IF(NOT(COUNT(AZ20:AZ24)),"NK",SUM(AZ20:AZ24)),IF(ISNUMBER(Table5a!AW21),Table5a!AW21*CH4_GWP,Table5a!AW21))</f>
        <v>NK</v>
      </c>
      <c r="BA204" s="104" t="str">
        <f>IF(COUNTA(BA20:BA24),IF(NOT(COUNT(BA20:BA24)),"NK",SUM(BA20:BA24)),IF(ISNUMBER(Table5a!AX21),Table5a!AX21*CH4_GWP,Table5a!AX21))</f>
        <v>NK</v>
      </c>
      <c r="BB204" s="104" t="str">
        <f>IF(COUNTA(BB20:BB24),IF(NOT(COUNT(BB20:BB24)),"NK",SUM(BB20:BB24)),IF(ISNUMBER(Table5a!AY21),Table5a!AY21*CH4_GWP,Table5a!AY21))</f>
        <v>NK</v>
      </c>
      <c r="BC204" s="104" t="str">
        <f>IF(COUNTA(BC20:BC24),IF(NOT(COUNT(BC20:BC24)),"NK",SUM(BC20:BC24)),IF(ISNUMBER(Table5a!AZ21),Table5a!AZ21*CH4_GWP,Table5a!AZ21))</f>
        <v>NK</v>
      </c>
      <c r="BD204" s="104" t="str">
        <f>IF(COUNTA(BD20:BD24),IF(NOT(COUNT(BD20:BD24)),"NK",SUM(BD20:BD24)),IF(ISNUMBER(Table5a!BA21),Table5a!BA21*CH4_GWP,Table5a!BA21))</f>
        <v/>
      </c>
      <c r="BE204" s="104" t="str">
        <f>IF(COUNTA(BE20:BE24),IF(NOT(COUNT(BE20:BE24)),"NK",SUM(BE20:BE24)),IF(ISNUMBER(Table5a!BB21),Table5a!BB21*CH4_GWP,Table5a!BB21))</f>
        <v>NK</v>
      </c>
      <c r="BF204" s="104" t="str">
        <f>IF(COUNTA(BF20:BF24),IF(NOT(COUNT(BF20:BF24)),"NK",SUM(BF20:BF24)),IF(ISNUMBER(Table5a!BC21),Table5a!BC21*CH4_GWP,Table5a!BC21))</f>
        <v>NK</v>
      </c>
      <c r="BG204" s="104" t="str">
        <f>IF(COUNTA(BG20:BG24),IF(NOT(COUNT(BG20:BG24)),"NK",SUM(BG20:BG24)),IF(ISNUMBER(Table5a!BD21),Table5a!BD21*CH4_GWP,Table5a!BD21))</f>
        <v>NK</v>
      </c>
      <c r="BH204" s="104" t="str">
        <f>IF(COUNTA(BH20:BH24),IF(NOT(COUNT(BH20:BH24)),"NK",SUM(BH20:BH24)),IF(ISNUMBER(Table5a!BE21),Table5a!BE21*CH4_GWP,Table5a!BE21))</f>
        <v>NK</v>
      </c>
      <c r="BI204" s="104" t="str">
        <f>IF(COUNTA(BI20:BI24),IF(NOT(COUNT(BI20:BI24)),"NK",SUM(BI20:BI24)),IF(ISNUMBER(Table5a!BF21),Table5a!BF21*CH4_GWP,Table5a!BF21))</f>
        <v>NK</v>
      </c>
      <c r="BJ204" s="104" t="str">
        <f>IF(COUNTA(BJ20:BJ24),IF(NOT(COUNT(BJ20:BJ24)),"NK",SUM(BJ20:BJ24)),IF(ISNUMBER(Table5a!BG21),Table5a!BG21*CH4_GWP,Table5a!BG21))</f>
        <v>NK</v>
      </c>
      <c r="BK204" s="104" t="str">
        <f>IF(COUNTA(BK20:BK24),IF(NOT(COUNT(BK20:BK24)),"NK",SUM(BK20:BK24)),IF(ISNUMBER(Table5a!BH21),Table5a!BH21*CH4_GWP,Table5a!BH21))</f>
        <v>NK</v>
      </c>
      <c r="BL204" s="104" t="str">
        <f>IF(COUNTA(BL20:BL24),IF(NOT(COUNT(BL20:BL24)),"NK",SUM(BL20:BL24)),IF(ISNUMBER(Table5a!BI21),Table5a!BI21*CH4_GWP,Table5a!BI21))</f>
        <v>NK</v>
      </c>
      <c r="BM204" s="104" t="str">
        <f>IF(COUNTA(BM20:BM24),IF(NOT(COUNT(BM20:BM24)),"NK",SUM(BM20:BM24)),IF(ISNUMBER(Table5a!BJ21),Table5a!BJ21*CH4_GWP,Table5a!BJ21))</f>
        <v>NK</v>
      </c>
      <c r="BN204" s="104" t="str">
        <f>IF(COUNTA(BN20:BN24),IF(NOT(COUNT(BN20:BN24)),"NK",SUM(BN20:BN24)),IF(ISNUMBER(Table5a!BK21),Table5a!BK21*CH4_GWP,Table5a!BK21))</f>
        <v>NK</v>
      </c>
      <c r="BO204" s="104" t="str">
        <f>IF(COUNTA(BO20:BO24),IF(NOT(COUNT(BO20:BO24)),"NK",SUM(BO20:BO24)),IF(ISNUMBER(Table5a!BL21),Table5a!BL21*CH4_GWP,Table5a!BL21))</f>
        <v>NK</v>
      </c>
      <c r="BP204" s="104" t="str">
        <f>IF(COUNTA(BP20:BP24),IF(NOT(COUNT(BP20:BP24)),"NK",SUM(BP20:BP24)),IF(ISNUMBER(Table5a!BM21),Table5a!BM21*CH4_GWP,Table5a!BM21))</f>
        <v>NK</v>
      </c>
      <c r="BQ204" s="104" t="str">
        <f>IF(COUNTA(BQ20:BQ24),IF(NOT(COUNT(BQ20:BQ24)),"NK",SUM(BQ20:BQ24)),IF(ISNUMBER(Table5a!BN21),Table5a!BN21*CH4_GWP,Table5a!BN21))</f>
        <v>NK</v>
      </c>
      <c r="BR204" s="104" t="str">
        <f>IF(COUNTA(BR20:BR24),IF(NOT(COUNT(BR20:BR24)),"NK",SUM(BR20:BR24)),IF(ISNUMBER(Table5a!BO21),Table5a!BO21*CH4_GWP,Table5a!BO21))</f>
        <v>NK</v>
      </c>
      <c r="BS204" s="104" t="str">
        <f>IF(COUNTA(BS20:BS24),IF(NOT(COUNT(BS20:BS24)),"NK",SUM(BS20:BS24)),IF(ISNUMBER(Table5a!BP21),Table5a!BP21*CH4_GWP,Table5a!BP21))</f>
        <v>NK</v>
      </c>
      <c r="BT204" s="104" t="str">
        <f>IF(COUNTA(BT20:BT24),IF(NOT(COUNT(BT20:BT24)),"NK",SUM(BT20:BT24)),IF(ISNUMBER(Table5a!BQ21),Table5a!BQ21*CH4_GWP,Table5a!BQ21))</f>
        <v>NK</v>
      </c>
      <c r="BU204" s="104" t="str">
        <f>IF(COUNTA(BU20:BU24),IF(NOT(COUNT(BU20:BU24)),"NK",SUM(BU20:BU24)),IF(ISNUMBER(Table5a!BR21),Table5a!BR21*CH4_GWP,Table5a!BR21))</f>
        <v>NK</v>
      </c>
      <c r="BV204" s="104" t="str">
        <f>IF(COUNTA(BV20:BV24),IF(NOT(COUNT(BV20:BV24)),"NK",SUM(BV20:BV24)),IF(ISNUMBER(Table5a!BS21),Table5a!BS21*CH4_GWP,Table5a!BS21))</f>
        <v>NK</v>
      </c>
      <c r="BW204" s="104" t="str">
        <f>IF(COUNTA(BW20:BW24),IF(NOT(COUNT(BW20:BW24)),"NK",SUM(BW20:BW24)),IF(ISNUMBER(Table5a!BT21),Table5a!BT21*CH4_GWP,Table5a!BT21))</f>
        <v>NK</v>
      </c>
      <c r="BX204" s="104" t="str">
        <f>IF(COUNTA(BX20:BX24),IF(NOT(COUNT(BX20:BX24)),"NK",SUM(BX20:BX24)),IF(ISNUMBER(Table5a!BU21),Table5a!BU21*CH4_GWP,Table5a!BU21))</f>
        <v>NK</v>
      </c>
      <c r="BY204" s="104" t="str">
        <f>IF(COUNTA(BY20:BY24),IF(NOT(COUNT(BY20:BY24)),"NK",SUM(BY20:BY24)),IF(ISNUMBER(Table5a!BV21),Table5a!BV21*CH4_GWP,Table5a!BV21))</f>
        <v>NK</v>
      </c>
      <c r="BZ204" s="104" t="str">
        <f>IF(COUNTA(BZ20:BZ24),IF(NOT(COUNT(BZ20:BZ24)),"NK",SUM(BZ20:BZ24)),IF(ISNUMBER(Table5a!BW21),Table5a!BW21*CH4_GWP,Table5a!BW21))</f>
        <v>NK</v>
      </c>
      <c r="CA204" s="104" t="str">
        <f>IF(COUNTA(CA20:CA24),IF(NOT(COUNT(CA20:CA24)),"NK",SUM(CA20:CA24)),IF(ISNUMBER(Table5a!BX21),Table5a!BX21*CH4_GWP,Table5a!BX21))</f>
        <v>NK</v>
      </c>
      <c r="CB204" s="104" t="str">
        <f>IF(COUNTA(CB20:CB24),IF(NOT(COUNT(CB20:CB24)),"NK",SUM(CB20:CB24)),IF(ISNUMBER(Table5a!BY21),Table5a!BY21*CH4_GWP,Table5a!BY21))</f>
        <v>NK</v>
      </c>
      <c r="CC204" s="104" t="str">
        <f>IF(COUNTA(CC20:CC24),IF(NOT(COUNT(CC20:CC24)),"NK",SUM(CC20:CC24)),IF(ISNUMBER(Table5a!BZ21),Table5a!BZ21*CH4_GWP,Table5a!BZ21))</f>
        <v>NK</v>
      </c>
      <c r="CD204" s="104" t="str">
        <f>IF(COUNTA(CD20:CD24),IF(NOT(COUNT(CD20:CD24)),"NK",SUM(CD20:CD24)),IF(ISNUMBER(Table5a!CA21),Table5a!CA21*CH4_GWP,Table5a!CA21))</f>
        <v>NK</v>
      </c>
      <c r="CE204" s="104" t="str">
        <f>IF(COUNTA(CE20:CE24),IF(NOT(COUNT(CE20:CE24)),"NK",SUM(CE20:CE24)),IF(ISNUMBER(Table5a!CB21),Table5a!CB21*CH4_GWP,Table5a!CB21))</f>
        <v>NK</v>
      </c>
      <c r="CF204" s="104" t="str">
        <f>IF(COUNTA(CF20:CF24),IF(NOT(COUNT(CF20:CF24)),"NK",SUM(CF20:CF24)),IF(ISNUMBER(Table5a!CC21),Table5a!CC21*CH4_GWP,Table5a!CC21))</f>
        <v>NK</v>
      </c>
      <c r="CG204" s="104" t="str">
        <f>IF(COUNTA(CG20:CG24),IF(NOT(COUNT(CG20:CG24)),"NK",SUM(CG20:CG24)),IF(ISNUMBER(Table5a!CD21),Table5a!CD21*CH4_GWP,Table5a!CD21))</f>
        <v>NK</v>
      </c>
      <c r="CH204" s="104" t="str">
        <f>IF(COUNTA(CH20:CH24),IF(NOT(COUNT(CH20:CH24)),"NK",SUM(CH20:CH24)),IF(ISNUMBER(Table5a!CE21),Table5a!CE21*CH4_GWP,Table5a!CE21))</f>
        <v>NK</v>
      </c>
      <c r="CI204" s="104" t="str">
        <f>IF(COUNTA(CI20:CI24),IF(NOT(COUNT(CI20:CI24)),"NK",SUM(CI20:CI24)),IF(ISNUMBER(Table5a!CF21),Table5a!CF21*CH4_GWP,Table5a!CF21))</f>
        <v>NK</v>
      </c>
      <c r="CJ204" s="104" t="str">
        <f>IF(COUNTA(CJ20:CJ24),IF(NOT(COUNT(CJ20:CJ24)),"NK",SUM(CJ20:CJ24)),IF(ISNUMBER(Table5a!CG21),Table5a!CG21*CH4_GWP,Table5a!CG21))</f>
        <v>NK</v>
      </c>
      <c r="CK204" s="104" t="str">
        <f>IF(COUNTA(CK20:CK24),IF(NOT(COUNT(CK20:CK24)),"NK",SUM(CK20:CK24)),IF(ISNUMBER(Table5a!CH21),Table5a!CH21*CH4_GWP,Table5a!CH21))</f>
        <v>NK</v>
      </c>
      <c r="CL204" s="105">
        <f>IF(COUNTA(CL20:CL24),IF(NOT(COUNT(CL20:CL24)),"NK",SUM(CL20:CL24)),IF(ISNUMBER(Table5a!CI21),Table5a!CI21*N2O_GWP,Table5a!CI21))</f>
        <v>1.1895414729885057</v>
      </c>
      <c r="CM204" s="104">
        <f>IF(COUNTA(CM20:CM24),IF(NOT(COUNT(CM20:CM24)),"NK",SUM(CM20:CM24)),IF(ISNUMBER(Table5a!CJ21),Table5a!CJ21*N2O_GWP,Table5a!CJ21))</f>
        <v>1.2890996961206895</v>
      </c>
      <c r="CN204" s="104">
        <f>IF(COUNTA(CN20:CN24),IF(NOT(COUNT(CN20:CN24)),"NK",SUM(CN20:CN24)),IF(ISNUMBER(Table5a!CK21),Table5a!CK21*N2O_GWP,Table5a!CK21))</f>
        <v>1.2674233205459766</v>
      </c>
      <c r="CO204" s="104">
        <f>IF(COUNTA(CO20:CO24),IF(NOT(COUNT(CO20:CO24)),"NK",SUM(CO20:CO24)),IF(ISNUMBER(Table5a!CL21),Table5a!CL21*N2O_GWP,Table5a!CL21))</f>
        <v>1.2430474706896546</v>
      </c>
      <c r="CP204" s="104">
        <f>IF(COUNTA(CP20:CP24),IF(NOT(COUNT(CP20:CP24)),"NK",SUM(CP20:CP24)),IF(ISNUMBER(Table5a!CM21),Table5a!CM21*N2O_GWP,Table5a!CM21))</f>
        <v>1.2319272482758616</v>
      </c>
      <c r="CQ204" s="104">
        <f>IF(COUNTA(CQ20:CQ24),IF(NOT(COUNT(CQ20:CQ24)),"NK",SUM(CQ20:CQ24)),IF(ISNUMBER(Table5a!CN21),Table5a!CN21*N2O_GWP,Table5a!CN21))</f>
        <v>1.2137158695402295</v>
      </c>
      <c r="CR204" s="104">
        <f>IF(COUNTA(CR20:CR24),IF(NOT(COUNT(CR20:CR24)),"NK",SUM(CR20:CR24)),IF(ISNUMBER(Table5a!CO21),Table5a!CO21*N2O_GWP,Table5a!CO21))</f>
        <v>1.2023539031609189</v>
      </c>
      <c r="CS204" s="104">
        <f>IF(COUNTA(CS20:CS24),IF(NOT(COUNT(CS20:CS24)),"NK",SUM(CS20:CS24)),IF(ISNUMBER(Table5a!CP21),Table5a!CP21*N2O_GWP,Table5a!CP21))</f>
        <v>1.1992918129310344</v>
      </c>
      <c r="CT204" s="104" t="str">
        <f>IF(COUNTA(CT20:CT24),IF(NOT(COUNT(CT20:CT24)),"NK",SUM(CT20:CT24)),IF(ISNUMBER(Table5a!CQ21),Table5a!CQ21*N2O_GWP,Table5a!CQ21))</f>
        <v/>
      </c>
      <c r="CU204" s="104">
        <f>IF(COUNTA(CU20:CU24),IF(NOT(COUNT(CU20:CU24)),"NK",SUM(CU20:CU24)),IF(ISNUMBER(Table5a!CR21),Table5a!CR21*N2O_GWP,Table5a!CR21))</f>
        <v>1.1796702610632182</v>
      </c>
      <c r="CV204" s="104">
        <f>IF(COUNTA(CV20:CV24),IF(NOT(COUNT(CV20:CV24)),"NK",SUM(CV20:CV24)),IF(ISNUMBER(Table5a!CS21),Table5a!CS21*N2O_GWP,Table5a!CS21))</f>
        <v>1.1695573051724135</v>
      </c>
      <c r="CW204" s="104">
        <f>IF(COUNTA(CW20:CW24),IF(NOT(COUNT(CW20:CW24)),"NK",SUM(CW20:CW24)),IF(ISNUMBER(Table5a!CT21),Table5a!CT21*N2O_GWP,Table5a!CT21))</f>
        <v>1.1485255801724135</v>
      </c>
      <c r="CX204" s="104">
        <f>IF(COUNTA(CX20:CX24),IF(NOT(COUNT(CX20:CX24)),"NK",SUM(CX20:CX24)),IF(ISNUMBER(Table5a!CU21),Table5a!CU21*N2O_GWP,Table5a!CU21))</f>
        <v>1.1132712518678156</v>
      </c>
      <c r="CY204" s="104">
        <f>IF(COUNTA(CY20:CY24),IF(NOT(COUNT(CY20:CY24)),"NK",SUM(CY20:CY24)),IF(ISNUMBER(Table5a!CV21),Table5a!CV21*N2O_GWP,Table5a!CV21))</f>
        <v>1.0783795395114939</v>
      </c>
      <c r="CZ204" s="104">
        <f>IF(COUNTA(CZ20:CZ24),IF(NOT(COUNT(CZ20:CZ24)),"NK",SUM(CZ20:CZ24)),IF(ISNUMBER(Table5a!CW21),Table5a!CW21*N2O_GWP,Table5a!CW21))</f>
        <v>1.0535202017241372</v>
      </c>
      <c r="DA204" s="104">
        <f>IF(COUNTA(DA20:DA24),IF(NOT(COUNT(DA20:DA24)),"NK",SUM(DA20:DA24)),IF(ISNUMBER(Table5a!CX21),Table5a!CX21*N2O_GWP,Table5a!CX21))</f>
        <v>1.0326093487068959</v>
      </c>
      <c r="DB204" s="104">
        <f>IF(COUNTA(DB20:DB24),IF(NOT(COUNT(DB20:DB24)),"NK",SUM(DB20:DB24)),IF(ISNUMBER(Table5a!CY21),Table5a!CY21*N2O_GWP,Table5a!CY21))</f>
        <v>1.0224963928160913</v>
      </c>
      <c r="DC204" s="104">
        <f>IF(COUNTA(DC20:DC24),IF(NOT(COUNT(DC20:DC24)),"NK",SUM(DC20:DC24)),IF(ISNUMBER(Table5a!CZ21),Table5a!CZ21*N2O_GWP,Table5a!CZ21))</f>
        <v>1.011738786350574</v>
      </c>
      <c r="DD204" s="104">
        <f>IF(COUNTA(DD20:DD24),IF(NOT(COUNT(DD20:DD24)),"NK",SUM(DD20:DD24)),IF(ISNUMBER(Table5a!DA21),Table5a!DA21*N2O_GWP,Table5a!DA21))</f>
        <v>0.99828170560344764</v>
      </c>
      <c r="DE204" s="104">
        <f>IF(COUNTA(DE20:DE24),IF(NOT(COUNT(DE20:DE24)),"NK",SUM(DE20:DE24)),IF(ISNUMBER(Table5a!DB21),Table5a!DB21*N2O_GWP,Table5a!DB21))</f>
        <v>0.99002212011494173</v>
      </c>
      <c r="DF204" s="104">
        <f>IF(COUNTA(DF20:DF24),IF(NOT(COUNT(DF20:DF24)),"NK",SUM(DF20:DF24)),IF(ISNUMBER(Table5a!DC21),Table5a!DC21*N2O_GWP,Table5a!DC21))</f>
        <v>0.98474404353448197</v>
      </c>
      <c r="DG204" s="104">
        <f>IF(COUNTA(DG20:DG24),IF(NOT(COUNT(DG20:DG24)),"NK",SUM(DG20:DG24)),IF(ISNUMBER(Table5a!DD21),Table5a!DD21*N2O_GWP,Table5a!DD21))</f>
        <v>0.97866015373563164</v>
      </c>
      <c r="DH204" s="104">
        <f>IF(COUNTA(DH20:DH24),IF(NOT(COUNT(DH20:DH24)),"NK",SUM(DH20:DH24)),IF(ISNUMBER(Table5a!DE21),Table5a!DE21*N2O_GWP,Table5a!DE21))</f>
        <v>0.97700823663793024</v>
      </c>
      <c r="DI204" s="104">
        <f>IF(COUNTA(DI20:DI24),IF(NOT(COUNT(DI20:DI24)),"NK",SUM(DI20:DI24)),IF(ISNUMBER(Table5a!DF21),Table5a!DF21*N2O_GWP,Table5a!DF21))</f>
        <v>0.98067468678160841</v>
      </c>
      <c r="DJ204" s="104">
        <f>IF(COUNTA(DJ20:DJ24),IF(NOT(COUNT(DJ20:DJ24)),"NK",SUM(DJ20:DJ24)),IF(ISNUMBER(Table5a!DG21),Table5a!DG21*N2O_GWP,Table5a!DG21))</f>
        <v>0.97209277600574617</v>
      </c>
      <c r="DK204" s="104">
        <f>IF(COUNTA(DK20:DK24),IF(NOT(COUNT(DK20:DK24)),"NK",SUM(DK20:DK24)),IF(ISNUMBER(Table5a!DH21),Table5a!DH21*N2O_GWP,Table5a!DH21))</f>
        <v>0.9628662146551713</v>
      </c>
      <c r="DL204" s="104">
        <f>IF(COUNTA(DL20:DL24),IF(NOT(COUNT(DL20:DL24)),"NK",SUM(DL20:DL24)),IF(ISNUMBER(Table5a!DI21),Table5a!DI21*N2O_GWP,Table5a!DI21))</f>
        <v>0.95924005517241273</v>
      </c>
      <c r="DM204" s="104">
        <f>IF(COUNTA(DM20:DM24),IF(NOT(COUNT(DM20:DM24)),"NK",SUM(DM20:DM24)),IF(ISNUMBER(Table5a!DJ21),Table5a!DJ21*N2O_GWP,Table5a!DJ21))</f>
        <v>0.96604917686781511</v>
      </c>
      <c r="DN204" s="104">
        <f>IF(COUNTA(DN20:DN24),IF(NOT(COUNT(DN20:DN24)),"NK",SUM(DN20:DN24)),IF(ISNUMBER(Table5a!DK21),Table5a!DK21*N2O_GWP,Table5a!DK21))</f>
        <v>0.9806746867816083</v>
      </c>
      <c r="DO204" s="104">
        <f>IF(COUNTA(DO20:DO24),IF(NOT(COUNT(DO20:DO24)),"NK",SUM(DO20:DO24)),IF(ISNUMBER(Table5a!DL21),Table5a!DL21*N2O_GWP,Table5a!DL21))</f>
        <v>0.9806746867816083</v>
      </c>
      <c r="DP204" s="104">
        <f>IF(COUNTA(DP20:DP24),IF(NOT(COUNT(DP20:DP24)),"NK",SUM(DP20:DP24)),IF(ISNUMBER(Table5a!DM21),Table5a!DM21*N2O_GWP,Table5a!DM21))</f>
        <v>0.9806746867816083</v>
      </c>
      <c r="DQ204" s="104">
        <f>IF(COUNTA(DQ20:DQ24),IF(NOT(COUNT(DQ20:DQ24)),"NK",SUM(DQ20:DQ24)),IF(ISNUMBER(Table5a!DN21),Table5a!DN21*N2O_GWP,Table5a!DN21))</f>
        <v>0.9806746867816083</v>
      </c>
      <c r="DR204" s="104">
        <f>IF(COUNTA(DR20:DR24),IF(NOT(COUNT(DR20:DR24)),"NK",SUM(DR20:DR24)),IF(ISNUMBER(Table5a!DO21),Table5a!DO21*N2O_GWP,Table5a!DO21))</f>
        <v>0.9806746867816083</v>
      </c>
      <c r="DS204" s="104">
        <f>IF(COUNTA(DS20:DS24),IF(NOT(COUNT(DS20:DS24)),"NK",SUM(DS20:DS24)),IF(ISNUMBER(Table5a!DP21),Table5a!DP21*N2O_GWP,Table5a!DP21))</f>
        <v>0.9806746867816083</v>
      </c>
      <c r="DT204" s="104">
        <f>IF(COUNTA(DT20:DT24),IF(NOT(COUNT(DT20:DT24)),"NK",SUM(DT20:DT24)),IF(ISNUMBER(Table5a!DQ21),Table5a!DQ21*N2O_GWP,Table5a!DQ21))</f>
        <v>0.9806746867816083</v>
      </c>
      <c r="DU204" s="104">
        <f>IF(COUNTA(DU20:DU24),IF(NOT(COUNT(DU20:DU24)),"NK",SUM(DU20:DU24)),IF(ISNUMBER(Table5a!DR21),Table5a!DR21*N2O_GWP,Table5a!DR21))</f>
        <v>0.9806746867816083</v>
      </c>
      <c r="DV204" s="104">
        <f>IF(COUNTA(DV20:DV24),IF(NOT(COUNT(DV20:DV24)),"NK",SUM(DV20:DV24)),IF(ISNUMBER(Table5a!DS21),Table5a!DS21*N2O_GWP,Table5a!DS21))</f>
        <v>0.9806746867816083</v>
      </c>
      <c r="DW204" s="104">
        <f>IF(COUNTA(DW20:DW24),IF(NOT(COUNT(DW20:DW24)),"NK",SUM(DW20:DW24)),IF(ISNUMBER(Table5a!DT21),Table5a!DT21*N2O_GWP,Table5a!DT21))</f>
        <v>0.9806746867816083</v>
      </c>
      <c r="DX204" s="104">
        <f>IF(COUNTA(DX20:DX24),IF(NOT(COUNT(DX20:DX24)),"NK",SUM(DX20:DX24)),IF(ISNUMBER(Table5a!DU21),Table5a!DU21*N2O_GWP,Table5a!DU21))</f>
        <v>0.9806746867816083</v>
      </c>
      <c r="DY204" s="104">
        <f>IF(COUNTA(DY20:DY24),IF(NOT(COUNT(DY20:DY24)),"NK",SUM(DY20:DY24)),IF(ISNUMBER(Table5a!DV21),Table5a!DV21*N2O_GWP,Table5a!DV21))</f>
        <v>0.9806746867816083</v>
      </c>
      <c r="DZ204" s="104">
        <f>IF(COUNTA(DZ20:DZ24),IF(NOT(COUNT(DZ20:DZ24)),"NK",SUM(DZ20:DZ24)),IF(ISNUMBER(Table5a!DW21),Table5a!DW21*N2O_GWP,Table5a!DW21))</f>
        <v>0.9806746867816083</v>
      </c>
      <c r="EA204" s="104">
        <f>IF(COUNTA(EA20:EA24),IF(NOT(COUNT(EA20:EA24)),"NK",SUM(EA20:EA24)),IF(ISNUMBER(Table5a!DX21),Table5a!DX21*N2O_GWP,Table5a!DX21))</f>
        <v>0.9806746867816083</v>
      </c>
      <c r="EB204" s="105">
        <f>IF(COUNTA(EB20:EB24),IF(NOT(COUNT(EB20:EB24)),"NK",SUM(EB20:EB24)),Table5a!DY21)</f>
        <v>-246.21414631456267</v>
      </c>
      <c r="EC204" s="104">
        <f>IF(COUNTA(EC20:EC24),IF(NOT(COUNT(EC20:EC24)),"NK",SUM(EC20:EC24)),Table5a!DZ21)</f>
        <v>-387.81338850776967</v>
      </c>
      <c r="ED204" s="104">
        <f>IF(COUNTA(ED20:ED24),IF(NOT(COUNT(ED20:ED24)),"NK",SUM(ED20:ED24)),Table5a!EA21)</f>
        <v>-365.34396069797327</v>
      </c>
      <c r="EE204" s="104">
        <f>IF(COUNTA(EE20:EE24),IF(NOT(COUNT(EE20:EE24)),"NK",SUM(EE20:EE24)),Table5a!EB21)</f>
        <v>-340.8353783925549</v>
      </c>
      <c r="EF204" s="104">
        <f>IF(COUNTA(EF20:EF24),IF(NOT(COUNT(EF20:EF24)),"NK",SUM(EF20:EF24)),Table5a!EC21)</f>
        <v>-319.72660995085084</v>
      </c>
      <c r="EG204" s="104">
        <f>IF(COUNTA(EG20:EG24),IF(NOT(COUNT(EG20:EG24)),"NK",SUM(EG20:EG24)),Table5a!ED21)</f>
        <v>-297.0390122999745</v>
      </c>
      <c r="EH204" s="104">
        <f>IF(COUNTA(EH20:EH24),IF(NOT(COUNT(EH20:EH24)),"NK",SUM(EH20:EH24)),Table5a!EE21)</f>
        <v>-276.53722525410075</v>
      </c>
      <c r="EI204" s="104">
        <f>IF(COUNTA(EI20:EI24),IF(NOT(COUNT(EI20:EI24)),"NK",SUM(EI20:EI24)),Table5a!EF21)</f>
        <v>-260.65405977634907</v>
      </c>
      <c r="EJ204" s="104" t="str">
        <f>IF(COUNTA(EJ20:EJ24),IF(NOT(COUNT(EJ20:EJ24)),"NK",SUM(EJ20:EJ24)),Table5a!EG21)</f>
        <v/>
      </c>
      <c r="EK204" s="104">
        <f>IF(COUNTA(EK20:EK24),IF(NOT(COUNT(EK20:EK24)),"NK",SUM(EK20:EK24)),Table5a!EH21)</f>
        <v>-232.84349821009747</v>
      </c>
      <c r="EL204" s="104">
        <f>IF(COUNTA(EL20:EL24),IF(NOT(COUNT(EL20:EL24)),"NK",SUM(EL20:EL24)),Table5a!EI21)</f>
        <v>-221.31919598294991</v>
      </c>
      <c r="EM204" s="104">
        <f>IF(COUNTA(EM20:EM24),IF(NOT(COUNT(EM20:EM24)),"NK",SUM(EM20:EM24)),Table5a!EJ21)</f>
        <v>-210.66163792453054</v>
      </c>
      <c r="EN204" s="104">
        <f>IF(COUNTA(EN20:EN24),IF(NOT(COUNT(EN20:EN24)),"NK",SUM(EN20:EN24)),Table5a!EK21)</f>
        <v>-198.59267846125502</v>
      </c>
      <c r="EO204" s="104">
        <f>IF(COUNTA(EO20:EO24),IF(NOT(COUNT(EO20:EO24)),"NK",SUM(EO20:EO24)),Table5a!EL21)</f>
        <v>-188.3175192859153</v>
      </c>
      <c r="EP204" s="104">
        <f>IF(COUNTA(EP20:EP24),IF(NOT(COUNT(EP20:EP24)),"NK",SUM(EP20:EP24)),Table5a!EM21)</f>
        <v>-181.21767885030914</v>
      </c>
      <c r="EQ204" s="104">
        <f>IF(COUNTA(EQ20:EQ24),IF(NOT(COUNT(EQ20:EQ24)),"NK",SUM(EQ20:EQ24)),Table5a!EN21)</f>
        <v>-176.52791857616666</v>
      </c>
      <c r="ER204" s="104">
        <f>IF(COUNTA(ER20:ER24),IF(NOT(COUNT(ER20:ER24)),"NK",SUM(ER20:ER24)),Table5a!EO21)</f>
        <v>-173.0361890599134</v>
      </c>
      <c r="ES204" s="104">
        <f>IF(COUNTA(ES20:ES24),IF(NOT(COUNT(ES20:ES24)),"NK",SUM(ES20:ES24)),Table5a!EP21)</f>
        <v>-170.17235470930692</v>
      </c>
      <c r="ET204" s="104">
        <f>IF(COUNTA(ET20:ET24),IF(NOT(COUNT(ET20:ET24)),"NK",SUM(ET20:ET24)),Table5a!EQ21)</f>
        <v>-166.76774289530445</v>
      </c>
      <c r="EU204" s="104">
        <f>IF(COUNTA(EU20:EU24),IF(NOT(COUNT(EU20:EU24)),"NK",SUM(EU20:EU24)),Table5a!ER21)</f>
        <v>-164.56383969227579</v>
      </c>
      <c r="EV204" s="104">
        <f>IF(COUNTA(EV20:EV24),IF(NOT(COUNT(EV20:EV24)),"NK",SUM(EV20:EV24)),Table5a!ES21)</f>
        <v>-163.33694288843435</v>
      </c>
      <c r="EW204" s="104">
        <f>IF(COUNTA(EW20:EW24),IF(NOT(COUNT(EW20:EW24)),"NK",SUM(EW20:EW24)),Table5a!ET21)</f>
        <v>-163.16338115829947</v>
      </c>
      <c r="EX204" s="104">
        <f>IF(COUNTA(EX20:EX24),IF(NOT(COUNT(EX20:EX24)),"NK",SUM(EX20:EX24)),Table5a!EU21)</f>
        <v>-163.17800889890989</v>
      </c>
      <c r="EY204" s="104">
        <f>IF(COUNTA(EY20:EY24),IF(NOT(COUNT(EY20:EY24)),"NK",SUM(EY20:EY24)),Table5a!EV21)</f>
        <v>-163.97550595504936</v>
      </c>
      <c r="EZ204" s="104">
        <f>IF(COUNTA(EZ20:EZ24),IF(NOT(COUNT(EZ20:EZ24)),"NK",SUM(EZ20:EZ24)),Table5a!EW21)</f>
        <v>-162.73362109099077</v>
      </c>
      <c r="FA204" s="104">
        <f>IF(COUNTA(FA20:FA24),IF(NOT(COUNT(FA20:FA24)),"NK",SUM(FA20:FA24)),Table5a!EX21)</f>
        <v>-161.21659861261142</v>
      </c>
      <c r="FB204" s="104">
        <f>IF(COUNTA(FB20:FB24),IF(NOT(COUNT(FB20:FB24)),"NK",SUM(FB20:FB24)),Table5a!EY21)</f>
        <v>-160.21599906508942</v>
      </c>
      <c r="FC204" s="104">
        <f>IF(COUNTA(FC20:FC24),IF(NOT(COUNT(FC20:FC24)),"NK",SUM(FC20:FC24)),Table5a!EZ21)</f>
        <v>-161.15554728774651</v>
      </c>
      <c r="FD204" s="104">
        <f>IF(COUNTA(FD20:FD24),IF(NOT(COUNT(FD20:FD24)),"NK",SUM(FD20:FD24)),Table5a!FA21)</f>
        <v>-163.69495147042372</v>
      </c>
      <c r="FE204" s="104">
        <f>IF(COUNTA(FE20:FE24),IF(NOT(COUNT(FE20:FE24)),"NK",SUM(FE20:FE24)),Table5a!FB21)</f>
        <v>-163.69495147042372</v>
      </c>
      <c r="FF204" s="104">
        <f>IF(COUNTA(FF20:FF24),IF(NOT(COUNT(FF20:FF24)),"NK",SUM(FF20:FF24)),Table5a!FC21)</f>
        <v>-163.69495147042372</v>
      </c>
      <c r="FG204" s="104">
        <f>IF(COUNTA(FG20:FG24),IF(NOT(COUNT(FG20:FG24)),"NK",SUM(FG20:FG24)),Table5a!FD21)</f>
        <v>-163.69495147042372</v>
      </c>
      <c r="FH204" s="104">
        <f>IF(COUNTA(FH20:FH24),IF(NOT(COUNT(FH20:FH24)),"NK",SUM(FH20:FH24)),Table5a!FE21)</f>
        <v>-163.69495147042372</v>
      </c>
      <c r="FI204" s="104">
        <f>IF(COUNTA(FI20:FI24),IF(NOT(COUNT(FI20:FI24)),"NK",SUM(FI20:FI24)),Table5a!FF21)</f>
        <v>-163.69495147042372</v>
      </c>
      <c r="FJ204" s="104">
        <f>IF(COUNTA(FJ20:FJ24),IF(NOT(COUNT(FJ20:FJ24)),"NK",SUM(FJ20:FJ24)),Table5a!FG21)</f>
        <v>-163.69495147042372</v>
      </c>
      <c r="FK204" s="104">
        <f>IF(COUNTA(FK20:FK24),IF(NOT(COUNT(FK20:FK24)),"NK",SUM(FK20:FK24)),Table5a!FH21)</f>
        <v>-163.69495147042372</v>
      </c>
      <c r="FL204" s="104">
        <f>IF(COUNTA(FL20:FL24),IF(NOT(COUNT(FL20:FL24)),"NK",SUM(FL20:FL24)),Table5a!FI21)</f>
        <v>-163.69495147042372</v>
      </c>
      <c r="FM204" s="104">
        <f>IF(COUNTA(FM20:FM24),IF(NOT(COUNT(FM20:FM24)),"NK",SUM(FM20:FM24)),Table5a!FJ21)</f>
        <v>-163.69495147042372</v>
      </c>
      <c r="FN204" s="104">
        <f>IF(COUNTA(FN20:FN24),IF(NOT(COUNT(FN20:FN24)),"NK",SUM(FN20:FN24)),Table5a!FK21)</f>
        <v>-163.69495147042372</v>
      </c>
      <c r="FO204" s="104">
        <f>IF(COUNTA(FO20:FO24),IF(NOT(COUNT(FO20:FO24)),"NK",SUM(FO20:FO24)),Table5a!FL21)</f>
        <v>-163.69495147042372</v>
      </c>
      <c r="FP204" s="104">
        <f>IF(COUNTA(FP20:FP24),IF(NOT(COUNT(FP20:FP24)),"NK",SUM(FP20:FP24)),Table5a!FM21)</f>
        <v>-163.69495147042372</v>
      </c>
      <c r="FQ204" s="104">
        <f>IF(COUNTA(FQ20:FQ24),IF(NOT(COUNT(FQ20:FQ24)),"NK",SUM(FQ20:FQ24)),Table5a!FN21)</f>
        <v>-163.69495147042372</v>
      </c>
    </row>
    <row r="205" spans="1:173" ht="15" customHeight="1" outlineLevel="1" x14ac:dyDescent="0.3">
      <c r="D205" s="80" t="s">
        <v>24150</v>
      </c>
      <c r="E205" s="37" t="s">
        <v>24151</v>
      </c>
      <c r="F205" s="104">
        <f>IF(COUNTA(F26,F32,F38,F43,F48,F54,F60),IF(NOT(COUNT(F26,F32,F38,F43,F48,F54,F60)),"NK",SUM(F26,F32,F38,F43,F48,F54,F60)),Table5a!C27)</f>
        <v>309.66068510740109</v>
      </c>
      <c r="G205" s="104">
        <f>IF(COUNTA(G26,G32,G38,G43,G48,G54,G60),IF(NOT(COUNT(G26,G32,G38,G43,G48,G54,G60)),"NK",SUM(G26,G32,G38,G43,G48,G54,G60)),Table5a!D27)</f>
        <v>401.91576726909739</v>
      </c>
      <c r="H205" s="104">
        <f>IF(COUNTA(H26,H32,H38,H43,H48,H54,H60),IF(NOT(COUNT(H26,H32,H38,H43,H48,H54,H60)),"NK",SUM(H26,H32,H38,H43,H48,H54,H60)),Table5a!E27)</f>
        <v>467.68793687769369</v>
      </c>
      <c r="I205" s="104">
        <f>IF(COUNTA(I26,I32,I38,I43,I48,I54,I60),IF(NOT(COUNT(I26,I32,I38,I43,I48,I54,I60)),"NK",SUM(I26,I32,I38,I43,I48,I54,I60)),Table5a!F27)</f>
        <v>478.14555211899915</v>
      </c>
      <c r="J205" s="104">
        <f>IF(COUNTA(J26,J32,J38,J43,J48,J54,J60),IF(NOT(COUNT(J26,J32,J38,J43,J48,J54,J60)),"NK",SUM(J26,J32,J38,J43,J48,J54,J60)),Table5a!G27)</f>
        <v>504.16107790112892</v>
      </c>
      <c r="K205" s="104">
        <f>IF(COUNTA(K26,K32,K38,K43,K48,K54,K60),IF(NOT(COUNT(K26,K32,K38,K43,K48,K54,K60)),"NK",SUM(K26,K32,K38,K43,K48,K54,K60)),Table5a!H27)</f>
        <v>501.6373066501335</v>
      </c>
      <c r="L205" s="104">
        <f>IF(COUNTA(L26,L32,L38,L43,L48,L54,L60),IF(NOT(COUNT(L26,L32,L38,L43,L48,L54,L60)),"NK",SUM(L26,L32,L38,L43,L48,L54,L60)),Table5a!I27)</f>
        <v>479.07288792872305</v>
      </c>
      <c r="M205" s="104">
        <f>IF(COUNTA(M26,M32,M38,M43,M48,M54,M60),IF(NOT(COUNT(M26,M32,M38,M43,M48,M54,M60)),"NK",SUM(M26,M32,M38,M43,M48,M54,M60)),Table5a!J27)</f>
        <v>372.53671558075081</v>
      </c>
      <c r="N205" s="104" t="str">
        <f>IF(COUNTA(N26,N32,N38,N43,N48,N54,N60),IF(NOT(COUNT(N26,N32,N38,N43,N48,N54,N60)),"NK",SUM(N26,N32,N38,N43,N48,N54,N60)),Table5a!K27)</f>
        <v/>
      </c>
      <c r="O205" s="104">
        <f>IF(COUNTA(O26,O32,O38,O43,O48,O54,O60),IF(NOT(COUNT(O26,O32,O38,O43,O48,O54,O60)),"NK",SUM(O26,O32,O38,O43,O48,O54,O60)),Table5a!L27)</f>
        <v>474.19332821678336</v>
      </c>
      <c r="P205" s="104">
        <f>IF(COUNTA(P26,P32,P38,P43,P48,P54,P60),IF(NOT(COUNT(P26,P32,P38,P43,P48,P54,P60)),"NK",SUM(P26,P32,P38,P43,P48,P54,P60)),Table5a!M27)</f>
        <v>510.52188679499352</v>
      </c>
      <c r="Q205" s="104">
        <f>IF(COUNTA(Q26,Q32,Q38,Q43,Q48,Q54,Q60),IF(NOT(COUNT(Q26,Q32,Q38,Q43,Q48,Q54,Q60)),"NK",SUM(Q26,Q32,Q38,Q43,Q48,Q54,Q60)),Table5a!N27)</f>
        <v>695.69498530248256</v>
      </c>
      <c r="R205" s="104">
        <f>IF(COUNTA(R26,R32,R38,R43,R48,R54,R60),IF(NOT(COUNT(R26,R32,R38,R43,R48,R54,R60)),"NK",SUM(R26,R32,R38,R43,R48,R54,R60)),Table5a!O27)</f>
        <v>751.88831717115522</v>
      </c>
      <c r="S205" s="104">
        <f>IF(COUNTA(S26,S32,S38,S43,S48,S54,S60),IF(NOT(COUNT(S26,S32,S38,S43,S48,S54,S60)),"NK",SUM(S26,S32,S38,S43,S48,S54,S60)),Table5a!P27)</f>
        <v>949.46301592708278</v>
      </c>
      <c r="T205" s="104">
        <f>IF(COUNTA(T26,T32,T38,T43,T48,T54,T60),IF(NOT(COUNT(T26,T32,T38,T43,T48,T54,T60)),"NK",SUM(T26,T32,T38,T43,T48,T54,T60)),Table5a!Q27)</f>
        <v>950.70109221333746</v>
      </c>
      <c r="U205" s="104">
        <f>IF(COUNTA(U26,U32,U38,U43,U48,U54,U60),IF(NOT(COUNT(U26,U32,U38,U43,U48,U54,U60)),"NK",SUM(U26,U32,U38,U43,U48,U54,U60)),Table5a!R27)</f>
        <v>927.88956815643451</v>
      </c>
      <c r="V205" s="104">
        <f>IF(COUNTA(V26,V32,V38,V43,V48,V54,V60),IF(NOT(COUNT(V26,V32,V38,V43,V48,V54,V60)),"NK",SUM(V26,V32,V38,V43,V48,V54,V60)),Table5a!S27)</f>
        <v>502.24823814161761</v>
      </c>
      <c r="W205" s="104">
        <f>IF(COUNTA(W26,W32,W38,W43,W48,W54,W60),IF(NOT(COUNT(W26,W32,W38,W43,W48,W54,W60)),"NK",SUM(W26,W32,W38,W43,W48,W54,W60)),Table5a!T27)</f>
        <v>503.82399959766605</v>
      </c>
      <c r="X205" s="104">
        <f>IF(COUNTA(X26,X32,X38,X43,X48,X54,X60),IF(NOT(COUNT(X26,X32,X38,X43,X48,X54,X60)),"NK",SUM(X26,X32,X38,X43,X48,X54,X60)),Table5a!U27)</f>
        <v>504.62890362310219</v>
      </c>
      <c r="Y205" s="104">
        <f>IF(COUNTA(Y26,Y32,Y38,Y43,Y48,Y54,Y60),IF(NOT(COUNT(Y26,Y32,Y38,Y43,Y48,Y54,Y60)),"NK",SUM(Y26,Y32,Y38,Y43,Y48,Y54,Y60)),Table5a!V27)</f>
        <v>506.33038057916633</v>
      </c>
      <c r="Z205" s="104">
        <f>IF(COUNTA(Z26,Z32,Z38,Z43,Z48,Z54,Z60),IF(NOT(COUNT(Z26,Z32,Z38,Z43,Z48,Z54,Z60)),"NK",SUM(Z26,Z32,Z38,Z43,Z48,Z54,Z60)),Table5a!W27)</f>
        <v>506.34947103698119</v>
      </c>
      <c r="AA205" s="104">
        <f>IF(COUNTA(AA26,AA32,AA38,AA43,AA48,AA54,AA60),IF(NOT(COUNT(AA26,AA32,AA38,AA43,AA48,AA54,AA60)),"NK",SUM(AA26,AA32,AA38,AA43,AA48,AA54,AA60)),Table5a!X27)</f>
        <v>505.86423255251862</v>
      </c>
      <c r="AB205" s="104">
        <f>IF(COUNTA(AB26,AB32,AB38,AB43,AB48,AB54,AB60),IF(NOT(COUNT(AB26,AB32,AB38,AB43,AB48,AB54,AB60)),"NK",SUM(AB26,AB32,AB38,AB43,AB48,AB54,AB60)),Table5a!Y27)</f>
        <v>503.93466260372873</v>
      </c>
      <c r="AC205" s="104">
        <f>IF(COUNTA(AC26,AC32,AC38,AC43,AC48,AC54,AC60),IF(NOT(COUNT(AC26,AC32,AC38,AC43,AC48,AC54,AC60)),"NK",SUM(AC26,AC32,AC38,AC43,AC48,AC54,AC60)),Table5a!Z27)</f>
        <v>501.28940366921211</v>
      </c>
      <c r="AD205" s="104">
        <f>IF(COUNTA(AD26,AD32,AD38,AD43,AD48,AD54,AD60),IF(NOT(COUNT(AD26,AD32,AD38,AD43,AD48,AD54,AD60)),"NK",SUM(AD26,AD32,AD38,AD43,AD48,AD54,AD60)),Table5a!AA27)</f>
        <v>498.67681562952396</v>
      </c>
      <c r="AE205" s="104">
        <f>IF(COUNTA(AE26,AE32,AE38,AE43,AE48,AE54,AE60),IF(NOT(COUNT(AE26,AE32,AE38,AE43,AE48,AE54,AE60)),"NK",SUM(AE26,AE32,AE38,AE43,AE48,AE54,AE60)),Table5a!AB27)</f>
        <v>496.81334168335275</v>
      </c>
      <c r="AF205" s="104">
        <f>IF(COUNTA(AF26,AF32,AF38,AF43,AF48,AF54,AF60),IF(NOT(COUNT(AF26,AF32,AF38,AF43,AF48,AF54,AF60)),"NK",SUM(AF26,AF32,AF38,AF43,AF48,AF54,AF60)),Table5a!AC27)</f>
        <v>495.3308638053681</v>
      </c>
      <c r="AG205" s="104">
        <f>IF(COUNTA(AG26,AG32,AG38,AG43,AG48,AG54,AG60),IF(NOT(COUNT(AG26,AG32,AG38,AG43,AG48,AG54,AG60)),"NK",SUM(AG26,AG32,AG38,AG43,AG48,AG54,AG60)),Table5a!AD27)</f>
        <v>496.89784978883802</v>
      </c>
      <c r="AH205" s="104">
        <f>IF(COUNTA(AH26,AH32,AH38,AH43,AH48,AH54,AH60),IF(NOT(COUNT(AH26,AH32,AH38,AH43,AH48,AH54,AH60)),"NK",SUM(AH26,AH32,AH38,AH43,AH48,AH54,AH60)),Table5a!AE27)</f>
        <v>501.28940366921205</v>
      </c>
      <c r="AI205" s="104">
        <f>IF(COUNTA(AI26,AI32,AI38,AI43,AI48,AI54,AI60),IF(NOT(COUNT(AI26,AI32,AI38,AI43,AI48,AI54,AI60)),"NK",SUM(AI26,AI32,AI38,AI43,AI48,AI54,AI60)),Table5a!AF27)</f>
        <v>500.11660291063549</v>
      </c>
      <c r="AJ205" s="104">
        <f>IF(COUNTA(AJ26,AJ32,AJ38,AJ43,AJ48,AJ54,AJ60),IF(NOT(COUNT(AJ26,AJ32,AJ38,AJ43,AJ48,AJ54,AJ60)),"NK",SUM(AJ26,AJ32,AJ38,AJ43,AJ48,AJ54,AJ60)),Table5a!AG27)</f>
        <v>498.0692501901126</v>
      </c>
      <c r="AK205" s="104">
        <f>IF(COUNTA(AK26,AK32,AK38,AK43,AK48,AK54,AK60),IF(NOT(COUNT(AK26,AK32,AK38,AK43,AK48,AK54,AK60)),"NK",SUM(AK26,AK32,AK38,AK43,AK48,AK54,AK60)),Table5a!AH27)</f>
        <v>491.59130592298368</v>
      </c>
      <c r="AL205" s="104">
        <f>IF(COUNTA(AL26,AL32,AL38,AL43,AL48,AL54,AL60),IF(NOT(COUNT(AL26,AL32,AL38,AL43,AL48,AL54,AL60)),"NK",SUM(AL26,AL32,AL38,AL43,AL48,AL54,AL60)),Table5a!AI27)</f>
        <v>483.95829361580672</v>
      </c>
      <c r="AM205" s="104">
        <f>IF(COUNTA(AM26,AM32,AM38,AM43,AM48,AM54,AM60),IF(NOT(COUNT(AM26,AM32,AM38,AM43,AM48,AM54,AM60)),"NK",SUM(AM26,AM32,AM38,AM43,AM48,AM54,AM60)),Table5a!AJ27)</f>
        <v>471.90137071524492</v>
      </c>
      <c r="AN205" s="104">
        <f>IF(COUNTA(AN26,AN32,AN38,AN43,AN48,AN54,AN60),IF(NOT(COUNT(AN26,AN32,AN38,AN43,AN48,AN54,AN60)),"NK",SUM(AN26,AN32,AN38,AN43,AN48,AN54,AN60)),Table5a!AK27)</f>
        <v>460.29865677828582</v>
      </c>
      <c r="AO205" s="104">
        <f>IF(COUNTA(AO26,AO32,AO38,AO43,AO48,AO54,AO60),IF(NOT(COUNT(AO26,AO32,AO38,AO43,AO48,AO54,AO60)),"NK",SUM(AO26,AO32,AO38,AO43,AO48,AO54,AO60)),Table5a!AL27)</f>
        <v>450.19181142786385</v>
      </c>
      <c r="AP205" s="104">
        <f>IF(COUNTA(AP26,AP32,AP38,AP43,AP48,AP54,AP60),IF(NOT(COUNT(AP26,AP32,AP38,AP43,AP48,AP54,AP60)),"NK",SUM(AP26,AP32,AP38,AP43,AP48,AP54,AP60)),Table5a!AM27)</f>
        <v>450.19181142786385</v>
      </c>
      <c r="AQ205" s="104">
        <f>IF(COUNTA(AQ26,AQ32,AQ38,AQ43,AQ48,AQ54,AQ60),IF(NOT(COUNT(AQ26,AQ32,AQ38,AQ43,AQ48,AQ54,AQ60)),"NK",SUM(AQ26,AQ32,AQ38,AQ43,AQ48,AQ54,AQ60)),Table5a!AN27)</f>
        <v>450.19181142786385</v>
      </c>
      <c r="AR205" s="104">
        <f>IF(COUNTA(AR26,AR32,AR38,AR43,AR48,AR54,AR60),IF(NOT(COUNT(AR26,AR32,AR38,AR43,AR48,AR54,AR60)),"NK",SUM(AR26,AR32,AR38,AR43,AR48,AR54,AR60)),Table5a!AO27)</f>
        <v>450.19181142786385</v>
      </c>
      <c r="AS205" s="104">
        <f>IF(COUNTA(AS26,AS32,AS38,AS43,AS48,AS54,AS60),IF(NOT(COUNT(AS26,AS32,AS38,AS43,AS48,AS54,AS60)),"NK",SUM(AS26,AS32,AS38,AS43,AS48,AS54,AS60)),Table5a!AP27)</f>
        <v>450.19181142786385</v>
      </c>
      <c r="AT205" s="104">
        <f>IF(COUNTA(AT26,AT32,AT38,AT43,AT48,AT54,AT60),IF(NOT(COUNT(AT26,AT32,AT38,AT43,AT48,AT54,AT60)),"NK",SUM(AT26,AT32,AT38,AT43,AT48,AT54,AT60)),Table5a!AQ27)</f>
        <v>450.19181142786385</v>
      </c>
      <c r="AU205" s="104">
        <f>IF(COUNTA(AU26,AU32,AU38,AU43,AU48,AU54,AU60),IF(NOT(COUNT(AU26,AU32,AU38,AU43,AU48,AU54,AU60)),"NK",SUM(AU26,AU32,AU38,AU43,AU48,AU54,AU60)),Table5a!AR27)</f>
        <v>450.19181142786385</v>
      </c>
      <c r="AV205" s="105" t="str">
        <f>IF(COUNTA(AV26,AV32,AV38,AV43,AV48,AV54,AV60),IF(NOT(COUNT(AV26,AV32,AV38,AV43,AV48,AV54,AV60)),"NK",SUM(AV26,AV32,AV38,AV43,AV48,AV54,AV60)),IF(ISNUMBER(Table5a!AS27),Table5a!AS27*CH4_GWP,Table5a!AS27))</f>
        <v>NK</v>
      </c>
      <c r="AW205" s="104">
        <f>IF(COUNTA(AW26,AW32,AW38,AW43,AW48,AW54,AW60),IF(NOT(COUNT(AW26,AW32,AW38,AW43,AW48,AW54,AW60)),"NK",SUM(AW26,AW32,AW38,AW43,AW48,AW54,AW60)),IF(ISNUMBER(Table5a!AT27),Table5a!AT27*CH4_GWP,Table5a!AT27))</f>
        <v>2.5132800000000005E-3</v>
      </c>
      <c r="AX205" s="104">
        <f>IF(COUNTA(AX26,AX32,AX38,AX43,AX48,AX54,AX60),IF(NOT(COUNT(AX26,AX32,AX38,AX43,AX48,AX54,AX60)),"NK",SUM(AX26,AX32,AX38,AX43,AX48,AX54,AX60)),IF(ISNUMBER(Table5a!AU27),Table5a!AU27*CH4_GWP,Table5a!AU27))</f>
        <v>1.6755200000000007E-3</v>
      </c>
      <c r="AY205" s="104">
        <f>IF(COUNTA(AY26,AY32,AY38,AY43,AY48,AY54,AY60),IF(NOT(COUNT(AY26,AY32,AY38,AY43,AY48,AY54,AY60)),"NK",SUM(AY26,AY32,AY38,AY43,AY48,AY54,AY60)),IF(ISNUMBER(Table5a!AV27),Table5a!AV27*CH4_GWP,Table5a!AV27))</f>
        <v>8.3776000000000076E-4</v>
      </c>
      <c r="AZ205" s="104" t="str">
        <f>IF(COUNTA(AZ26,AZ32,AZ38,AZ43,AZ48,AZ54,AZ60),IF(NOT(COUNT(AZ26,AZ32,AZ38,AZ43,AZ48,AZ54,AZ60)),"NK",SUM(AZ26,AZ32,AZ38,AZ43,AZ48,AZ54,AZ60)),IF(ISNUMBER(Table5a!AW27),Table5a!AW27*CH4_GWP,Table5a!AW27))</f>
        <v>NK</v>
      </c>
      <c r="BA205" s="104" t="str">
        <f>IF(COUNTA(BA26,BA32,BA38,BA43,BA48,BA54,BA60),IF(NOT(COUNT(BA26,BA32,BA38,BA43,BA48,BA54,BA60)),"NK",SUM(BA26,BA32,BA38,BA43,BA48,BA54,BA60)),IF(ISNUMBER(Table5a!AX27),Table5a!AX27*CH4_GWP,Table5a!AX27))</f>
        <v>NK</v>
      </c>
      <c r="BB205" s="104" t="str">
        <f>IF(COUNTA(BB26,BB32,BB38,BB43,BB48,BB54,BB60),IF(NOT(COUNT(BB26,BB32,BB38,BB43,BB48,BB54,BB60)),"NK",SUM(BB26,BB32,BB38,BB43,BB48,BB54,BB60)),IF(ISNUMBER(Table5a!AY27),Table5a!AY27*CH4_GWP,Table5a!AY27))</f>
        <v>NK</v>
      </c>
      <c r="BC205" s="104" t="str">
        <f>IF(COUNTA(BC26,BC32,BC38,BC43,BC48,BC54,BC60),IF(NOT(COUNT(BC26,BC32,BC38,BC43,BC48,BC54,BC60)),"NK",SUM(BC26,BC32,BC38,BC43,BC48,BC54,BC60)),IF(ISNUMBER(Table5a!AZ27),Table5a!AZ27*CH4_GWP,Table5a!AZ27))</f>
        <v>NK</v>
      </c>
      <c r="BD205" s="104" t="str">
        <f>IF(COUNTA(BD26,BD32,BD38,BD43,BD48,BD54,BD60),IF(NOT(COUNT(BD26,BD32,BD38,BD43,BD48,BD54,BD60)),"NK",SUM(BD26,BD32,BD38,BD43,BD48,BD54,BD60)),IF(ISNUMBER(Table5a!BA27),Table5a!BA27*CH4_GWP,Table5a!BA27))</f>
        <v/>
      </c>
      <c r="BE205" s="104" t="str">
        <f>IF(COUNTA(BE26,BE32,BE38,BE43,BE48,BE54,BE60),IF(NOT(COUNT(BE26,BE32,BE38,BE43,BE48,BE54,BE60)),"NK",SUM(BE26,BE32,BE38,BE43,BE48,BE54,BE60)),IF(ISNUMBER(Table5a!BB27),Table5a!BB27*CH4_GWP,Table5a!BB27))</f>
        <v>NK</v>
      </c>
      <c r="BF205" s="104" t="str">
        <f>IF(COUNTA(BF26,BF32,BF38,BF43,BF48,BF54,BF60),IF(NOT(COUNT(BF26,BF32,BF38,BF43,BF48,BF54,BF60)),"NK",SUM(BF26,BF32,BF38,BF43,BF48,BF54,BF60)),IF(ISNUMBER(Table5a!BC27),Table5a!BC27*CH4_GWP,Table5a!BC27))</f>
        <v>NK</v>
      </c>
      <c r="BG205" s="104" t="str">
        <f>IF(COUNTA(BG26,BG32,BG38,BG43,BG48,BG54,BG60),IF(NOT(COUNT(BG26,BG32,BG38,BG43,BG48,BG54,BG60)),"NK",SUM(BG26,BG32,BG38,BG43,BG48,BG54,BG60)),IF(ISNUMBER(Table5a!BD27),Table5a!BD27*CH4_GWP,Table5a!BD27))</f>
        <v>NK</v>
      </c>
      <c r="BH205" s="104" t="str">
        <f>IF(COUNTA(BH26,BH32,BH38,BH43,BH48,BH54,BH60),IF(NOT(COUNT(BH26,BH32,BH38,BH43,BH48,BH54,BH60)),"NK",SUM(BH26,BH32,BH38,BH43,BH48,BH54,BH60)),IF(ISNUMBER(Table5a!BE27),Table5a!BE27*CH4_GWP,Table5a!BE27))</f>
        <v>NK</v>
      </c>
      <c r="BI205" s="104" t="str">
        <f>IF(COUNTA(BI26,BI32,BI38,BI43,BI48,BI54,BI60),IF(NOT(COUNT(BI26,BI32,BI38,BI43,BI48,BI54,BI60)),"NK",SUM(BI26,BI32,BI38,BI43,BI48,BI54,BI60)),IF(ISNUMBER(Table5a!BF27),Table5a!BF27*CH4_GWP,Table5a!BF27))</f>
        <v>NK</v>
      </c>
      <c r="BJ205" s="104" t="str">
        <f>IF(COUNTA(BJ26,BJ32,BJ38,BJ43,BJ48,BJ54,BJ60),IF(NOT(COUNT(BJ26,BJ32,BJ38,BJ43,BJ48,BJ54,BJ60)),"NK",SUM(BJ26,BJ32,BJ38,BJ43,BJ48,BJ54,BJ60)),IF(ISNUMBER(Table5a!BG27),Table5a!BG27*CH4_GWP,Table5a!BG27))</f>
        <v>NK</v>
      </c>
      <c r="BK205" s="104" t="str">
        <f>IF(COUNTA(BK26,BK32,BK38,BK43,BK48,BK54,BK60),IF(NOT(COUNT(BK26,BK32,BK38,BK43,BK48,BK54,BK60)),"NK",SUM(BK26,BK32,BK38,BK43,BK48,BK54,BK60)),IF(ISNUMBER(Table5a!BH27),Table5a!BH27*CH4_GWP,Table5a!BH27))</f>
        <v>NK</v>
      </c>
      <c r="BL205" s="104" t="str">
        <f>IF(COUNTA(BL26,BL32,BL38,BL43,BL48,BL54,BL60),IF(NOT(COUNT(BL26,BL32,BL38,BL43,BL48,BL54,BL60)),"NK",SUM(BL26,BL32,BL38,BL43,BL48,BL54,BL60)),IF(ISNUMBER(Table5a!BI27),Table5a!BI27*CH4_GWP,Table5a!BI27))</f>
        <v>NK</v>
      </c>
      <c r="BM205" s="104" t="str">
        <f>IF(COUNTA(BM26,BM32,BM38,BM43,BM48,BM54,BM60),IF(NOT(COUNT(BM26,BM32,BM38,BM43,BM48,BM54,BM60)),"NK",SUM(BM26,BM32,BM38,BM43,BM48,BM54,BM60)),IF(ISNUMBER(Table5a!BJ27),Table5a!BJ27*CH4_GWP,Table5a!BJ27))</f>
        <v>NK</v>
      </c>
      <c r="BN205" s="104" t="str">
        <f>IF(COUNTA(BN26,BN32,BN38,BN43,BN48,BN54,BN60),IF(NOT(COUNT(BN26,BN32,BN38,BN43,BN48,BN54,BN60)),"NK",SUM(BN26,BN32,BN38,BN43,BN48,BN54,BN60)),IF(ISNUMBER(Table5a!BK27),Table5a!BK27*CH4_GWP,Table5a!BK27))</f>
        <v>NK</v>
      </c>
      <c r="BO205" s="104" t="str">
        <f>IF(COUNTA(BO26,BO32,BO38,BO43,BO48,BO54,BO60),IF(NOT(COUNT(BO26,BO32,BO38,BO43,BO48,BO54,BO60)),"NK",SUM(BO26,BO32,BO38,BO43,BO48,BO54,BO60)),IF(ISNUMBER(Table5a!BL27),Table5a!BL27*CH4_GWP,Table5a!BL27))</f>
        <v>NK</v>
      </c>
      <c r="BP205" s="104" t="str">
        <f>IF(COUNTA(BP26,BP32,BP38,BP43,BP48,BP54,BP60),IF(NOT(COUNT(BP26,BP32,BP38,BP43,BP48,BP54,BP60)),"NK",SUM(BP26,BP32,BP38,BP43,BP48,BP54,BP60)),IF(ISNUMBER(Table5a!BM27),Table5a!BM27*CH4_GWP,Table5a!BM27))</f>
        <v>NK</v>
      </c>
      <c r="BQ205" s="104" t="str">
        <f>IF(COUNTA(BQ26,BQ32,BQ38,BQ43,BQ48,BQ54,BQ60),IF(NOT(COUNT(BQ26,BQ32,BQ38,BQ43,BQ48,BQ54,BQ60)),"NK",SUM(BQ26,BQ32,BQ38,BQ43,BQ48,BQ54,BQ60)),IF(ISNUMBER(Table5a!BN27),Table5a!BN27*CH4_GWP,Table5a!BN27))</f>
        <v>NK</v>
      </c>
      <c r="BR205" s="104" t="str">
        <f>IF(COUNTA(BR26,BR32,BR38,BR43,BR48,BR54,BR60),IF(NOT(COUNT(BR26,BR32,BR38,BR43,BR48,BR54,BR60)),"NK",SUM(BR26,BR32,BR38,BR43,BR48,BR54,BR60)),IF(ISNUMBER(Table5a!BO27),Table5a!BO27*CH4_GWP,Table5a!BO27))</f>
        <v>NK</v>
      </c>
      <c r="BS205" s="104" t="str">
        <f>IF(COUNTA(BS26,BS32,BS38,BS43,BS48,BS54,BS60),IF(NOT(COUNT(BS26,BS32,BS38,BS43,BS48,BS54,BS60)),"NK",SUM(BS26,BS32,BS38,BS43,BS48,BS54,BS60)),IF(ISNUMBER(Table5a!BP27),Table5a!BP27*CH4_GWP,Table5a!BP27))</f>
        <v>NK</v>
      </c>
      <c r="BT205" s="104" t="str">
        <f>IF(COUNTA(BT26,BT32,BT38,BT43,BT48,BT54,BT60),IF(NOT(COUNT(BT26,BT32,BT38,BT43,BT48,BT54,BT60)),"NK",SUM(BT26,BT32,BT38,BT43,BT48,BT54,BT60)),IF(ISNUMBER(Table5a!BQ27),Table5a!BQ27*CH4_GWP,Table5a!BQ27))</f>
        <v>NK</v>
      </c>
      <c r="BU205" s="104" t="str">
        <f>IF(COUNTA(BU26,BU32,BU38,BU43,BU48,BU54,BU60),IF(NOT(COUNT(BU26,BU32,BU38,BU43,BU48,BU54,BU60)),"NK",SUM(BU26,BU32,BU38,BU43,BU48,BU54,BU60)),IF(ISNUMBER(Table5a!BR27),Table5a!BR27*CH4_GWP,Table5a!BR27))</f>
        <v>NK</v>
      </c>
      <c r="BV205" s="104" t="str">
        <f>IF(COUNTA(BV26,BV32,BV38,BV43,BV48,BV54,BV60),IF(NOT(COUNT(BV26,BV32,BV38,BV43,BV48,BV54,BV60)),"NK",SUM(BV26,BV32,BV38,BV43,BV48,BV54,BV60)),IF(ISNUMBER(Table5a!BS27),Table5a!BS27*CH4_GWP,Table5a!BS27))</f>
        <v>NK</v>
      </c>
      <c r="BW205" s="104" t="str">
        <f>IF(COUNTA(BW26,BW32,BW38,BW43,BW48,BW54,BW60),IF(NOT(COUNT(BW26,BW32,BW38,BW43,BW48,BW54,BW60)),"NK",SUM(BW26,BW32,BW38,BW43,BW48,BW54,BW60)),IF(ISNUMBER(Table5a!BT27),Table5a!BT27*CH4_GWP,Table5a!BT27))</f>
        <v>NK</v>
      </c>
      <c r="BX205" s="104" t="str">
        <f>IF(COUNTA(BX26,BX32,BX38,BX43,BX48,BX54,BX60),IF(NOT(COUNT(BX26,BX32,BX38,BX43,BX48,BX54,BX60)),"NK",SUM(BX26,BX32,BX38,BX43,BX48,BX54,BX60)),IF(ISNUMBER(Table5a!BU27),Table5a!BU27*CH4_GWP,Table5a!BU27))</f>
        <v>NK</v>
      </c>
      <c r="BY205" s="104" t="str">
        <f>IF(COUNTA(BY26,BY32,BY38,BY43,BY48,BY54,BY60),IF(NOT(COUNT(BY26,BY32,BY38,BY43,BY48,BY54,BY60)),"NK",SUM(BY26,BY32,BY38,BY43,BY48,BY54,BY60)),IF(ISNUMBER(Table5a!BV27),Table5a!BV27*CH4_GWP,Table5a!BV27))</f>
        <v>NK</v>
      </c>
      <c r="BZ205" s="104" t="str">
        <f>IF(COUNTA(BZ26,BZ32,BZ38,BZ43,BZ48,BZ54,BZ60),IF(NOT(COUNT(BZ26,BZ32,BZ38,BZ43,BZ48,BZ54,BZ60)),"NK",SUM(BZ26,BZ32,BZ38,BZ43,BZ48,BZ54,BZ60)),IF(ISNUMBER(Table5a!BW27),Table5a!BW27*CH4_GWP,Table5a!BW27))</f>
        <v>NK</v>
      </c>
      <c r="CA205" s="104" t="str">
        <f>IF(COUNTA(CA26,CA32,CA38,CA43,CA48,CA54,CA60),IF(NOT(COUNT(CA26,CA32,CA38,CA43,CA48,CA54,CA60)),"NK",SUM(CA26,CA32,CA38,CA43,CA48,CA54,CA60)),IF(ISNUMBER(Table5a!BX27),Table5a!BX27*CH4_GWP,Table5a!BX27))</f>
        <v>NK</v>
      </c>
      <c r="CB205" s="104" t="str">
        <f>IF(COUNTA(CB26,CB32,CB38,CB43,CB48,CB54,CB60),IF(NOT(COUNT(CB26,CB32,CB38,CB43,CB48,CB54,CB60)),"NK",SUM(CB26,CB32,CB38,CB43,CB48,CB54,CB60)),IF(ISNUMBER(Table5a!BY27),Table5a!BY27*CH4_GWP,Table5a!BY27))</f>
        <v>NK</v>
      </c>
      <c r="CC205" s="104" t="str">
        <f>IF(COUNTA(CC26,CC32,CC38,CC43,CC48,CC54,CC60),IF(NOT(COUNT(CC26,CC32,CC38,CC43,CC48,CC54,CC60)),"NK",SUM(CC26,CC32,CC38,CC43,CC48,CC54,CC60)),IF(ISNUMBER(Table5a!BZ27),Table5a!BZ27*CH4_GWP,Table5a!BZ27))</f>
        <v>NK</v>
      </c>
      <c r="CD205" s="104" t="str">
        <f>IF(COUNTA(CD26,CD32,CD38,CD43,CD48,CD54,CD60),IF(NOT(COUNT(CD26,CD32,CD38,CD43,CD48,CD54,CD60)),"NK",SUM(CD26,CD32,CD38,CD43,CD48,CD54,CD60)),IF(ISNUMBER(Table5a!CA27),Table5a!CA27*CH4_GWP,Table5a!CA27))</f>
        <v>NK</v>
      </c>
      <c r="CE205" s="104" t="str">
        <f>IF(COUNTA(CE26,CE32,CE38,CE43,CE48,CE54,CE60),IF(NOT(COUNT(CE26,CE32,CE38,CE43,CE48,CE54,CE60)),"NK",SUM(CE26,CE32,CE38,CE43,CE48,CE54,CE60)),IF(ISNUMBER(Table5a!CB27),Table5a!CB27*CH4_GWP,Table5a!CB27))</f>
        <v>NK</v>
      </c>
      <c r="CF205" s="104" t="str">
        <f>IF(COUNTA(CF26,CF32,CF38,CF43,CF48,CF54,CF60),IF(NOT(COUNT(CF26,CF32,CF38,CF43,CF48,CF54,CF60)),"NK",SUM(CF26,CF32,CF38,CF43,CF48,CF54,CF60)),IF(ISNUMBER(Table5a!CC27),Table5a!CC27*CH4_GWP,Table5a!CC27))</f>
        <v>NK</v>
      </c>
      <c r="CG205" s="104" t="str">
        <f>IF(COUNTA(CG26,CG32,CG38,CG43,CG48,CG54,CG60),IF(NOT(COUNT(CG26,CG32,CG38,CG43,CG48,CG54,CG60)),"NK",SUM(CG26,CG32,CG38,CG43,CG48,CG54,CG60)),IF(ISNUMBER(Table5a!CD27),Table5a!CD27*CH4_GWP,Table5a!CD27))</f>
        <v>NK</v>
      </c>
      <c r="CH205" s="104" t="str">
        <f>IF(COUNTA(CH26,CH32,CH38,CH43,CH48,CH54,CH60),IF(NOT(COUNT(CH26,CH32,CH38,CH43,CH48,CH54,CH60)),"NK",SUM(CH26,CH32,CH38,CH43,CH48,CH54,CH60)),IF(ISNUMBER(Table5a!CE27),Table5a!CE27*CH4_GWP,Table5a!CE27))</f>
        <v>NK</v>
      </c>
      <c r="CI205" s="104" t="str">
        <f>IF(COUNTA(CI26,CI32,CI38,CI43,CI48,CI54,CI60),IF(NOT(COUNT(CI26,CI32,CI38,CI43,CI48,CI54,CI60)),"NK",SUM(CI26,CI32,CI38,CI43,CI48,CI54,CI60)),IF(ISNUMBER(Table5a!CF27),Table5a!CF27*CH4_GWP,Table5a!CF27))</f>
        <v>NK</v>
      </c>
      <c r="CJ205" s="104" t="str">
        <f>IF(COUNTA(CJ26,CJ32,CJ38,CJ43,CJ48,CJ54,CJ60),IF(NOT(COUNT(CJ26,CJ32,CJ38,CJ43,CJ48,CJ54,CJ60)),"NK",SUM(CJ26,CJ32,CJ38,CJ43,CJ48,CJ54,CJ60)),IF(ISNUMBER(Table5a!CG27),Table5a!CG27*CH4_GWP,Table5a!CG27))</f>
        <v>NK</v>
      </c>
      <c r="CK205" s="104" t="str">
        <f>IF(COUNTA(CK26,CK32,CK38,CK43,CK48,CK54,CK60),IF(NOT(COUNT(CK26,CK32,CK38,CK43,CK48,CK54,CK60)),"NK",SUM(CK26,CK32,CK38,CK43,CK48,CK54,CK60)),IF(ISNUMBER(Table5a!CH27),Table5a!CH27*CH4_GWP,Table5a!CH27))</f>
        <v>NK</v>
      </c>
      <c r="CL205" s="105">
        <f>IF(COUNTA(CL26,CL32,CL38,CL43,CL48,CL54,CL60),IF(NOT(COUNT(CL26,CL32,CL38,CL43,CL48,CL54,CL60)),"NK",SUM(CL26,CL32,CL38,CL43,CL48,CL54,CL60)),IF(ISNUMBER(Table5a!CI27),Table5a!CI27*N2O_GWP,Table5a!CI27))</f>
        <v>8.4205033181453892</v>
      </c>
      <c r="CM205" s="104">
        <f>IF(COUNTA(CM26,CM32,CM38,CM43,CM48,CM54,CM60),IF(NOT(COUNT(CM26,CM32,CM38,CM43,CM48,CM54,CM60)),"NK",SUM(CM26,CM32,CM38,CM43,CM48,CM54,CM60)),IF(ISNUMBER(Table5a!CJ27),Table5a!CJ27*N2O_GWP,Table5a!CJ27))</f>
        <v>5.4409935119902206</v>
      </c>
      <c r="CN205" s="104">
        <f>IF(COUNTA(CN26,CN32,CN38,CN43,CN48,CN54,CN60),IF(NOT(COUNT(CN26,CN32,CN38,CN43,CN48,CN54,CN60)),"NK",SUM(CN26,CN32,CN38,CN43,CN48,CN54,CN60)),IF(ISNUMBER(Table5a!CK27),Table5a!CK27*N2O_GWP,Table5a!CK27))</f>
        <v>5.9745490961703025</v>
      </c>
      <c r="CO205" s="104">
        <f>IF(COUNTA(CO26,CO32,CO38,CO43,CO48,CO54,CO60),IF(NOT(COUNT(CO26,CO32,CO38,CO43,CO48,CO54,CO60)),"NK",SUM(CO26,CO32,CO38,CO43,CO48,CO54,CO60)),IF(ISNUMBER(Table5a!CL27),Table5a!CL27*N2O_GWP,Table5a!CL27))</f>
        <v>6.4792011407162073</v>
      </c>
      <c r="CP205" s="104">
        <f>IF(COUNTA(CP26,CP32,CP38,CP43,CP48,CP54,CP60),IF(NOT(COUNT(CP26,CP32,CP38,CP43,CP48,CP54,CP60)),"NK",SUM(CP26,CP32,CP38,CP43,CP48,CP54,CP60)),IF(ISNUMBER(Table5a!CM27),Table5a!CM27*N2O_GWP,Table5a!CM27))</f>
        <v>7.0146601436695386</v>
      </c>
      <c r="CQ205" s="104">
        <f>IF(COUNTA(CQ26,CQ32,CQ38,CQ43,CQ48,CQ54,CQ60),IF(NOT(COUNT(CQ26,CQ32,CQ38,CQ43,CQ48,CQ54,CQ60)),"NK",SUM(CQ26,CQ32,CQ38,CQ43,CQ48,CQ54,CQ60)),IF(ISNUMBER(Table5a!CN27),Table5a!CN27*N2O_GWP,Table5a!CN27))</f>
        <v>7.5307823186147624</v>
      </c>
      <c r="CR205" s="104">
        <f>IF(COUNTA(CR26,CR32,CR38,CR43,CR48,CR54,CR60),IF(NOT(COUNT(CR26,CR32,CR38,CR43,CR48,CR54,CR60)),"NK",SUM(CR26,CR32,CR38,CR43,CR48,CR54,CR60)),IF(ISNUMBER(Table5a!CO27),Table5a!CO27*N2O_GWP,Table5a!CO27))</f>
        <v>7.992160922161105</v>
      </c>
      <c r="CS205" s="104">
        <f>IF(COUNTA(CS26,CS32,CS38,CS43,CS48,CS54,CS60),IF(NOT(COUNT(CS26,CS32,CS38,CS43,CS48,CS54,CS60)),"NK",SUM(CS26,CS32,CS38,CS43,CS48,CS54,CS60)),IF(ISNUMBER(Table5a!CP27),Table5a!CP27*N2O_GWP,Table5a!CP27))</f>
        <v>8.2680421411534049</v>
      </c>
      <c r="CT205" s="104" t="str">
        <f>IF(COUNTA(CT26,CT32,CT38,CT43,CT48,CT54,CT60),IF(NOT(COUNT(CT26,CT32,CT38,CT43,CT48,CT54,CT60)),"NK",SUM(CT26,CT32,CT38,CT43,CT48,CT54,CT60)),IF(ISNUMBER(Table5a!CQ27),Table5a!CQ27*N2O_GWP,Table5a!CQ27))</f>
        <v/>
      </c>
      <c r="CU205" s="104">
        <f>IF(COUNTA(CU26,CU32,CU38,CU43,CU48,CU54,CU60),IF(NOT(COUNT(CU26,CU32,CU38,CU43,CU48,CU54,CU60)),"NK",SUM(CU26,CU32,CU38,CU43,CU48,CU54,CU60)),IF(ISNUMBER(Table5a!CR27),Table5a!CR27*N2O_GWP,Table5a!CR27))</f>
        <v>8.682036509987789</v>
      </c>
      <c r="CV205" s="104">
        <f>IF(COUNTA(CV26,CV32,CV38,CV43,CV48,CV54,CV60),IF(NOT(COUNT(CV26,CV32,CV38,CV43,CV48,CV54,CV60)),"NK",SUM(CV26,CV32,CV38,CV43,CV48,CV54,CV60)),IF(ISNUMBER(Table5a!CS27),Table5a!CS27*N2O_GWP,Table5a!CS27))</f>
        <v>8.9284328886146689</v>
      </c>
      <c r="CW205" s="104">
        <f>IF(COUNTA(CW26,CW32,CW38,CW43,CW48,CW54,CW60),IF(NOT(COUNT(CW26,CW32,CW38,CW43,CW48,CW54,CW60)),"NK",SUM(CW26,CW32,CW38,CW43,CW48,CW54,CW60)),IF(ISNUMBER(Table5a!CT27),Table5a!CT27*N2O_GWP,Table5a!CT27))</f>
        <v>9.3433755687017328</v>
      </c>
      <c r="CX205" s="104">
        <f>IF(COUNTA(CX26,CX32,CX38,CX43,CX48,CX54,CX60),IF(NOT(COUNT(CX26,CX32,CX38,CX43,CX48,CX54,CX60)),"NK",SUM(CX26,CX32,CX38,CX43,CX48,CX54,CX60)),IF(ISNUMBER(Table5a!CU27),Table5a!CU27*N2O_GWP,Table5a!CU27))</f>
        <v>9.6480130186151865</v>
      </c>
      <c r="CY205" s="104">
        <f>IF(COUNTA(CY26,CY32,CY38,CY43,CY48,CY54,CY60),IF(NOT(COUNT(CY26,CY32,CY38,CY43,CY48,CY54,CY60)),"NK",SUM(CY26,CY32,CY38,CY43,CY48,CY54,CY60)),IF(ISNUMBER(Table5a!CV27),Table5a!CV27*N2O_GWP,Table5a!CV27))</f>
        <v>10.208673591368578</v>
      </c>
      <c r="CZ205" s="104">
        <f>IF(COUNTA(CZ26,CZ32,CZ38,CZ43,CZ48,CZ54,CZ60),IF(NOT(COUNT(CZ26,CZ32,CZ38,CZ43,CZ48,CZ54,CZ60)),"NK",SUM(CZ26,CZ32,CZ38,CZ43,CZ48,CZ54,CZ60)),IF(ISNUMBER(Table5a!CW27),Table5a!CW27*N2O_GWP,Table5a!CW27))</f>
        <v>10.795570348695836</v>
      </c>
      <c r="DA205" s="104">
        <f>IF(COUNTA(DA26,DA32,DA38,DA43,DA48,DA54,DA60),IF(NOT(COUNT(DA26,DA32,DA38,DA43,DA48,DA54,DA60)),"NK",SUM(DA26,DA32,DA38,DA43,DA48,DA54,DA60)),IF(ISNUMBER(Table5a!CX27),Table5a!CX27*N2O_GWP,Table5a!CX27))</f>
        <v>11.347283570378982</v>
      </c>
      <c r="DB205" s="104">
        <f>IF(COUNTA(DB26,DB32,DB38,DB43,DB48,DB54,DB60),IF(NOT(COUNT(DB26,DB32,DB38,DB43,DB48,DB54,DB60)),"NK",SUM(DB26,DB32,DB38,DB43,DB48,DB54,DB60)),IF(ISNUMBER(Table5a!CY27),Table5a!CY27*N2O_GWP,Table5a!CY27))</f>
        <v>11.29874532143223</v>
      </c>
      <c r="DC205" s="104">
        <f>IF(COUNTA(DC26,DC32,DC38,DC43,DC48,DC54,DC60),IF(NOT(COUNT(DC26,DC32,DC38,DC43,DC48,DC54,DC60)),"NK",SUM(DC26,DC32,DC38,DC43,DC48,DC54,DC60)),IF(ISNUMBER(Table5a!CZ27),Table5a!CZ27*N2O_GWP,Table5a!CZ27))</f>
        <v>11.333697829248306</v>
      </c>
      <c r="DD205" s="104">
        <f>IF(COUNTA(DD26,DD32,DD38,DD43,DD48,DD54,DD60),IF(NOT(COUNT(DD26,DD32,DD38,DD43,DD48,DD54,DD60)),"NK",SUM(DD26,DD32,DD38,DD43,DD48,DD54,DD60)),IF(ISNUMBER(Table5a!DA27),Table5a!DA27*N2O_GWP,Table5a!DA27))</f>
        <v>11.332033044805188</v>
      </c>
      <c r="DE205" s="104">
        <f>IF(COUNTA(DE26,DE32,DE38,DE43,DE48,DE54,DE60),IF(NOT(COUNT(DE26,DE32,DE38,DE43,DE48,DE54,DE60)),"NK",SUM(DE26,DE32,DE38,DE43,DE48,DE54,DE60)),IF(ISNUMBER(Table5a!DB27),Table5a!DB27*N2O_GWP,Table5a!DB27))</f>
        <v>11.353672433427818</v>
      </c>
      <c r="DF205" s="104">
        <f>IF(COUNTA(DF26,DF32,DF38,DF43,DF48,DF54,DF60),IF(NOT(COUNT(DF26,DF32,DF38,DF43,DF48,DF54,DF60)),"NK",SUM(DF26,DF32,DF38,DF43,DF48,DF54,DF60)),IF(ISNUMBER(Table5a!DC27),Table5a!DC27*N2O_GWP,Table5a!DC27))</f>
        <v>11.310071817943875</v>
      </c>
      <c r="DG205" s="104">
        <f>IF(COUNTA(DG26,DG32,DG38,DG43,DG48,DG54,DG60),IF(NOT(COUNT(DG26,DG32,DG38,DG43,DG48,DG54,DG60)),"NK",SUM(DG26,DG32,DG38,DG43,DG48,DG54,DG60)),IF(ISNUMBER(Table5a!DD27),Table5a!DD27*N2O_GWP,Table5a!DD27))</f>
        <v>11.241758455189142</v>
      </c>
      <c r="DH205" s="104">
        <f>IF(COUNTA(DH26,DH32,DH38,DH43,DH48,DH54,DH60),IF(NOT(COUNT(DH26,DH32,DH38,DH43,DH48,DH54,DH60)),"NK",SUM(DH26,DH32,DH38,DH43,DH48,DH54,DH60)),IF(ISNUMBER(Table5a!DE27),Table5a!DE27*N2O_GWP,Table5a!DE27))</f>
        <v>11.09557292307707</v>
      </c>
      <c r="DI205" s="104">
        <f>IF(COUNTA(DI26,DI32,DI38,DI43,DI48,DI54,DI60),IF(NOT(COUNT(DI26,DI32,DI38,DI43,DI48,DI54,DI60)),"NK",SUM(DI26,DI32,DI38,DI43,DI48,DI54,DI60)),IF(ISNUMBER(Table5a!DF27),Table5a!DF27*N2O_GWP,Table5a!DF27))</f>
        <v>10.978290930599172</v>
      </c>
      <c r="DJ205" s="104">
        <f>IF(COUNTA(DJ26,DJ32,DJ38,DJ43,DJ48,DJ54,DJ60),IF(NOT(COUNT(DJ26,DJ32,DJ38,DJ43,DJ48,DJ54,DJ60)),"NK",SUM(DJ26,DJ32,DJ38,DJ43,DJ48,DJ54,DJ60)),IF(ISNUMBER(Table5a!DG27),Table5a!DG27*N2O_GWP,Table5a!DG27))</f>
        <v>10.830201979713848</v>
      </c>
      <c r="DK205" s="104">
        <f>IF(COUNTA(DK26,DK32,DK38,DK43,DK48,DK54,DK60),IF(NOT(COUNT(DK26,DK32,DK38,DK43,DK48,DK54,DK60)),"NK",SUM(DK26,DK32,DK38,DK43,DK48,DK54,DK60)),IF(ISNUMBER(Table5a!DH27),Table5a!DH27*N2O_GWP,Table5a!DH27))</f>
        <v>10.721388065729503</v>
      </c>
      <c r="DL205" s="104">
        <f>IF(COUNTA(DL26,DL32,DL38,DL43,DL48,DL54,DL60),IF(NOT(COUNT(DL26,DL32,DL38,DL43,DL48,DL54,DL60)),"NK",SUM(DL26,DL32,DL38,DL43,DL48,DL54,DL60)),IF(ISNUMBER(Table5a!DI27),Table5a!DI27*N2O_GWP,Table5a!DI27))</f>
        <v>10.667317723144038</v>
      </c>
      <c r="DM205" s="104">
        <f>IF(COUNTA(DM26,DM32,DM38,DM43,DM48,DM54,DM60),IF(NOT(COUNT(DM26,DM32,DM38,DM43,DM48,DM54,DM60)),"NK",SUM(DM26,DM32,DM38,DM43,DM48,DM54,DM60)),IF(ISNUMBER(Table5a!DJ27),Table5a!DJ27*N2O_GWP,Table5a!DJ27))</f>
        <v>10.783684581416148</v>
      </c>
      <c r="DN205" s="104">
        <f>IF(COUNTA(DN26,DN32,DN38,DN43,DN48,DN54,DN60),IF(NOT(COUNT(DN26,DN32,DN38,DN43,DN48,DN54,DN60)),"NK",SUM(DN26,DN32,DN38,DN43,DN48,DN54,DN60)),IF(ISNUMBER(Table5a!DK27),Table5a!DK27*N2O_GWP,Table5a!DK27))</f>
        <v>10.97829093059917</v>
      </c>
      <c r="DO205" s="104">
        <f>IF(COUNTA(DO26,DO32,DO38,DO43,DO48,DO54,DO60),IF(NOT(COUNT(DO26,DO32,DO38,DO43,DO48,DO54,DO60)),"NK",SUM(DO26,DO32,DO38,DO43,DO48,DO54,DO60)),IF(ISNUMBER(Table5a!DL27),Table5a!DL27*N2O_GWP,Table5a!DL27))</f>
        <v>10.958036657502941</v>
      </c>
      <c r="DP205" s="104">
        <f>IF(COUNTA(DP26,DP32,DP38,DP43,DP48,DP54,DP60),IF(NOT(COUNT(DP26,DP32,DP38,DP43,DP48,DP54,DP60)),"NK",SUM(DP26,DP32,DP38,DP43,DP48,DP54,DP60)),IF(ISNUMBER(Table5a!DM27),Table5a!DM27*N2O_GWP,Table5a!DM27))</f>
        <v>10.892678462836361</v>
      </c>
      <c r="DQ205" s="104">
        <f>IF(COUNTA(DQ26,DQ32,DQ38,DQ43,DQ48,DQ54,DQ60),IF(NOT(COUNT(DQ26,DQ32,DQ38,DQ43,DQ48,DQ54,DQ60)),"NK",SUM(DQ26,DQ32,DQ38,DQ43,DQ48,DQ54,DQ60)),IF(ISNUMBER(Table5a!DN27),Table5a!DN27*N2O_GWP,Table5a!DN27))</f>
        <v>10.562535719673637</v>
      </c>
      <c r="DR205" s="104">
        <f>IF(COUNTA(DR26,DR32,DR38,DR43,DR48,DR54,DR60),IF(NOT(COUNT(DR26,DR32,DR38,DR43,DR48,DR54,DR60)),"NK",SUM(DR26,DR32,DR38,DR43,DR48,DR54,DR60)),IF(ISNUMBER(Table5a!DO27),Table5a!DO27*N2O_GWP,Table5a!DO27))</f>
        <v>10.158928665796441</v>
      </c>
      <c r="DS205" s="104">
        <f>IF(COUNTA(DS26,DS32,DS38,DS43,DS48,DS54,DS60),IF(NOT(COUNT(DS26,DS32,DS38,DS43,DS48,DS54,DS60)),"NK",SUM(DS26,DS32,DS38,DS43,DS48,DS54,DS60)),IF(ISNUMBER(Table5a!DP27),Table5a!DP27*N2O_GWP,Table5a!DP27))</f>
        <v>9.4739533018828137</v>
      </c>
      <c r="DT205" s="104">
        <f>IF(COUNTA(DT26,DT32,DT38,DT43,DT48,DT54,DT60),IF(NOT(COUNT(DT26,DT32,DT38,DT43,DT48,DT54,DT60)),"NK",SUM(DT26,DT32,DT38,DT43,DT48,DT54,DT60)),IF(ISNUMBER(Table5a!DQ27),Table5a!DQ27*N2O_GWP,Table5a!DQ27))</f>
        <v>8.7889779379691859</v>
      </c>
      <c r="DU205" s="104">
        <f>IF(COUNTA(DU26,DU32,DU38,DU43,DU48,DU54,DU60),IF(NOT(COUNT(DU26,DU32,DU38,DU43,DU48,DU54,DU60)),"NK",SUM(DU26,DU32,DU38,DU43,DU48,DU54,DU60)),IF(ISNUMBER(Table5a!DR27),Table5a!DR27*N2O_GWP,Table5a!DR27))</f>
        <v>8.1461652192175471</v>
      </c>
      <c r="DV205" s="104">
        <f>IF(COUNTA(DV26,DV32,DV38,DV43,DV48,DV54,DV60),IF(NOT(COUNT(DV26,DV32,DV38,DV43,DV48,DV54,DV60)),"NK",SUM(DV26,DV32,DV38,DV43,DV48,DV54,DV60)),IF(ISNUMBER(Table5a!DS27),Table5a!DS27*N2O_GWP,Table5a!DS27))</f>
        <v>8.1461652192175471</v>
      </c>
      <c r="DW205" s="104">
        <f>IF(COUNTA(DW26,DW32,DW38,DW43,DW48,DW54,DW60),IF(NOT(COUNT(DW26,DW32,DW38,DW43,DW48,DW54,DW60)),"NK",SUM(DW26,DW32,DW38,DW43,DW48,DW54,DW60)),IF(ISNUMBER(Table5a!DT27),Table5a!DT27*N2O_GWP,Table5a!DT27))</f>
        <v>8.1461652192175471</v>
      </c>
      <c r="DX205" s="104">
        <f>IF(COUNTA(DX26,DX32,DX38,DX43,DX48,DX54,DX60),IF(NOT(COUNT(DX26,DX32,DX38,DX43,DX48,DX54,DX60)),"NK",SUM(DX26,DX32,DX38,DX43,DX48,DX54,DX60)),IF(ISNUMBER(Table5a!DU27),Table5a!DU27*N2O_GWP,Table5a!DU27))</f>
        <v>8.1461652192175471</v>
      </c>
      <c r="DY205" s="104">
        <f>IF(COUNTA(DY26,DY32,DY38,DY43,DY48,DY54,DY60),IF(NOT(COUNT(DY26,DY32,DY38,DY43,DY48,DY54,DY60)),"NK",SUM(DY26,DY32,DY38,DY43,DY48,DY54,DY60)),IF(ISNUMBER(Table5a!DV27),Table5a!DV27*N2O_GWP,Table5a!DV27))</f>
        <v>8.1461652192175471</v>
      </c>
      <c r="DZ205" s="104">
        <f>IF(COUNTA(DZ26,DZ32,DZ38,DZ43,DZ48,DZ54,DZ60),IF(NOT(COUNT(DZ26,DZ32,DZ38,DZ43,DZ48,DZ54,DZ60)),"NK",SUM(DZ26,DZ32,DZ38,DZ43,DZ48,DZ54,DZ60)),IF(ISNUMBER(Table5a!DW27),Table5a!DW27*N2O_GWP,Table5a!DW27))</f>
        <v>8.1461652192175471</v>
      </c>
      <c r="EA205" s="104">
        <f>IF(COUNTA(EA26,EA32,EA38,EA43,EA48,EA54,EA60),IF(NOT(COUNT(EA26,EA32,EA38,EA43,EA48,EA54,EA60)),"NK",SUM(EA26,EA32,EA38,EA43,EA48,EA54,EA60)),IF(ISNUMBER(Table5a!DX27),Table5a!DX27*N2O_GWP,Table5a!DX27))</f>
        <v>8.1461652192175471</v>
      </c>
      <c r="EB205" s="105">
        <f>IF(COUNTA(EB26,EB32,EB38,EB43,EB48,EB54,EB60),IF(NOT(COUNT(EB26,EB32,EB38,EB43,EB48,EB54,EB60)),"NK",SUM(EB26,EB32,EB38,EB43,EB48,EB54,EB60)),Table5a!DY27)</f>
        <v>318.08118842554649</v>
      </c>
      <c r="EC205" s="104">
        <f>IF(COUNTA(EC26,EC32,EC38,EC43,EC48,EC54,EC60),IF(NOT(COUNT(EC26,EC32,EC38,EC43,EC48,EC54,EC60)),"NK",SUM(EC26,EC32,EC38,EC43,EC48,EC54,EC60)),Table5a!DZ27)</f>
        <v>407.35927406108766</v>
      </c>
      <c r="ED205" s="104">
        <f>IF(COUNTA(ED26,ED32,ED38,ED43,ED48,ED54,ED60),IF(NOT(COUNT(ED26,ED32,ED38,ED43,ED48,ED54,ED60)),"NK",SUM(ED26,ED32,ED38,ED43,ED48,ED54,ED60)),Table5a!EA27)</f>
        <v>473.66416149386407</v>
      </c>
      <c r="EE205" s="104">
        <f>IF(COUNTA(EE26,EE32,EE38,EE43,EE48,EE54,EE60),IF(NOT(COUNT(EE26,EE32,EE38,EE43,EE48,EE54,EE60)),"NK",SUM(EE26,EE32,EE38,EE43,EE48,EE54,EE60)),Table5a!EB27)</f>
        <v>484.62559101971533</v>
      </c>
      <c r="EF205" s="104">
        <f>IF(COUNTA(EF26,EF32,EF38,EF43,EF48,EF54,EF60),IF(NOT(COUNT(EF26,EF32,EF38,EF43,EF48,EF54,EF60)),"NK",SUM(EF26,EF32,EF38,EF43,EF48,EF54,EF60)),Table5a!EC27)</f>
        <v>511.17573804479844</v>
      </c>
      <c r="EG205" s="104">
        <f>IF(COUNTA(EG26,EG32,EG38,EG43,EG48,EG54,EG60),IF(NOT(COUNT(EG26,EG32,EG38,EG43,EG48,EG54,EG60)),"NK",SUM(EG26,EG32,EG38,EG43,EG48,EG54,EG60)),Table5a!ED27)</f>
        <v>509.16808896874829</v>
      </c>
      <c r="EH205" s="104">
        <f>IF(COUNTA(EH26,EH32,EH38,EH43,EH48,EH54,EH60),IF(NOT(COUNT(EH26,EH32,EH38,EH43,EH48,EH54,EH60)),"NK",SUM(EH26,EH32,EH38,EH43,EH48,EH54,EH60)),Table5a!EE27)</f>
        <v>487.06504885088418</v>
      </c>
      <c r="EI205" s="104">
        <f>IF(COUNTA(EI26,EI32,EI38,EI43,EI48,EI54,EI60),IF(NOT(COUNT(EI26,EI32,EI38,EI43,EI48,EI54,EI60)),"NK",SUM(EI26,EI32,EI38,EI43,EI48,EI54,EI60)),Table5a!EF27)</f>
        <v>380.8047577219042</v>
      </c>
      <c r="EJ205" s="104" t="str">
        <f>IF(COUNTA(EJ26,EJ32,EJ38,EJ43,EJ48,EJ54,EJ60),IF(NOT(COUNT(EJ26,EJ32,EJ38,EJ43,EJ48,EJ54,EJ60)),"NK",SUM(EJ26,EJ32,EJ38,EJ43,EJ48,EJ54,EJ60)),Table5a!EG27)</f>
        <v/>
      </c>
      <c r="EK205" s="104">
        <f>IF(COUNTA(EK26,EK32,EK38,EK43,EK48,EK54,EK60),IF(NOT(COUNT(EK26,EK32,EK38,EK43,EK48,EK54,EK60)),"NK",SUM(EK26,EK32,EK38,EK43,EK48,EK54,EK60)),Table5a!EH27)</f>
        <v>482.87536472677118</v>
      </c>
      <c r="EL205" s="104">
        <f>IF(COUNTA(EL26,EL32,EL38,EL43,EL48,EL54,EL60),IF(NOT(COUNT(EL26,EL32,EL38,EL43,EL48,EL54,EL60)),"NK",SUM(EL26,EL32,EL38,EL43,EL48,EL54,EL60)),Table5a!EI27)</f>
        <v>519.4503196836082</v>
      </c>
      <c r="EM205" s="104">
        <f>IF(COUNTA(EM26,EM32,EM38,EM43,EM48,EM54,EM60),IF(NOT(COUNT(EM26,EM32,EM38,EM43,EM48,EM54,EM60)),"NK",SUM(EM26,EM32,EM38,EM43,EM48,EM54,EM60)),Table5a!EJ27)</f>
        <v>705.0383608711843</v>
      </c>
      <c r="EN205" s="104">
        <f>IF(COUNTA(EN26,EN32,EN38,EN43,EN48,EN54,EN60),IF(NOT(COUNT(EN26,EN32,EN38,EN43,EN48,EN54,EN60)),"NK",SUM(EN26,EN32,EN38,EN43,EN48,EN54,EN60)),Table5a!EK27)</f>
        <v>761.53633018977041</v>
      </c>
      <c r="EO205" s="104">
        <f>IF(COUNTA(EO26,EO32,EO38,EO43,EO48,EO54,EO60),IF(NOT(COUNT(EO26,EO32,EO38,EO43,EO48,EO54,EO60)),"NK",SUM(EO26,EO32,EO38,EO43,EO48,EO54,EO60)),Table5a!EL27)</f>
        <v>959.67168951845133</v>
      </c>
      <c r="EP205" s="104">
        <f>IF(COUNTA(EP26,EP32,EP38,EP43,EP48,EP54,EP60),IF(NOT(COUNT(EP26,EP32,EP38,EP43,EP48,EP54,EP60)),"NK",SUM(EP26,EP32,EP38,EP43,EP48,EP54,EP60)),Table5a!EM27)</f>
        <v>961.49666256203329</v>
      </c>
      <c r="EQ205" s="104">
        <f>IF(COUNTA(EQ26,EQ32,EQ38,EQ43,EQ48,EQ54,EQ60),IF(NOT(COUNT(EQ26,EQ32,EQ38,EQ43,EQ48,EQ54,EQ60)),"NK",SUM(EQ26,EQ32,EQ38,EQ43,EQ48,EQ54,EQ60)),Table5a!EN27)</f>
        <v>939.23685172681348</v>
      </c>
      <c r="ER205" s="104">
        <f>IF(COUNTA(ER26,ER32,ER38,ER43,ER48,ER54,ER60),IF(NOT(COUNT(ER26,ER32,ER38,ER43,ER48,ER54,ER60)),"NK",SUM(ER26,ER32,ER38,ER43,ER48,ER54,ER60)),Table5a!EO27)</f>
        <v>513.54698346304974</v>
      </c>
      <c r="ES205" s="104">
        <f>IF(COUNTA(ES26,ES32,ES38,ES43,ES48,ES54,ES60),IF(NOT(COUNT(ES26,ES32,ES38,ES43,ES48,ES54,ES60)),"NK",SUM(ES26,ES32,ES38,ES43,ES48,ES54,ES60)),Table5a!EP27)</f>
        <v>515.15769742691441</v>
      </c>
      <c r="ET205" s="104">
        <f>IF(COUNTA(ET26,ET32,ET38,ET43,ET48,ET54,ET60),IF(NOT(COUNT(ET26,ET32,ET38,ET43,ET48,ET54,ET60)),"NK",SUM(ET26,ET32,ET38,ET43,ET48,ET54,ET60)),Table5a!EQ27)</f>
        <v>515.96093666790739</v>
      </c>
      <c r="EU205" s="104">
        <f>IF(COUNTA(EU26,EU32,EU38,EU43,EU48,EU54,EU60),IF(NOT(COUNT(EU26,EU32,EU38,EU43,EU48,EU54,EU60)),"NK",SUM(EU26,EU32,EU38,EU43,EU48,EU54,EU60)),Table5a!ER27)</f>
        <v>517.68405301259418</v>
      </c>
      <c r="EV205" s="104">
        <f>IF(COUNTA(EV26,EV32,EV38,EV43,EV48,EV54,EV60),IF(NOT(COUNT(EV26,EV32,EV38,EV43,EV48,EV54,EV60)),"NK",SUM(EV26,EV32,EV38,EV43,EV48,EV54,EV60)),Table5a!ES27)</f>
        <v>517.65954285492512</v>
      </c>
      <c r="EW205" s="104">
        <f>IF(COUNTA(EW26,EW32,EW38,EW43,EW48,EW54,EW60),IF(NOT(COUNT(EW26,EW32,EW38,EW43,EW48,EW54,EW60)),"NK",SUM(EW26,EW32,EW38,EW43,EW48,EW54,EW60)),Table5a!ET27)</f>
        <v>517.10599100770776</v>
      </c>
      <c r="EX205" s="104">
        <f>IF(COUNTA(EX26,EX32,EX38,EX43,EX48,EX54,EX60),IF(NOT(COUNT(EX26,EX32,EX38,EX43,EX48,EX54,EX60)),"NK",SUM(EX26,EX32,EX38,EX43,EX48,EX54,EX60)),Table5a!EU27)</f>
        <v>515.03023552680577</v>
      </c>
      <c r="EY205" s="104">
        <f>IF(COUNTA(EY26,EY32,EY38,EY43,EY48,EY54,EY60),IF(NOT(COUNT(EY26,EY32,EY38,EY43,EY48,EY54,EY60)),"NK",SUM(EY26,EY32,EY38,EY43,EY48,EY54,EY60)),Table5a!EV27)</f>
        <v>512.26769459981131</v>
      </c>
      <c r="EZ205" s="104">
        <f>IF(COUNTA(EZ26,EZ32,EZ38,EZ43,EZ48,EZ54,EZ60),IF(NOT(COUNT(EZ26,EZ32,EZ38,EZ43,EZ48,EZ54,EZ60)),"NK",SUM(EZ26,EZ32,EZ38,EZ43,EZ48,EZ54,EZ60)),Table5a!EW27)</f>
        <v>509.50701760923783</v>
      </c>
      <c r="FA205" s="104">
        <f>IF(COUNTA(FA26,FA32,FA38,FA43,FA48,FA54,FA60),IF(NOT(COUNT(FA26,FA32,FA38,FA43,FA48,FA54,FA60)),"NK",SUM(FA26,FA32,FA38,FA43,FA48,FA54,FA60)),Table5a!EX27)</f>
        <v>507.53472974908226</v>
      </c>
      <c r="FB205" s="104">
        <f>IF(COUNTA(FB26,FB32,FB38,FB43,FB48,FB54,FB60),IF(NOT(COUNT(FB26,FB32,FB38,FB43,FB48,FB54,FB60)),"NK",SUM(FB26,FB32,FB38,FB43,FB48,FB54,FB60)),Table5a!EY27)</f>
        <v>505.99818152851208</v>
      </c>
      <c r="FC205" s="104">
        <f>IF(COUNTA(FC26,FC32,FC38,FC43,FC48,FC54,FC60),IF(NOT(COUNT(FC26,FC32,FC38,FC43,FC48,FC54,FC60)),"NK",SUM(FC26,FC32,FC38,FC43,FC48,FC54,FC60)),Table5a!EZ27)</f>
        <v>507.6815343702541</v>
      </c>
      <c r="FD205" s="104">
        <f>IF(COUNTA(FD26,FD32,FD38,FD43,FD48,FD54,FD60),IF(NOT(COUNT(FD26,FD32,FD38,FD43,FD48,FD54,FD60)),"NK",SUM(FD26,FD32,FD38,FD43,FD48,FD54,FD60)),Table5a!FA27)</f>
        <v>512.26769459981119</v>
      </c>
      <c r="FE205" s="104">
        <f>IF(COUNTA(FE26,FE32,FE38,FE43,FE48,FE54,FE60),IF(NOT(COUNT(FE26,FE32,FE38,FE43,FE48,FE54,FE60)),"NK",SUM(FE26,FE32,FE38,FE43,FE48,FE54,FE60)),Table5a!FB27)</f>
        <v>511.07463956813848</v>
      </c>
      <c r="FF205" s="104">
        <f>IF(COUNTA(FF26,FF32,FF38,FF43,FF48,FF54,FF60),IF(NOT(COUNT(FF26,FF32,FF38,FF43,FF48,FF54,FF60)),"NK",SUM(FF26,FF32,FF38,FF43,FF48,FF54,FF60)),Table5a!FC27)</f>
        <v>508.96192865294893</v>
      </c>
      <c r="FG205" s="104">
        <f>IF(COUNTA(FG26,FG32,FG38,FG43,FG48,FG54,FG60),IF(NOT(COUNT(FG26,FG32,FG38,FG43,FG48,FG54,FG60)),"NK",SUM(FG26,FG32,FG38,FG43,FG48,FG54,FG60)),Table5a!FD27)</f>
        <v>502.15384164265737</v>
      </c>
      <c r="FH205" s="104">
        <f>IF(COUNTA(FH26,FH32,FH38,FH43,FH48,FH54,FH60),IF(NOT(COUNT(FH26,FH32,FH38,FH43,FH48,FH54,FH60)),"NK",SUM(FH26,FH32,FH38,FH43,FH48,FH54,FH60)),Table5a!FE27)</f>
        <v>494.11722228160318</v>
      </c>
      <c r="FI205" s="104">
        <f>IF(COUNTA(FI26,FI32,FI38,FI43,FI48,FI54,FI60),IF(NOT(COUNT(FI26,FI32,FI38,FI43,FI48,FI54,FI60)),"NK",SUM(FI26,FI32,FI38,FI43,FI48,FI54,FI60)),Table5a!FF27)</f>
        <v>481.37532401712775</v>
      </c>
      <c r="FJ205" s="104">
        <f>IF(COUNTA(FJ26,FJ32,FJ38,FJ43,FJ48,FJ54,FJ60),IF(NOT(COUNT(FJ26,FJ32,FJ38,FJ43,FJ48,FJ54,FJ60)),"NK",SUM(FJ26,FJ32,FJ38,FJ43,FJ48,FJ54,FJ60)),Table5a!FG27)</f>
        <v>469.08763471625502</v>
      </c>
      <c r="FK205" s="104">
        <f>IF(COUNTA(FK26,FK32,FK38,FK43,FK48,FK54,FK60),IF(NOT(COUNT(FK26,FK32,FK38,FK43,FK48,FK54,FK60)),"NK",SUM(FK26,FK32,FK38,FK43,FK48,FK54,FK60)),Table5a!FH27)</f>
        <v>458.3379766470814</v>
      </c>
      <c r="FL205" s="104">
        <f>IF(COUNTA(FL26,FL32,FL38,FL43,FL48,FL54,FL60),IF(NOT(COUNT(FL26,FL32,FL38,FL43,FL48,FL54,FL60)),"NK",SUM(FL26,FL32,FL38,FL43,FL48,FL54,FL60)),Table5a!FI27)</f>
        <v>458.3379766470814</v>
      </c>
      <c r="FM205" s="104">
        <f>IF(COUNTA(FM26,FM32,FM38,FM43,FM48,FM54,FM60),IF(NOT(COUNT(FM26,FM32,FM38,FM43,FM48,FM54,FM60)),"NK",SUM(FM26,FM32,FM38,FM43,FM48,FM54,FM60)),Table5a!FJ27)</f>
        <v>458.3379766470814</v>
      </c>
      <c r="FN205" s="104">
        <f>IF(COUNTA(FN26,FN32,FN38,FN43,FN48,FN54,FN60),IF(NOT(COUNT(FN26,FN32,FN38,FN43,FN48,FN54,FN60)),"NK",SUM(FN26,FN32,FN38,FN43,FN48,FN54,FN60)),Table5a!FK27)</f>
        <v>458.3379766470814</v>
      </c>
      <c r="FO205" s="104">
        <f>IF(COUNTA(FO26,FO32,FO38,FO43,FO48,FO54,FO60),IF(NOT(COUNT(FO26,FO32,FO38,FO43,FO48,FO54,FO60)),"NK",SUM(FO26,FO32,FO38,FO43,FO48,FO54,FO60)),Table5a!FL27)</f>
        <v>458.3379766470814</v>
      </c>
      <c r="FP205" s="104">
        <f>IF(COUNTA(FP26,FP32,FP38,FP43,FP48,FP54,FP60),IF(NOT(COUNT(FP26,FP32,FP38,FP43,FP48,FP54,FP60)),"NK",SUM(FP26,FP32,FP38,FP43,FP48,FP54,FP60)),Table5a!FM27)</f>
        <v>458.3379766470814</v>
      </c>
      <c r="FQ205" s="104">
        <f>IF(COUNTA(FQ26,FQ32,FQ38,FQ43,FQ48,FQ54,FQ60),IF(NOT(COUNT(FQ26,FQ32,FQ38,FQ43,FQ48,FQ54,FQ60)),"NK",SUM(FQ26,FQ32,FQ38,FQ43,FQ48,FQ54,FQ60)),Table5a!FN27)</f>
        <v>458.3379766470814</v>
      </c>
    </row>
    <row r="206" spans="1:173" ht="15" customHeight="1" outlineLevel="1" x14ac:dyDescent="0.3">
      <c r="D206" s="79" t="s">
        <v>24152</v>
      </c>
      <c r="E206" s="37" t="s">
        <v>24153</v>
      </c>
      <c r="F206" s="104">
        <f>IF(COUNTA(F25,F27,F28,F29,F30,F39,F44,F49,F55,F61),IF(NOT(COUNT(F25,F27,F28,F29,F30,F39,F44,F49,F55,F61)),"NK",SUM(F25,F27,F28,F29,F30,F39,F44,F49,F55,F61)),Table5a!C33)</f>
        <v>852.74423345145044</v>
      </c>
      <c r="G206" s="104">
        <f>IF(COUNTA(G25,G27,G28,G29,G30,G39,G44,G49,G55,G61),IF(NOT(COUNT(G25,G27,G28,G29,G30,G39,G44,G49,G55,G61)),"NK",SUM(G25,G27,G28,G29,G30,G39,G44,G49,G55,G61)),Table5a!D33)</f>
        <v>589.82701727102608</v>
      </c>
      <c r="H206" s="104">
        <f>IF(COUNTA(H25,H27,H28,H29,H30,H39,H44,H49,H55,H61),IF(NOT(COUNT(H25,H27,H28,H29,H30,H39,H44,H49,H55,H61)),"NK",SUM(H25,H27,H28,H29,H30,H39,H44,H49,H55,H61)),Table5a!E33)</f>
        <v>635.99859701143544</v>
      </c>
      <c r="I206" s="104">
        <f>IF(COUNTA(I25,I27,I28,I29,I30,I39,I44,I49,I55,I61),IF(NOT(COUNT(I25,I27,I28,I29,I30,I39,I44,I49,I55,I61)),"NK",SUM(I25,I27,I28,I29,I30,I39,I44,I49,I55,I61)),Table5a!F33)</f>
        <v>562.55645645733409</v>
      </c>
      <c r="J206" s="104">
        <f>IF(COUNTA(J25,J27,J28,J29,J30,J39,J44,J49,J55,J61),IF(NOT(COUNT(J25,J27,J28,J29,J30,J39,J44,J49,J55,J61)),"NK",SUM(J25,J27,J28,J29,J30,J39,J44,J49,J55,J61)),Table5a!G33)</f>
        <v>514.60784515401247</v>
      </c>
      <c r="K206" s="104">
        <f>IF(COUNTA(K25,K27,K28,K29,K30,K39,K44,K49,K55,K61),IF(NOT(COUNT(K25,K27,K28,K29,K30,K39,K44,K49,K55,K61)),"NK",SUM(K25,K27,K28,K29,K30,K39,K44,K49,K55,K61)),Table5a!H33)</f>
        <v>564.44417347201795</v>
      </c>
      <c r="L206" s="104">
        <f>IF(COUNTA(L25,L27,L28,L29,L30,L39,L44,L49,L55,L61),IF(NOT(COUNT(L25,L27,L28,L29,L30,L39,L44,L49,L55,L61)),"NK",SUM(L25,L27,L28,L29,L30,L39,L44,L49,L55,L61)),Table5a!I33)</f>
        <v>594.06480331094519</v>
      </c>
      <c r="M206" s="104">
        <f>IF(COUNTA(M25,M27,M28,M29,M30,M39,M44,M49,M55,M61),IF(NOT(COUNT(M25,M27,M28,M29,M30,M39,M44,M49,M55,M61)),"NK",SUM(M25,M27,M28,M29,M30,M39,M44,M49,M55,M61)),Table5a!J33)</f>
        <v>747.44126138281797</v>
      </c>
      <c r="N206" s="104" t="str">
        <f>IF(COUNTA(N25,N27,N28,N29,N30,N39,N44,N49,N55,N61),IF(NOT(COUNT(N25,N27,N28,N29,N30,N39,N44,N49,N55,N61)),"NK",SUM(N25,N27,N28,N29,N30,N39,N44,N49,N55,N61)),Table5a!K33)</f>
        <v/>
      </c>
      <c r="O206" s="104">
        <f>IF(COUNTA(O25,O27,O28,O29,O30,O39,O44,O49,O55,O61),IF(NOT(COUNT(O25,O27,O28,O29,O30,O39,O44,O49,O55,O61)),"NK",SUM(O25,O27,O28,O29,O30,O39,O44,O49,O55,O61)),Table5a!L33)</f>
        <v>837.03990042249961</v>
      </c>
      <c r="P206" s="104">
        <f>IF(COUNTA(P25,P27,P28,P29,P30,P39,P44,P49,P55,P61),IF(NOT(COUNT(P25,P27,P28,P29,P30,P39,P44,P49,P55,P61)),"NK",SUM(P25,P27,P28,P29,P30,P39,P44,P49,P55,P61)),Table5a!M33)</f>
        <v>853.47827658314316</v>
      </c>
      <c r="Q206" s="104">
        <f>IF(COUNTA(Q25,Q27,Q28,Q29,Q30,Q39,Q44,Q49,Q55,Q61),IF(NOT(COUNT(Q25,Q27,Q28,Q29,Q30,Q39,Q44,Q49,Q55,Q61)),"NK",SUM(Q25,Q27,Q28,Q29,Q30,Q39,Q44,Q49,Q55,Q61)),Table5a!N33)</f>
        <v>780.38550180994901</v>
      </c>
      <c r="R206" s="104">
        <f>IF(COUNTA(R25,R27,R28,R29,R30,R39,R44,R49,R55,R61),IF(NOT(COUNT(R25,R27,R28,R29,R30,R39,R44,R49,R55,R61)),"NK",SUM(R25,R27,R28,R29,R30,R39,R44,R49,R55,R61)),Table5a!O33)</f>
        <v>815.29960298674348</v>
      </c>
      <c r="S206" s="104">
        <f>IF(COUNTA(S25,S27,S28,S29,S30,S39,S44,S49,S55,S61),IF(NOT(COUNT(S25,S27,S28,S29,S30,S39,S44,S49,S55,S61)),"NK",SUM(S25,S27,S28,S29,S30,S39,S44,S49,S55,S61)),Table5a!P33)</f>
        <v>766.94847571201512</v>
      </c>
      <c r="T206" s="104">
        <f>IF(COUNTA(T25,T27,T28,T29,T30,T39,T44,T49,T55,T61),IF(NOT(COUNT(T25,T27,T28,T29,T30,T39,T44,T49,T55,T61)),"NK",SUM(T25,T27,T28,T29,T30,T39,T44,T49,T55,T61)),Table5a!Q33)</f>
        <v>754.78109577149166</v>
      </c>
      <c r="U206" s="104">
        <f>IF(COUNTA(U25,U27,U28,U29,U30,U39,U44,U49,U55,U61),IF(NOT(COUNT(U25,U27,U28,U29,U30,U39,U44,U49,U55,U61)),"NK",SUM(U25,U27,U28,U29,U30,U39,U44,U49,U55,U61)),Table5a!R33)</f>
        <v>730.1316312275228</v>
      </c>
      <c r="V206" s="104">
        <f>IF(COUNTA(V25,V27,V28,V29,V30,V39,V44,V49,V55,V61),IF(NOT(COUNT(V25,V27,V28,V29,V30,V39,V44,V49,V55,V61)),"NK",SUM(V25,V27,V28,V29,V30,V39,V44,V49,V55,V61)),Table5a!S33)</f>
        <v>723.84722627632209</v>
      </c>
      <c r="W206" s="104">
        <f>IF(COUNTA(W25,W27,W28,W29,W30,W39,W44,W49,W55,W61),IF(NOT(COUNT(W25,W27,W28,W29,W30,W39,W44,W49,W55,W61)),"NK",SUM(W25,W27,W28,W29,W30,W39,W44,W49,W55,W61)),Table5a!T33)</f>
        <v>722.96761158374852</v>
      </c>
      <c r="X206" s="104">
        <f>IF(COUNTA(X25,X27,X28,X29,X30,X39,X44,X49,X55,X61),IF(NOT(COUNT(X25,X27,X28,X29,X30,X39,X44,X49,X55,X61)),"NK",SUM(X25,X27,X28,X29,X30,X39,X44,X49,X55,X61)),Table5a!U33)</f>
        <v>744.4750685544592</v>
      </c>
      <c r="Y206" s="104">
        <f>IF(COUNTA(Y25,Y27,Y28,Y29,Y30,Y39,Y44,Y49,Y55,Y61),IF(NOT(COUNT(Y25,Y27,Y28,Y29,Y30,Y39,Y44,Y49,Y55,Y61)),"NK",SUM(Y25,Y27,Y28,Y29,Y30,Y39,Y44,Y49,Y55,Y61)),Table5a!V33)</f>
        <v>734.36822913260357</v>
      </c>
      <c r="Z206" s="104">
        <f>IF(COUNTA(Z25,Z27,Z28,Z29,Z30,Z39,Z44,Z49,Z55,Z61),IF(NOT(COUNT(Z25,Z27,Z28,Z29,Z30,Z39,Z44,Z49,Z55,Z61)),"NK",SUM(Z25,Z27,Z28,Z29,Z30,Z39,Z44,Z49,Z55,Z61)),Table5a!W33)</f>
        <v>711.80547832770321</v>
      </c>
      <c r="AA206" s="104">
        <f>IF(COUNTA(AA25,AA27,AA28,AA29,AA30,AA39,AA44,AA49,AA55,AA61),IF(NOT(COUNT(AA25,AA27,AA28,AA29,AA30,AA39,AA44,AA49,AA55,AA61)),"NK",SUM(AA25,AA27,AA28,AA29,AA30,AA39,AA44,AA49,AA55,AA61)),Table5a!X33)</f>
        <v>660.00217674288479</v>
      </c>
      <c r="AB206" s="104">
        <f>IF(COUNTA(AB25,AB27,AB28,AB29,AB30,AB39,AB44,AB49,AB55,AB61),IF(NOT(COUNT(AB25,AB27,AB28,AB29,AB30,AB39,AB44,AB49,AB55,AB61)),"NK",SUM(AB25,AB27,AB28,AB29,AB30,AB39,AB44,AB49,AB55,AB61)),Table5a!Y33)</f>
        <v>667.22406451513643</v>
      </c>
      <c r="AC206" s="104">
        <f>IF(COUNTA(AC25,AC27,AC28,AC29,AC30,AC39,AC44,AC49,AC55,AC61),IF(NOT(COUNT(AC25,AC27,AC28,AC29,AC30,AC39,AC44,AC49,AC55,AC61)),"NK",SUM(AC25,AC27,AC28,AC29,AC30,AC39,AC44,AC49,AC55,AC61)),Table5a!Z33)</f>
        <v>678.4704243236929</v>
      </c>
      <c r="AD206" s="104">
        <f>IF(COUNTA(AD25,AD27,AD28,AD29,AD30,AD39,AD44,AD49,AD55,AD61),IF(NOT(COUNT(AD25,AD27,AD28,AD29,AD30,AD39,AD44,AD49,AD55,AD61)),"NK",SUM(AD25,AD27,AD28,AD29,AD30,AD39,AD44,AD49,AD55,AD61)),Table5a!AA33)</f>
        <v>683.01269760924561</v>
      </c>
      <c r="AE206" s="104">
        <f>IF(COUNTA(AE25,AE27,AE28,AE29,AE30,AE39,AE44,AE49,AE55,AE61),IF(NOT(COUNT(AE25,AE27,AE28,AE29,AE30,AE39,AE44,AE49,AE55,AE61)),"NK",SUM(AE25,AE27,AE28,AE29,AE30,AE39,AE44,AE49,AE55,AE61)),Table5a!AB33)</f>
        <v>669.12374032633409</v>
      </c>
      <c r="AF206" s="104">
        <f>IF(COUNTA(AF25,AF27,AF28,AF29,AF30,AF39,AF44,AF49,AF55,AF61),IF(NOT(COUNT(AF25,AF27,AF28,AF29,AF30,AF39,AF44,AF49,AF55,AF61)),"NK",SUM(AF25,AF27,AF28,AF29,AF30,AF39,AF44,AF49,AF55,AF61)),Table5a!AC33)</f>
        <v>662.29594666768344</v>
      </c>
      <c r="AG206" s="104">
        <f>IF(COUNTA(AG25,AG27,AG28,AG29,AG30,AG39,AG44,AG49,AG55,AG61),IF(NOT(COUNT(AG25,AG27,AG28,AG29,AG30,AG39,AG44,AG49,AG55,AG61)),"NK",SUM(AG25,AG27,AG28,AG29,AG30,AG39,AG44,AG49,AG55,AG61)),Table5a!AD33)</f>
        <v>653.38491914004692</v>
      </c>
      <c r="AH206" s="104">
        <f>IF(COUNTA(AH25,AH27,AH28,AH29,AH30,AH39,AH44,AH49,AH55,AH61),IF(NOT(COUNT(AH25,AH27,AH28,AH29,AH30,AH39,AH44,AH49,AH55,AH61)),"NK",SUM(AH25,AH27,AH28,AH29,AH30,AH39,AH44,AH49,AH55,AH61)),Table5a!AE33)</f>
        <v>633.47473149957534</v>
      </c>
      <c r="AI206" s="104">
        <f>IF(COUNTA(AI25,AI27,AI28,AI29,AI30,AI39,AI44,AI49,AI55,AI61),IF(NOT(COUNT(AI25,AI27,AI28,AI29,AI30,AI39,AI44,AI49,AI55,AI61)),"NK",SUM(AI25,AI27,AI28,AI29,AI30,AI39,AI44,AI49,AI55,AI61)),Table5a!AF33)</f>
        <v>613.22504997916133</v>
      </c>
      <c r="AJ206" s="104">
        <f>IF(COUNTA(AJ25,AJ27,AJ28,AJ29,AJ30,AJ39,AJ44,AJ49,AJ55,AJ61),IF(NOT(COUNT(AJ25,AJ27,AJ28,AJ29,AJ30,AJ39,AJ44,AJ49,AJ55,AJ61)),"NK",SUM(AJ25,AJ27,AJ28,AJ29,AJ30,AJ39,AJ44,AJ49,AJ55,AJ61)),Table5a!AG33)</f>
        <v>636.14379891739691</v>
      </c>
      <c r="AK206" s="104">
        <f>IF(COUNTA(AK25,AK27,AK28,AK29,AK30,AK39,AK44,AK49,AK55,AK61),IF(NOT(COUNT(AK25,AK27,AK28,AK29,AK30,AK39,AK44,AK49,AK55,AK61)),"NK",SUM(AK25,AK27,AK28,AK29,AK30,AK39,AK44,AK49,AK55,AK61)),Table5a!AH33)</f>
        <v>632.5605305366422</v>
      </c>
      <c r="AL206" s="104">
        <f>IF(COUNTA(AL25,AL27,AL28,AL29,AL30,AL39,AL44,AL49,AL55,AL61),IF(NOT(COUNT(AL25,AL27,AL28,AL29,AL30,AL39,AL44,AL49,AL55,AL61)),"NK",SUM(AL25,AL27,AL28,AL29,AL30,AL39,AL44,AL49,AL55,AL61)),Table5a!AI33)</f>
        <v>630.81406213987111</v>
      </c>
      <c r="AM206" s="104">
        <f>IF(COUNTA(AM25,AM27,AM28,AM29,AM30,AM39,AM44,AM49,AM55,AM61),IF(NOT(COUNT(AM25,AM27,AM28,AM29,AM30,AM39,AM44,AM49,AM55,AM61)),"NK",SUM(AM25,AM27,AM28,AM29,AM30,AM39,AM44,AM49,AM55,AM61)),Table5a!AJ33)</f>
        <v>628.90950264980154</v>
      </c>
      <c r="AN206" s="104">
        <f>IF(COUNTA(AN25,AN27,AN28,AN29,AN30,AN39,AN44,AN49,AN55,AN61),IF(NOT(COUNT(AN25,AN27,AN28,AN29,AN30,AN39,AN44,AN49,AN55,AN61)),"NK",SUM(AN25,AN27,AN28,AN29,AN30,AN39,AN44,AN49,AN55,AN61)),Table5a!AK33)</f>
        <v>628.03027283934966</v>
      </c>
      <c r="AO206" s="104">
        <f>IF(COUNTA(AO25,AO27,AO28,AO29,AO30,AO39,AO44,AO49,AO55,AO61),IF(NOT(COUNT(AO25,AO27,AO28,AO29,AO30,AO39,AO44,AO49,AO55,AO61)),"NK",SUM(AO25,AO27,AO28,AO29,AO30,AO39,AO44,AO49,AO55,AO61)),Table5a!AL33)</f>
        <v>627.22564447707157</v>
      </c>
      <c r="AP206" s="104">
        <f>IF(COUNTA(AP25,AP27,AP28,AP29,AP30,AP39,AP44,AP49,AP55,AP61),IF(NOT(COUNT(AP25,AP27,AP28,AP29,AP30,AP39,AP44,AP49,AP55,AP61)),"NK",SUM(AP25,AP27,AP28,AP29,AP30,AP39,AP44,AP49,AP55,AP61)),Table5a!AM33)</f>
        <v>626.78670008318898</v>
      </c>
      <c r="AQ206" s="104">
        <f>IF(COUNTA(AQ25,AQ27,AQ28,AQ29,AQ30,AQ39,AQ44,AQ49,AQ55,AQ61),IF(NOT(COUNT(AQ25,AQ27,AQ28,AQ29,AQ30,AQ39,AQ44,AQ49,AQ55,AQ61)),"NK",SUM(AQ25,AQ27,AQ28,AQ29,AQ30,AQ39,AQ44,AQ49,AQ55,AQ61)),Table5a!AN33)</f>
        <v>626.4946067617326</v>
      </c>
      <c r="AR206" s="104">
        <f>IF(COUNTA(AR25,AR27,AR28,AR29,AR30,AR39,AR44,AR49,AR55,AR61),IF(NOT(COUNT(AR25,AR27,AR28,AR29,AR30,AR39,AR44,AR49,AR55,AR61)),"NK",SUM(AR25,AR27,AR28,AR29,AR30,AR39,AR44,AR49,AR55,AR61)),Table5a!AO33)</f>
        <v>626.22616073050369</v>
      </c>
      <c r="AS206" s="104">
        <f>IF(COUNTA(AS25,AS27,AS28,AS29,AS30,AS39,AS44,AS49,AS55,AS61),IF(NOT(COUNT(AS25,AS27,AS28,AS29,AS30,AS39,AS44,AS49,AS55,AS61)),"NK",SUM(AS25,AS27,AS28,AS29,AS30,AS39,AS44,AS49,AS55,AS61)),Table5a!AP33)</f>
        <v>626.0163309182069</v>
      </c>
      <c r="AT206" s="104">
        <f>IF(COUNTA(AT25,AT27,AT28,AT29,AT30,AT39,AT44,AT49,AT55,AT61),IF(NOT(COUNT(AT25,AT27,AT28,AT29,AT30,AT39,AT44,AT49,AT55,AT61)),"NK",SUM(AT25,AT27,AT28,AT29,AT30,AT39,AT44,AT49,AT55,AT61)),Table5a!AQ33)</f>
        <v>625.22066837280897</v>
      </c>
      <c r="AU206" s="104">
        <f>IF(COUNTA(AU25,AU27,AU28,AU29,AU30,AU39,AU44,AU49,AU55,AU61),IF(NOT(COUNT(AU25,AU27,AU28,AU29,AU30,AU39,AU44,AU49,AU55,AU61)),"NK",SUM(AU25,AU27,AU28,AU29,AU30,AU39,AU44,AU49,AU55,AU61)),Table5a!AR33)</f>
        <v>624.30877970910649</v>
      </c>
      <c r="AV206" s="105" t="str">
        <f>IF(COUNTA(AV25,AV27,AV28,AV29,AV30,AV39,AV44,AV49,AV55,AV61),IF(NOT(COUNT(AV25,AV27,AV28,AV29,AV30,AV39,AV44,AV49,AV55,AV61)),"NK",SUM(AV25,AV27,AV28,AV29,AV30,AV39,AV44,AV49,AV55,AV61)),IF(ISNUMBER(Table5a!AS33),Table5a!AS33*CH4_GWP,Table5a!AS33))</f>
        <v>NK</v>
      </c>
      <c r="AW206" s="104" t="str">
        <f>IF(COUNTA(AW25,AW27,AW28,AW29,AW30,AW39,AW44,AW49,AW55,AW61),IF(NOT(COUNT(AW25,AW27,AW28,AW29,AW30,AW39,AW44,AW49,AW55,AW61)),"NK",SUM(AW25,AW27,AW28,AW29,AW30,AW39,AW44,AW49,AW55,AW61)),IF(ISNUMBER(Table5a!AT33),Table5a!AT33*CH4_GWP,Table5a!AT33))</f>
        <v>NK</v>
      </c>
      <c r="AX206" s="104" t="str">
        <f>IF(COUNTA(AX25,AX27,AX28,AX29,AX30,AX39,AX44,AX49,AX55,AX61),IF(NOT(COUNT(AX25,AX27,AX28,AX29,AX30,AX39,AX44,AX49,AX55,AX61)),"NK",SUM(AX25,AX27,AX28,AX29,AX30,AX39,AX44,AX49,AX55,AX61)),IF(ISNUMBER(Table5a!AU33),Table5a!AU33*CH4_GWP,Table5a!AU33))</f>
        <v>NK</v>
      </c>
      <c r="AY206" s="104" t="str">
        <f>IF(COUNTA(AY25,AY27,AY28,AY29,AY30,AY39,AY44,AY49,AY55,AY61),IF(NOT(COUNT(AY25,AY27,AY28,AY29,AY30,AY39,AY44,AY49,AY55,AY61)),"NK",SUM(AY25,AY27,AY28,AY29,AY30,AY39,AY44,AY49,AY55,AY61)),IF(ISNUMBER(Table5a!AV33),Table5a!AV33*CH4_GWP,Table5a!AV33))</f>
        <v>NK</v>
      </c>
      <c r="AZ206" s="104" t="str">
        <f>IF(COUNTA(AZ25,AZ27,AZ28,AZ29,AZ30,AZ39,AZ44,AZ49,AZ55,AZ61),IF(NOT(COUNT(AZ25,AZ27,AZ28,AZ29,AZ30,AZ39,AZ44,AZ49,AZ55,AZ61)),"NK",SUM(AZ25,AZ27,AZ28,AZ29,AZ30,AZ39,AZ44,AZ49,AZ55,AZ61)),IF(ISNUMBER(Table5a!AW33),Table5a!AW33*CH4_GWP,Table5a!AW33))</f>
        <v>NK</v>
      </c>
      <c r="BA206" s="104" t="str">
        <f>IF(COUNTA(BA25,BA27,BA28,BA29,BA30,BA39,BA44,BA49,BA55,BA61),IF(NOT(COUNT(BA25,BA27,BA28,BA29,BA30,BA39,BA44,BA49,BA55,BA61)),"NK",SUM(BA25,BA27,BA28,BA29,BA30,BA39,BA44,BA49,BA55,BA61)),IF(ISNUMBER(Table5a!AX33),Table5a!AX33*CH4_GWP,Table5a!AX33))</f>
        <v>NK</v>
      </c>
      <c r="BB206" s="104" t="str">
        <f>IF(COUNTA(BB25,BB27,BB28,BB29,BB30,BB39,BB44,BB49,BB55,BB61),IF(NOT(COUNT(BB25,BB27,BB28,BB29,BB30,BB39,BB44,BB49,BB55,BB61)),"NK",SUM(BB25,BB27,BB28,BB29,BB30,BB39,BB44,BB49,BB55,BB61)),IF(ISNUMBER(Table5a!AY33),Table5a!AY33*CH4_GWP,Table5a!AY33))</f>
        <v>NK</v>
      </c>
      <c r="BC206" s="104" t="str">
        <f>IF(COUNTA(BC25,BC27,BC28,BC29,BC30,BC39,BC44,BC49,BC55,BC61),IF(NOT(COUNT(BC25,BC27,BC28,BC29,BC30,BC39,BC44,BC49,BC55,BC61)),"NK",SUM(BC25,BC27,BC28,BC29,BC30,BC39,BC44,BC49,BC55,BC61)),IF(ISNUMBER(Table5a!AZ33),Table5a!AZ33*CH4_GWP,Table5a!AZ33))</f>
        <v>NK</v>
      </c>
      <c r="BD206" s="104" t="str">
        <f>IF(COUNTA(BD25,BD27,BD28,BD29,BD30,BD39,BD44,BD49,BD55,BD61),IF(NOT(COUNT(BD25,BD27,BD28,BD29,BD30,BD39,BD44,BD49,BD55,BD61)),"NK",SUM(BD25,BD27,BD28,BD29,BD30,BD39,BD44,BD49,BD55,BD61)),IF(ISNUMBER(Table5a!BA33),Table5a!BA33*CH4_GWP,Table5a!BA33))</f>
        <v/>
      </c>
      <c r="BE206" s="104" t="str">
        <f>IF(COUNTA(BE25,BE27,BE28,BE29,BE30,BE39,BE44,BE49,BE55,BE61),IF(NOT(COUNT(BE25,BE27,BE28,BE29,BE30,BE39,BE44,BE49,BE55,BE61)),"NK",SUM(BE25,BE27,BE28,BE29,BE30,BE39,BE44,BE49,BE55,BE61)),IF(ISNUMBER(Table5a!BB33),Table5a!BB33*CH4_GWP,Table5a!BB33))</f>
        <v>NK</v>
      </c>
      <c r="BF206" s="104" t="str">
        <f>IF(COUNTA(BF25,BF27,BF28,BF29,BF30,BF39,BF44,BF49,BF55,BF61),IF(NOT(COUNT(BF25,BF27,BF28,BF29,BF30,BF39,BF44,BF49,BF55,BF61)),"NK",SUM(BF25,BF27,BF28,BF29,BF30,BF39,BF44,BF49,BF55,BF61)),IF(ISNUMBER(Table5a!BC33),Table5a!BC33*CH4_GWP,Table5a!BC33))</f>
        <v>NK</v>
      </c>
      <c r="BG206" s="104" t="str">
        <f>IF(COUNTA(BG25,BG27,BG28,BG29,BG30,BG39,BG44,BG49,BG55,BG61),IF(NOT(COUNT(BG25,BG27,BG28,BG29,BG30,BG39,BG44,BG49,BG55,BG61)),"NK",SUM(BG25,BG27,BG28,BG29,BG30,BG39,BG44,BG49,BG55,BG61)),IF(ISNUMBER(Table5a!BD33),Table5a!BD33*CH4_GWP,Table5a!BD33))</f>
        <v>NK</v>
      </c>
      <c r="BH206" s="104" t="str">
        <f>IF(COUNTA(BH25,BH27,BH28,BH29,BH30,BH39,BH44,BH49,BH55,BH61),IF(NOT(COUNT(BH25,BH27,BH28,BH29,BH30,BH39,BH44,BH49,BH55,BH61)),"NK",SUM(BH25,BH27,BH28,BH29,BH30,BH39,BH44,BH49,BH55,BH61)),IF(ISNUMBER(Table5a!BE33),Table5a!BE33*CH4_GWP,Table5a!BE33))</f>
        <v>NK</v>
      </c>
      <c r="BI206" s="104" t="str">
        <f>IF(COUNTA(BI25,BI27,BI28,BI29,BI30,BI39,BI44,BI49,BI55,BI61),IF(NOT(COUNT(BI25,BI27,BI28,BI29,BI30,BI39,BI44,BI49,BI55,BI61)),"NK",SUM(BI25,BI27,BI28,BI29,BI30,BI39,BI44,BI49,BI55,BI61)),IF(ISNUMBER(Table5a!BF33),Table5a!BF33*CH4_GWP,Table5a!BF33))</f>
        <v>NK</v>
      </c>
      <c r="BJ206" s="104" t="str">
        <f>IF(COUNTA(BJ25,BJ27,BJ28,BJ29,BJ30,BJ39,BJ44,BJ49,BJ55,BJ61),IF(NOT(COUNT(BJ25,BJ27,BJ28,BJ29,BJ30,BJ39,BJ44,BJ49,BJ55,BJ61)),"NK",SUM(BJ25,BJ27,BJ28,BJ29,BJ30,BJ39,BJ44,BJ49,BJ55,BJ61)),IF(ISNUMBER(Table5a!BG33),Table5a!BG33*CH4_GWP,Table5a!BG33))</f>
        <v>NK</v>
      </c>
      <c r="BK206" s="104" t="str">
        <f>IF(COUNTA(BK25,BK27,BK28,BK29,BK30,BK39,BK44,BK49,BK55,BK61),IF(NOT(COUNT(BK25,BK27,BK28,BK29,BK30,BK39,BK44,BK49,BK55,BK61)),"NK",SUM(BK25,BK27,BK28,BK29,BK30,BK39,BK44,BK49,BK55,BK61)),IF(ISNUMBER(Table5a!BH33),Table5a!BH33*CH4_GWP,Table5a!BH33))</f>
        <v>NK</v>
      </c>
      <c r="BL206" s="104" t="str">
        <f>IF(COUNTA(BL25,BL27,BL28,BL29,BL30,BL39,BL44,BL49,BL55,BL61),IF(NOT(COUNT(BL25,BL27,BL28,BL29,BL30,BL39,BL44,BL49,BL55,BL61)),"NK",SUM(BL25,BL27,BL28,BL29,BL30,BL39,BL44,BL49,BL55,BL61)),IF(ISNUMBER(Table5a!BI33),Table5a!BI33*CH4_GWP,Table5a!BI33))</f>
        <v>NK</v>
      </c>
      <c r="BM206" s="104" t="str">
        <f>IF(COUNTA(BM25,BM27,BM28,BM29,BM30,BM39,BM44,BM49,BM55,BM61),IF(NOT(COUNT(BM25,BM27,BM28,BM29,BM30,BM39,BM44,BM49,BM55,BM61)),"NK",SUM(BM25,BM27,BM28,BM29,BM30,BM39,BM44,BM49,BM55,BM61)),IF(ISNUMBER(Table5a!BJ33),Table5a!BJ33*CH4_GWP,Table5a!BJ33))</f>
        <v>NK</v>
      </c>
      <c r="BN206" s="104" t="str">
        <f>IF(COUNTA(BN25,BN27,BN28,BN29,BN30,BN39,BN44,BN49,BN55,BN61),IF(NOT(COUNT(BN25,BN27,BN28,BN29,BN30,BN39,BN44,BN49,BN55,BN61)),"NK",SUM(BN25,BN27,BN28,BN29,BN30,BN39,BN44,BN49,BN55,BN61)),IF(ISNUMBER(Table5a!BK33),Table5a!BK33*CH4_GWP,Table5a!BK33))</f>
        <v>NK</v>
      </c>
      <c r="BO206" s="104" t="str">
        <f>IF(COUNTA(BO25,BO27,BO28,BO29,BO30,BO39,BO44,BO49,BO55,BO61),IF(NOT(COUNT(BO25,BO27,BO28,BO29,BO30,BO39,BO44,BO49,BO55,BO61)),"NK",SUM(BO25,BO27,BO28,BO29,BO30,BO39,BO44,BO49,BO55,BO61)),IF(ISNUMBER(Table5a!BL33),Table5a!BL33*CH4_GWP,Table5a!BL33))</f>
        <v>NK</v>
      </c>
      <c r="BP206" s="104" t="str">
        <f>IF(COUNTA(BP25,BP27,BP28,BP29,BP30,BP39,BP44,BP49,BP55,BP61),IF(NOT(COUNT(BP25,BP27,BP28,BP29,BP30,BP39,BP44,BP49,BP55,BP61)),"NK",SUM(BP25,BP27,BP28,BP29,BP30,BP39,BP44,BP49,BP55,BP61)),IF(ISNUMBER(Table5a!BM33),Table5a!BM33*CH4_GWP,Table5a!BM33))</f>
        <v>NK</v>
      </c>
      <c r="BQ206" s="104" t="str">
        <f>IF(COUNTA(BQ25,BQ27,BQ28,BQ29,BQ30,BQ39,BQ44,BQ49,BQ55,BQ61),IF(NOT(COUNT(BQ25,BQ27,BQ28,BQ29,BQ30,BQ39,BQ44,BQ49,BQ55,BQ61)),"NK",SUM(BQ25,BQ27,BQ28,BQ29,BQ30,BQ39,BQ44,BQ49,BQ55,BQ61)),IF(ISNUMBER(Table5a!BN33),Table5a!BN33*CH4_GWP,Table5a!BN33))</f>
        <v>NK</v>
      </c>
      <c r="BR206" s="104" t="str">
        <f>IF(COUNTA(BR25,BR27,BR28,BR29,BR30,BR39,BR44,BR49,BR55,BR61),IF(NOT(COUNT(BR25,BR27,BR28,BR29,BR30,BR39,BR44,BR49,BR55,BR61)),"NK",SUM(BR25,BR27,BR28,BR29,BR30,BR39,BR44,BR49,BR55,BR61)),IF(ISNUMBER(Table5a!BO33),Table5a!BO33*CH4_GWP,Table5a!BO33))</f>
        <v>NK</v>
      </c>
      <c r="BS206" s="104" t="str">
        <f>IF(COUNTA(BS25,BS27,BS28,BS29,BS30,BS39,BS44,BS49,BS55,BS61),IF(NOT(COUNT(BS25,BS27,BS28,BS29,BS30,BS39,BS44,BS49,BS55,BS61)),"NK",SUM(BS25,BS27,BS28,BS29,BS30,BS39,BS44,BS49,BS55,BS61)),IF(ISNUMBER(Table5a!BP33),Table5a!BP33*CH4_GWP,Table5a!BP33))</f>
        <v>NK</v>
      </c>
      <c r="BT206" s="104" t="str">
        <f>IF(COUNTA(BT25,BT27,BT28,BT29,BT30,BT39,BT44,BT49,BT55,BT61),IF(NOT(COUNT(BT25,BT27,BT28,BT29,BT30,BT39,BT44,BT49,BT55,BT61)),"NK",SUM(BT25,BT27,BT28,BT29,BT30,BT39,BT44,BT49,BT55,BT61)),IF(ISNUMBER(Table5a!BQ33),Table5a!BQ33*CH4_GWP,Table5a!BQ33))</f>
        <v>NK</v>
      </c>
      <c r="BU206" s="104" t="str">
        <f>IF(COUNTA(BU25,BU27,BU28,BU29,BU30,BU39,BU44,BU49,BU55,BU61),IF(NOT(COUNT(BU25,BU27,BU28,BU29,BU30,BU39,BU44,BU49,BU55,BU61)),"NK",SUM(BU25,BU27,BU28,BU29,BU30,BU39,BU44,BU49,BU55,BU61)),IF(ISNUMBER(Table5a!BR33),Table5a!BR33*CH4_GWP,Table5a!BR33))</f>
        <v>NK</v>
      </c>
      <c r="BV206" s="104" t="str">
        <f>IF(COUNTA(BV25,BV27,BV28,BV29,BV30,BV39,BV44,BV49,BV55,BV61),IF(NOT(COUNT(BV25,BV27,BV28,BV29,BV30,BV39,BV44,BV49,BV55,BV61)),"NK",SUM(BV25,BV27,BV28,BV29,BV30,BV39,BV44,BV49,BV55,BV61)),IF(ISNUMBER(Table5a!BS33),Table5a!BS33*CH4_GWP,Table5a!BS33))</f>
        <v>NK</v>
      </c>
      <c r="BW206" s="104" t="str">
        <f>IF(COUNTA(BW25,BW27,BW28,BW29,BW30,BW39,BW44,BW49,BW55,BW61),IF(NOT(COUNT(BW25,BW27,BW28,BW29,BW30,BW39,BW44,BW49,BW55,BW61)),"NK",SUM(BW25,BW27,BW28,BW29,BW30,BW39,BW44,BW49,BW55,BW61)),IF(ISNUMBER(Table5a!BT33),Table5a!BT33*CH4_GWP,Table5a!BT33))</f>
        <v>NK</v>
      </c>
      <c r="BX206" s="104" t="str">
        <f>IF(COUNTA(BX25,BX27,BX28,BX29,BX30,BX39,BX44,BX49,BX55,BX61),IF(NOT(COUNT(BX25,BX27,BX28,BX29,BX30,BX39,BX44,BX49,BX55,BX61)),"NK",SUM(BX25,BX27,BX28,BX29,BX30,BX39,BX44,BX49,BX55,BX61)),IF(ISNUMBER(Table5a!BU33),Table5a!BU33*CH4_GWP,Table5a!BU33))</f>
        <v>NK</v>
      </c>
      <c r="BY206" s="104" t="str">
        <f>IF(COUNTA(BY25,BY27,BY28,BY29,BY30,BY39,BY44,BY49,BY55,BY61),IF(NOT(COUNT(BY25,BY27,BY28,BY29,BY30,BY39,BY44,BY49,BY55,BY61)),"NK",SUM(BY25,BY27,BY28,BY29,BY30,BY39,BY44,BY49,BY55,BY61)),IF(ISNUMBER(Table5a!BV33),Table5a!BV33*CH4_GWP,Table5a!BV33))</f>
        <v>NK</v>
      </c>
      <c r="BZ206" s="104" t="str">
        <f>IF(COUNTA(BZ25,BZ27,BZ28,BZ29,BZ30,BZ39,BZ44,BZ49,BZ55,BZ61),IF(NOT(COUNT(BZ25,BZ27,BZ28,BZ29,BZ30,BZ39,BZ44,BZ49,BZ55,BZ61)),"NK",SUM(BZ25,BZ27,BZ28,BZ29,BZ30,BZ39,BZ44,BZ49,BZ55,BZ61)),IF(ISNUMBER(Table5a!BW33),Table5a!BW33*CH4_GWP,Table5a!BW33))</f>
        <v>NK</v>
      </c>
      <c r="CA206" s="104" t="str">
        <f>IF(COUNTA(CA25,CA27,CA28,CA29,CA30,CA39,CA44,CA49,CA55,CA61),IF(NOT(COUNT(CA25,CA27,CA28,CA29,CA30,CA39,CA44,CA49,CA55,CA61)),"NK",SUM(CA25,CA27,CA28,CA29,CA30,CA39,CA44,CA49,CA55,CA61)),IF(ISNUMBER(Table5a!BX33),Table5a!BX33*CH4_GWP,Table5a!BX33))</f>
        <v>NK</v>
      </c>
      <c r="CB206" s="104" t="str">
        <f>IF(COUNTA(CB25,CB27,CB28,CB29,CB30,CB39,CB44,CB49,CB55,CB61),IF(NOT(COUNT(CB25,CB27,CB28,CB29,CB30,CB39,CB44,CB49,CB55,CB61)),"NK",SUM(CB25,CB27,CB28,CB29,CB30,CB39,CB44,CB49,CB55,CB61)),IF(ISNUMBER(Table5a!BY33),Table5a!BY33*CH4_GWP,Table5a!BY33))</f>
        <v>NK</v>
      </c>
      <c r="CC206" s="104" t="str">
        <f>IF(COUNTA(CC25,CC27,CC28,CC29,CC30,CC39,CC44,CC49,CC55,CC61),IF(NOT(COUNT(CC25,CC27,CC28,CC29,CC30,CC39,CC44,CC49,CC55,CC61)),"NK",SUM(CC25,CC27,CC28,CC29,CC30,CC39,CC44,CC49,CC55,CC61)),IF(ISNUMBER(Table5a!BZ33),Table5a!BZ33*CH4_GWP,Table5a!BZ33))</f>
        <v>NK</v>
      </c>
      <c r="CD206" s="104" t="str">
        <f>IF(COUNTA(CD25,CD27,CD28,CD29,CD30,CD39,CD44,CD49,CD55,CD61),IF(NOT(COUNT(CD25,CD27,CD28,CD29,CD30,CD39,CD44,CD49,CD55,CD61)),"NK",SUM(CD25,CD27,CD28,CD29,CD30,CD39,CD44,CD49,CD55,CD61)),IF(ISNUMBER(Table5a!CA33),Table5a!CA33*CH4_GWP,Table5a!CA33))</f>
        <v>NK</v>
      </c>
      <c r="CE206" s="104" t="str">
        <f>IF(COUNTA(CE25,CE27,CE28,CE29,CE30,CE39,CE44,CE49,CE55,CE61),IF(NOT(COUNT(CE25,CE27,CE28,CE29,CE30,CE39,CE44,CE49,CE55,CE61)),"NK",SUM(CE25,CE27,CE28,CE29,CE30,CE39,CE44,CE49,CE55,CE61)),IF(ISNUMBER(Table5a!CB33),Table5a!CB33*CH4_GWP,Table5a!CB33))</f>
        <v>NK</v>
      </c>
      <c r="CF206" s="104" t="str">
        <f>IF(COUNTA(CF25,CF27,CF28,CF29,CF30,CF39,CF44,CF49,CF55,CF61),IF(NOT(COUNT(CF25,CF27,CF28,CF29,CF30,CF39,CF44,CF49,CF55,CF61)),"NK",SUM(CF25,CF27,CF28,CF29,CF30,CF39,CF44,CF49,CF55,CF61)),IF(ISNUMBER(Table5a!CC33),Table5a!CC33*CH4_GWP,Table5a!CC33))</f>
        <v>NK</v>
      </c>
      <c r="CG206" s="104" t="str">
        <f>IF(COUNTA(CG25,CG27,CG28,CG29,CG30,CG39,CG44,CG49,CG55,CG61),IF(NOT(COUNT(CG25,CG27,CG28,CG29,CG30,CG39,CG44,CG49,CG55,CG61)),"NK",SUM(CG25,CG27,CG28,CG29,CG30,CG39,CG44,CG49,CG55,CG61)),IF(ISNUMBER(Table5a!CD33),Table5a!CD33*CH4_GWP,Table5a!CD33))</f>
        <v>NK</v>
      </c>
      <c r="CH206" s="104" t="str">
        <f>IF(COUNTA(CH25,CH27,CH28,CH29,CH30,CH39,CH44,CH49,CH55,CH61),IF(NOT(COUNT(CH25,CH27,CH28,CH29,CH30,CH39,CH44,CH49,CH55,CH61)),"NK",SUM(CH25,CH27,CH28,CH29,CH30,CH39,CH44,CH49,CH55,CH61)),IF(ISNUMBER(Table5a!CE33),Table5a!CE33*CH4_GWP,Table5a!CE33))</f>
        <v>NK</v>
      </c>
      <c r="CI206" s="104" t="str">
        <f>IF(COUNTA(CI25,CI27,CI28,CI29,CI30,CI39,CI44,CI49,CI55,CI61),IF(NOT(COUNT(CI25,CI27,CI28,CI29,CI30,CI39,CI44,CI49,CI55,CI61)),"NK",SUM(CI25,CI27,CI28,CI29,CI30,CI39,CI44,CI49,CI55,CI61)),IF(ISNUMBER(Table5a!CF33),Table5a!CF33*CH4_GWP,Table5a!CF33))</f>
        <v>NK</v>
      </c>
      <c r="CJ206" s="104" t="str">
        <f>IF(COUNTA(CJ25,CJ27,CJ28,CJ29,CJ30,CJ39,CJ44,CJ49,CJ55,CJ61),IF(NOT(COUNT(CJ25,CJ27,CJ28,CJ29,CJ30,CJ39,CJ44,CJ49,CJ55,CJ61)),"NK",SUM(CJ25,CJ27,CJ28,CJ29,CJ30,CJ39,CJ44,CJ49,CJ55,CJ61)),IF(ISNUMBER(Table5a!CG33),Table5a!CG33*CH4_GWP,Table5a!CG33))</f>
        <v>NK</v>
      </c>
      <c r="CK206" s="104" t="str">
        <f>IF(COUNTA(CK25,CK27,CK28,CK29,CK30,CK39,CK44,CK49,CK55,CK61),IF(NOT(COUNT(CK25,CK27,CK28,CK29,CK30,CK39,CK44,CK49,CK55,CK61)),"NK",SUM(CK25,CK27,CK28,CK29,CK30,CK39,CK44,CK49,CK55,CK61)),IF(ISNUMBER(Table5a!CH33),Table5a!CH33*CH4_GWP,Table5a!CH33))</f>
        <v>NK</v>
      </c>
      <c r="CL206" s="105">
        <f>IF(COUNTA(CL25,CL27,CL28,CL29,CL30,CL39,CL44,CL49,CL55,CL61),IF(NOT(COUNT(CL25,CL27,CL28,CL29,CL30,CL39,CL44,CL49,CL55,CL61)),"NK",SUM(CL25,CL27,CL28,CL29,CL30,CL39,CL44,CL49,CL55,CL61)),IF(ISNUMBER(Table5a!CI33),Table5a!CI33*N2O_GWP,Table5a!CI33))</f>
        <v>11.430679967330812</v>
      </c>
      <c r="CM206" s="104">
        <f>IF(COUNTA(CM25,CM27,CM28,CM29,CM30,CM39,CM44,CM49,CM55,CM61),IF(NOT(COUNT(CM25,CM27,CM28,CM29,CM30,CM39,CM44,CM49,CM55,CM61)),"NK",SUM(CM25,CM27,CM28,CM29,CM30,CM39,CM44,CM49,CM55,CM61)),IF(ISNUMBER(Table5a!CJ33),Table5a!CJ33*N2O_GWP,Table5a!CJ33))</f>
        <v>8.2179352633775267</v>
      </c>
      <c r="CN206" s="104">
        <f>IF(COUNTA(CN25,CN27,CN28,CN29,CN30,CN39,CN44,CN49,CN55,CN61),IF(NOT(COUNT(CN25,CN27,CN28,CN29,CN30,CN39,CN44,CN49,CN55,CN61)),"NK",SUM(CN25,CN27,CN28,CN29,CN30,CN39,CN44,CN49,CN55,CN61)),IF(ISNUMBER(Table5a!CK33),Table5a!CK33*N2O_GWP,Table5a!CK33))</f>
        <v>8.976811288001608</v>
      </c>
      <c r="CO206" s="104">
        <f>IF(COUNTA(CO25,CO27,CO28,CO29,CO30,CO39,CO44,CO49,CO55,CO61),IF(NOT(COUNT(CO25,CO27,CO28,CO29,CO30,CO39,CO44,CO49,CO55,CO61)),"NK",SUM(CO25,CO27,CO28,CO29,CO30,CO39,CO44,CO49,CO55,CO61)),IF(ISNUMBER(Table5a!CL33),Table5a!CL33*N2O_GWP,Table5a!CL33))</f>
        <v>9.590459264553683</v>
      </c>
      <c r="CP206" s="104">
        <f>IF(COUNTA(CP25,CP27,CP28,CP29,CP30,CP39,CP44,CP49,CP55,CP61),IF(NOT(COUNT(CP25,CP27,CP28,CP29,CP30,CP39,CP44,CP49,CP55,CP61)),"NK",SUM(CP25,CP27,CP28,CP29,CP30,CP39,CP44,CP49,CP55,CP61)),IF(ISNUMBER(Table5a!CM33),Table5a!CM33*N2O_GWP,Table5a!CM33))</f>
        <v>10.166994712005875</v>
      </c>
      <c r="CQ206" s="104">
        <f>IF(COUNTA(CQ25,CQ27,CQ28,CQ29,CQ30,CQ39,CQ44,CQ49,CQ55,CQ61),IF(NOT(COUNT(CQ25,CQ27,CQ28,CQ29,CQ30,CQ39,CQ44,CQ49,CQ55,CQ61)),"NK",SUM(CQ25,CQ27,CQ28,CQ29,CQ30,CQ39,CQ44,CQ49,CQ55,CQ61)),IF(ISNUMBER(Table5a!CN33),Table5a!CN33*N2O_GWP,Table5a!CN33))</f>
        <v>10.659941630619</v>
      </c>
      <c r="CR206" s="104">
        <f>IF(COUNTA(CR25,CR27,CR28,CR29,CR30,CR39,CR44,CR49,CR55,CR61),IF(NOT(COUNT(CR25,CR27,CR28,CR29,CR30,CR39,CR44,CR49,CR55,CR61)),"NK",SUM(CR25,CR27,CR28,CR29,CR30,CR39,CR44,CR49,CR55,CR61)),IF(ISNUMBER(Table5a!CO33),Table5a!CO33*N2O_GWP,Table5a!CO33))</f>
        <v>11.034623866909499</v>
      </c>
      <c r="CS206" s="104">
        <f>IF(COUNTA(CS25,CS27,CS28,CS29,CS30,CS39,CS44,CS49,CS55,CS61),IF(NOT(COUNT(CS25,CS27,CS28,CS29,CS30,CS39,CS44,CS49,CS55,CS61)),"NK",SUM(CS25,CS27,CS28,CS29,CS30,CS39,CS44,CS49,CS55,CS61)),IF(ISNUMBER(Table5a!CP33),Table5a!CP33*N2O_GWP,Table5a!CP33))</f>
        <v>11.296966908289489</v>
      </c>
      <c r="CT206" s="104" t="str">
        <f>IF(COUNTA(CT25,CT27,CT28,CT29,CT30,CT39,CT44,CT49,CT55,CT61),IF(NOT(COUNT(CT25,CT27,CT28,CT29,CT30,CT39,CT44,CT49,CT55,CT61)),"NK",SUM(CT25,CT27,CT28,CT29,CT30,CT39,CT44,CT49,CT55,CT61)),IF(ISNUMBER(Table5a!CQ33),Table5a!CQ33*N2O_GWP,Table5a!CQ33))</f>
        <v/>
      </c>
      <c r="CU206" s="104">
        <f>IF(COUNTA(CU25,CU27,CU28,CU29,CU30,CU39,CU44,CU49,CU55,CU61),IF(NOT(COUNT(CU25,CU27,CU28,CU29,CU30,CU39,CU44,CU49,CU55,CU61)),"NK",SUM(CU25,CU27,CU28,CU29,CU30,CU39,CU44,CU49,CU55,CU61)),IF(ISNUMBER(Table5a!CR33),Table5a!CR33*N2O_GWP,Table5a!CR33))</f>
        <v>11.718573739687056</v>
      </c>
      <c r="CV206" s="104">
        <f>IF(COUNTA(CV25,CV27,CV28,CV29,CV30,CV39,CV44,CV49,CV55,CV61),IF(NOT(COUNT(CV25,CV27,CV28,CV29,CV30,CV39,CV44,CV49,CV55,CV61)),"NK",SUM(CV25,CV27,CV28,CV29,CV30,CV39,CV44,CV49,CV55,CV61)),IF(ISNUMBER(Table5a!CS33),Table5a!CS33*N2O_GWP,Table5a!CS33))</f>
        <v>11.902575320520311</v>
      </c>
      <c r="CW206" s="104">
        <f>IF(COUNTA(CW25,CW27,CW28,CW29,CW30,CW39,CW44,CW49,CW55,CW61),IF(NOT(COUNT(CW25,CW27,CW28,CW29,CW30,CW39,CW44,CW49,CW55,CW61)),"NK",SUM(CW25,CW27,CW28,CW29,CW30,CW39,CW44,CW49,CW55,CW61)),IF(ISNUMBER(Table5a!CT33),Table5a!CT33*N2O_GWP,Table5a!CT33))</f>
        <v>11.781816369671656</v>
      </c>
      <c r="CX206" s="104">
        <f>IF(COUNTA(CX25,CX27,CX28,CX29,CX30,CX39,CX44,CX49,CX55,CX61),IF(NOT(COUNT(CX25,CX27,CX28,CX29,CX30,CX39,CX44,CX49,CX55,CX61)),"NK",SUM(CX25,CX27,CX28,CX29,CX30,CX39,CX44,CX49,CX55,CX61)),IF(ISNUMBER(Table5a!CU33),Table5a!CU33*N2O_GWP,Table5a!CU33))</f>
        <v>11.475939049215793</v>
      </c>
      <c r="CY206" s="104">
        <f>IF(COUNTA(CY25,CY27,CY28,CY29,CY30,CY39,CY44,CY49,CY55,CY61),IF(NOT(COUNT(CY25,CY27,CY28,CY29,CY30,CY39,CY44,CY49,CY55,CY61)),"NK",SUM(CY25,CY27,CY28,CY29,CY30,CY39,CY44,CY49,CY55,CY61)),IF(ISNUMBER(Table5a!CV33),Table5a!CV33*N2O_GWP,Table5a!CV33))</f>
        <v>11.066289069556557</v>
      </c>
      <c r="CZ206" s="104">
        <f>IF(COUNTA(CZ25,CZ27,CZ28,CZ29,CZ30,CZ39,CZ44,CZ49,CZ55,CZ61),IF(NOT(COUNT(CZ25,CZ27,CZ28,CZ29,CZ30,CZ39,CZ44,CZ49,CZ55,CZ61)),"NK",SUM(CZ25,CZ27,CZ28,CZ29,CZ30,CZ39,CZ44,CZ49,CZ55,CZ61)),IF(ISNUMBER(Table5a!CW33),Table5a!CW33*N2O_GWP,Table5a!CW33))</f>
        <v>10.587178429469862</v>
      </c>
      <c r="DA206" s="104">
        <f>IF(COUNTA(DA25,DA27,DA28,DA29,DA30,DA39,DA44,DA49,DA55,DA61),IF(NOT(COUNT(DA25,DA27,DA28,DA29,DA30,DA39,DA44,DA49,DA55,DA61)),"NK",SUM(DA25,DA27,DA28,DA29,DA30,DA39,DA44,DA49,DA55,DA61)),IF(ISNUMBER(Table5a!CX33),Table5a!CX33*N2O_GWP,Table5a!CX33))</f>
        <v>10.132970746699966</v>
      </c>
      <c r="DB206" s="104">
        <f>IF(COUNTA(DB25,DB27,DB28,DB29,DB30,DB39,DB44,DB49,DB55,DB61),IF(NOT(COUNT(DB25,DB27,DB28,DB29,DB30,DB39,DB44,DB49,DB55,DB61)),"NK",SUM(DB25,DB27,DB28,DB29,DB30,DB39,DB44,DB49,DB55,DB61)),IF(ISNUMBER(Table5a!CY33),Table5a!CY33*N2O_GWP,Table5a!CY33))</f>
        <v>9.9706366845780181</v>
      </c>
      <c r="DC206" s="104">
        <f>IF(COUNTA(DC25,DC27,DC28,DC29,DC30,DC39,DC44,DC49,DC55,DC61),IF(NOT(COUNT(DC25,DC27,DC28,DC29,DC30,DC39,DC44,DC49,DC55,DC61)),"NK",SUM(DC25,DC27,DC28,DC29,DC30,DC39,DC44,DC49,DC55,DC61)),IF(ISNUMBER(Table5a!CZ33),Table5a!CZ33*N2O_GWP,Table5a!CZ33))</f>
        <v>9.9260664059307526</v>
      </c>
      <c r="DD206" s="104">
        <f>IF(COUNTA(DD25,DD27,DD28,DD29,DD30,DD39,DD44,DD49,DD55,DD61),IF(NOT(COUNT(DD25,DD27,DD28,DD29,DD30,DD39,DD44,DD49,DD55,DD61)),"NK",SUM(DD25,DD27,DD28,DD29,DD30,DD39,DD44,DD49,DD55,DD61)),IF(ISNUMBER(Table5a!DA33),Table5a!DA33*N2O_GWP,Table5a!DA33))</f>
        <v>9.788754896806898</v>
      </c>
      <c r="DE206" s="104">
        <f>IF(COUNTA(DE25,DE27,DE28,DE29,DE30,DE39,DE44,DE49,DE55,DE61),IF(NOT(COUNT(DE25,DE27,DE28,DE29,DE30,DE39,DE44,DE49,DE55,DE61)),"NK",SUM(DE25,DE27,DE28,DE29,DE30,DE39,DE44,DE49,DE55,DE61)),IF(ISNUMBER(Table5a!DB33),Table5a!DB33*N2O_GWP,Table5a!DB33))</f>
        <v>9.6320105263885569</v>
      </c>
      <c r="DF206" s="104">
        <f>IF(COUNTA(DF25,DF27,DF28,DF29,DF30,DF39,DF44,DF49,DF55,DF61),IF(NOT(COUNT(DF25,DF27,DF28,DF29,DF30,DF39,DF44,DF49,DF55,DF61)),"NK",SUM(DF25,DF27,DF28,DF29,DF30,DF39,DF44,DF49,DF55,DF61)),IF(ISNUMBER(Table5a!DC33),Table5a!DC33*N2O_GWP,Table5a!DC33))</f>
        <v>9.3904253958516986</v>
      </c>
      <c r="DG206" s="104">
        <f>IF(COUNTA(DG25,DG27,DG28,DG29,DG30,DG39,DG44,DG49,DG55,DG61),IF(NOT(COUNT(DG25,DG27,DG28,DG29,DG30,DG39,DG44,DG49,DG55,DG61)),"NK",SUM(DG25,DG27,DG28,DG29,DG30,DG39,DG44,DG49,DG55,DG61)),IF(ISNUMBER(Table5a!DD33),Table5a!DD33*N2O_GWP,Table5a!DD33))</f>
        <v>9.0628611217643176</v>
      </c>
      <c r="DH206" s="104">
        <f>IF(COUNTA(DH25,DH27,DH28,DH29,DH30,DH39,DH44,DH49,DH55,DH61),IF(NOT(COUNT(DH25,DH27,DH28,DH29,DH30,DH39,DH44,DH49,DH55,DH61)),"NK",SUM(DH25,DH27,DH28,DH29,DH30,DH39,DH44,DH49,DH55,DH61)),IF(ISNUMBER(Table5a!DE33),Table5a!DE33*N2O_GWP,Table5a!DE33))</f>
        <v>8.709716582790108</v>
      </c>
      <c r="DI206" s="104">
        <f>IF(COUNTA(DI25,DI27,DI28,DI29,DI30,DI39,DI44,DI49,DI55,DI61),IF(NOT(COUNT(DI25,DI27,DI28,DI29,DI30,DI39,DI44,DI49,DI55,DI61)),"NK",SUM(DI25,DI27,DI28,DI29,DI30,DI39,DI44,DI49,DI55,DI61)),IF(ISNUMBER(Table5a!DF33),Table5a!DF33*N2O_GWP,Table5a!DF33))</f>
        <v>8.483363407178846</v>
      </c>
      <c r="DJ206" s="104">
        <f>IF(COUNTA(DJ25,DJ27,DJ28,DJ29,DJ30,DJ39,DJ44,DJ49,DJ55,DJ61),IF(NOT(COUNT(DJ25,DJ27,DJ28,DJ29,DJ30,DJ39,DJ44,DJ49,DJ55,DJ61)),"NK",SUM(DJ25,DJ27,DJ28,DJ29,DJ30,DJ39,DJ44,DJ49,DJ55,DJ61)),IF(ISNUMBER(Table5a!DG33),Table5a!DG33*N2O_GWP,Table5a!DG33))</f>
        <v>8.2941227606674648</v>
      </c>
      <c r="DK206" s="104">
        <f>IF(COUNTA(DK25,DK27,DK28,DK29,DK30,DK39,DK44,DK49,DK55,DK61),IF(NOT(COUNT(DK25,DK27,DK28,DK29,DK30,DK39,DK44,DK49,DK55,DK61)),"NK",SUM(DK25,DK27,DK28,DK29,DK30,DK39,DK44,DK49,DK55,DK61)),IF(ISNUMBER(Table5a!DH33),Table5a!DH33*N2O_GWP,Table5a!DH33))</f>
        <v>8.1884706429951475</v>
      </c>
      <c r="DL206" s="104">
        <f>IF(COUNTA(DL25,DL27,DL28,DL29,DL30,DL39,DL44,DL49,DL55,DL61),IF(NOT(COUNT(DL25,DL27,DL28,DL29,DL30,DL39,DL44,DL49,DL55,DL61)),"NK",SUM(DL25,DL27,DL28,DL29,DL30,DL39,DL44,DL49,DL55,DL61)),IF(ISNUMBER(Table5a!DI33),Table5a!DI33*N2O_GWP,Table5a!DI33))</f>
        <v>8.1835458734100062</v>
      </c>
      <c r="DM206" s="104">
        <f>IF(COUNTA(DM25,DM27,DM28,DM29,DM30,DM39,DM44,DM49,DM55,DM61),IF(NOT(COUNT(DM25,DM27,DM28,DM29,DM30,DM39,DM44,DM49,DM55,DM61)),"NK",SUM(DM25,DM27,DM28,DM29,DM30,DM39,DM44,DM49,DM55,DM61)),IF(ISNUMBER(Table5a!DJ33),Table5a!DJ33*N2O_GWP,Table5a!DJ33))</f>
        <v>8.2792573419532385</v>
      </c>
      <c r="DN206" s="104">
        <f>IF(COUNTA(DN25,DN27,DN28,DN29,DN30,DN39,DN44,DN49,DN55,DN61),IF(NOT(COUNT(DN25,DN27,DN28,DN29,DN30,DN39,DN44,DN49,DN55,DN61)),"NK",SUM(DN25,DN27,DN28,DN29,DN30,DN39,DN44,DN49,DN55,DN61)),IF(ISNUMBER(Table5a!DK33),Table5a!DK33*N2O_GWP,Table5a!DK33))</f>
        <v>8.4833634071788477</v>
      </c>
      <c r="DO206" s="104">
        <f>IF(COUNTA(DO25,DO27,DO28,DO29,DO30,DO39,DO44,DO49,DO55,DO61),IF(NOT(COUNT(DO25,DO27,DO28,DO29,DO30,DO39,DO44,DO49,DO55,DO61)),"NK",SUM(DO25,DO27,DO28,DO29,DO30,DO39,DO44,DO49,DO55,DO61)),IF(ISNUMBER(Table5a!DL33),Table5a!DL33*N2O_GWP,Table5a!DL33))</f>
        <v>8.4833634071788477</v>
      </c>
      <c r="DP206" s="104">
        <f>IF(COUNTA(DP25,DP27,DP28,DP29,DP30,DP39,DP44,DP49,DP55,DP61),IF(NOT(COUNT(DP25,DP27,DP28,DP29,DP30,DP39,DP44,DP49,DP55,DP61)),"NK",SUM(DP25,DP27,DP28,DP29,DP30,DP39,DP44,DP49,DP55,DP61)),IF(ISNUMBER(Table5a!DM33),Table5a!DM33*N2O_GWP,Table5a!DM33))</f>
        <v>8.4833634071788477</v>
      </c>
      <c r="DQ206" s="104">
        <f>IF(COUNTA(DQ25,DQ27,DQ28,DQ29,DQ30,DQ39,DQ44,DQ49,DQ55,DQ61),IF(NOT(COUNT(DQ25,DQ27,DQ28,DQ29,DQ30,DQ39,DQ44,DQ49,DQ55,DQ61)),"NK",SUM(DQ25,DQ27,DQ28,DQ29,DQ30,DQ39,DQ44,DQ49,DQ55,DQ61)),IF(ISNUMBER(Table5a!DN33),Table5a!DN33*N2O_GWP,Table5a!DN33))</f>
        <v>8.4833634071788477</v>
      </c>
      <c r="DR206" s="104">
        <f>IF(COUNTA(DR25,DR27,DR28,DR29,DR30,DR39,DR44,DR49,DR55,DR61),IF(NOT(COUNT(DR25,DR27,DR28,DR29,DR30,DR39,DR44,DR49,DR55,DR61)),"NK",SUM(DR25,DR27,DR28,DR29,DR30,DR39,DR44,DR49,DR55,DR61)),IF(ISNUMBER(Table5a!DO33),Table5a!DO33*N2O_GWP,Table5a!DO33))</f>
        <v>8.4833634071788477</v>
      </c>
      <c r="DS206" s="104">
        <f>IF(COUNTA(DS25,DS27,DS28,DS29,DS30,DS39,DS44,DS49,DS55,DS61),IF(NOT(COUNT(DS25,DS27,DS28,DS29,DS30,DS39,DS44,DS49,DS55,DS61)),"NK",SUM(DS25,DS27,DS28,DS29,DS30,DS39,DS44,DS49,DS55,DS61)),IF(ISNUMBER(Table5a!DP33),Table5a!DP33*N2O_GWP,Table5a!DP33))</f>
        <v>8.4833634071788477</v>
      </c>
      <c r="DT206" s="104">
        <f>IF(COUNTA(DT25,DT27,DT28,DT29,DT30,DT39,DT44,DT49,DT55,DT61),IF(NOT(COUNT(DT25,DT27,DT28,DT29,DT30,DT39,DT44,DT49,DT55,DT61)),"NK",SUM(DT25,DT27,DT28,DT29,DT30,DT39,DT44,DT49,DT55,DT61)),IF(ISNUMBER(Table5a!DQ33),Table5a!DQ33*N2O_GWP,Table5a!DQ33))</f>
        <v>8.4833634071788477</v>
      </c>
      <c r="DU206" s="104">
        <f>IF(COUNTA(DU25,DU27,DU28,DU29,DU30,DU39,DU44,DU49,DU55,DU61),IF(NOT(COUNT(DU25,DU27,DU28,DU29,DU30,DU39,DU44,DU49,DU55,DU61)),"NK",SUM(DU25,DU27,DU28,DU29,DU30,DU39,DU44,DU49,DU55,DU61)),IF(ISNUMBER(Table5a!DR33),Table5a!DR33*N2O_GWP,Table5a!DR33))</f>
        <v>8.4833634071788477</v>
      </c>
      <c r="DV206" s="104">
        <f>IF(COUNTA(DV25,DV27,DV28,DV29,DV30,DV39,DV44,DV49,DV55,DV61),IF(NOT(COUNT(DV25,DV27,DV28,DV29,DV30,DV39,DV44,DV49,DV55,DV61)),"NK",SUM(DV25,DV27,DV28,DV29,DV30,DV39,DV44,DV49,DV55,DV61)),IF(ISNUMBER(Table5a!DS33),Table5a!DS33*N2O_GWP,Table5a!DS33))</f>
        <v>8.4833634071788477</v>
      </c>
      <c r="DW206" s="104">
        <f>IF(COUNTA(DW25,DW27,DW28,DW29,DW30,DW39,DW44,DW49,DW55,DW61),IF(NOT(COUNT(DW25,DW27,DW28,DW29,DW30,DW39,DW44,DW49,DW55,DW61)),"NK",SUM(DW25,DW27,DW28,DW29,DW30,DW39,DW44,DW49,DW55,DW61)),IF(ISNUMBER(Table5a!DT33),Table5a!DT33*N2O_GWP,Table5a!DT33))</f>
        <v>8.4833634071788477</v>
      </c>
      <c r="DX206" s="104">
        <f>IF(COUNTA(DX25,DX27,DX28,DX29,DX30,DX39,DX44,DX49,DX55,DX61),IF(NOT(COUNT(DX25,DX27,DX28,DX29,DX30,DX39,DX44,DX49,DX55,DX61)),"NK",SUM(DX25,DX27,DX28,DX29,DX30,DX39,DX44,DX49,DX55,DX61)),IF(ISNUMBER(Table5a!DU33),Table5a!DU33*N2O_GWP,Table5a!DU33))</f>
        <v>8.4833634071788477</v>
      </c>
      <c r="DY206" s="104">
        <f>IF(COUNTA(DY25,DY27,DY28,DY29,DY30,DY39,DY44,DY49,DY55,DY61),IF(NOT(COUNT(DY25,DY27,DY28,DY29,DY30,DY39,DY44,DY49,DY55,DY61)),"NK",SUM(DY25,DY27,DY28,DY29,DY30,DY39,DY44,DY49,DY55,DY61)),IF(ISNUMBER(Table5a!DV33),Table5a!DV33*N2O_GWP,Table5a!DV33))</f>
        <v>8.4833634071788477</v>
      </c>
      <c r="DZ206" s="104">
        <f>IF(COUNTA(DZ25,DZ27,DZ28,DZ29,DZ30,DZ39,DZ44,DZ49,DZ55,DZ61),IF(NOT(COUNT(DZ25,DZ27,DZ28,DZ29,DZ30,DZ39,DZ44,DZ49,DZ55,DZ61)),"NK",SUM(DZ25,DZ27,DZ28,DZ29,DZ30,DZ39,DZ44,DZ49,DZ55,DZ61)),IF(ISNUMBER(Table5a!DW33),Table5a!DW33*N2O_GWP,Table5a!DW33))</f>
        <v>8.4833634071788477</v>
      </c>
      <c r="EA206" s="104">
        <f>IF(COUNTA(EA25,EA27,EA28,EA29,EA30,EA39,EA44,EA49,EA55,EA61),IF(NOT(COUNT(EA25,EA27,EA28,EA29,EA30,EA39,EA44,EA49,EA55,EA61)),"NK",SUM(EA25,EA27,EA28,EA29,EA30,EA39,EA44,EA49,EA55,EA61)),IF(ISNUMBER(Table5a!DX33),Table5a!DX33*N2O_GWP,Table5a!DX33))</f>
        <v>8.4833634071788477</v>
      </c>
      <c r="EB206" s="105">
        <f>IF(COUNTA(EB25,EB27,EB28,EB29,EB30,EB39,EB44,EB49,EB55,EB61),IF(NOT(COUNT(EB25,EB27,EB28,EB29,EB30,EB39,EB44,EB49,EB55,EB61)),"NK",SUM(EB25,EB27,EB28,EB29,EB30,EB39,EB44,EB49,EB55,EB61)),Table5a!DY33)</f>
        <v>864.17491341878133</v>
      </c>
      <c r="EC206" s="104">
        <f>IF(COUNTA(EC25,EC27,EC28,EC29,EC30,EC39,EC44,EC49,EC55,EC61),IF(NOT(COUNT(EC25,EC27,EC28,EC29,EC30,EC39,EC44,EC49,EC55,EC61)),"NK",SUM(EC25,EC27,EC28,EC29,EC30,EC39,EC44,EC49,EC55,EC61)),Table5a!DZ33)</f>
        <v>598.04495253440359</v>
      </c>
      <c r="ED206" s="104">
        <f>IF(COUNTA(ED25,ED27,ED28,ED29,ED30,ED39,ED44,ED49,ED55,ED61),IF(NOT(COUNT(ED25,ED27,ED28,ED29,ED30,ED39,ED44,ED49,ED55,ED61)),"NK",SUM(ED25,ED27,ED28,ED29,ED30,ED39,ED44,ED49,ED55,ED61)),Table5a!EA33)</f>
        <v>644.97540829943705</v>
      </c>
      <c r="EE206" s="104">
        <f>IF(COUNTA(EE25,EE27,EE28,EE29,EE30,EE39,EE44,EE49,EE55,EE61),IF(NOT(COUNT(EE25,EE27,EE28,EE29,EE30,EE39,EE44,EE49,EE55,EE61)),"NK",SUM(EE25,EE27,EE28,EE29,EE30,EE39,EE44,EE49,EE55,EE61)),Table5a!EB33)</f>
        <v>572.14691572188781</v>
      </c>
      <c r="EF206" s="104">
        <f>IF(COUNTA(EF25,EF27,EF28,EF29,EF30,EF39,EF44,EF49,EF55,EF61),IF(NOT(COUNT(EF25,EF27,EF28,EF29,EF30,EF39,EF44,EF49,EF55,EF61)),"NK",SUM(EF25,EF27,EF28,EF29,EF30,EF39,EF44,EF49,EF55,EF61)),Table5a!EC33)</f>
        <v>524.77483986601828</v>
      </c>
      <c r="EG206" s="104">
        <f>IF(COUNTA(EG25,EG27,EG28,EG29,EG30,EG39,EG44,EG49,EG55,EG61),IF(NOT(COUNT(EG25,EG27,EG28,EG29,EG30,EG39,EG44,EG49,EG55,EG61)),"NK",SUM(EG25,EG27,EG28,EG29,EG30,EG39,EG44,EG49,EG55,EG61)),Table5a!ED33)</f>
        <v>575.10411510263702</v>
      </c>
      <c r="EH206" s="104">
        <f>IF(COUNTA(EH25,EH27,EH28,EH29,EH30,EH39,EH44,EH49,EH55,EH61),IF(NOT(COUNT(EH25,EH27,EH28,EH29,EH30,EH39,EH44,EH49,EH55,EH61)),"NK",SUM(EH25,EH27,EH28,EH29,EH30,EH39,EH44,EH49,EH55,EH61)),Table5a!EE33)</f>
        <v>605.09942717785475</v>
      </c>
      <c r="EI206" s="104">
        <f>IF(COUNTA(EI25,EI27,EI28,EI29,EI30,EI39,EI44,EI49,EI55,EI61),IF(NOT(COUNT(EI25,EI27,EI28,EI29,EI30,EI39,EI44,EI49,EI55,EI61)),"NK",SUM(EI25,EI27,EI28,EI29,EI30,EI39,EI44,EI49,EI55,EI61)),Table5a!EF33)</f>
        <v>758.73822829110759</v>
      </c>
      <c r="EJ206" s="104" t="str">
        <f>IF(COUNTA(EJ25,EJ27,EJ28,EJ29,EJ30,EJ39,EJ44,EJ49,EJ55,EJ61),IF(NOT(COUNT(EJ25,EJ27,EJ28,EJ29,EJ30,EJ39,EJ44,EJ49,EJ55,EJ61)),"NK",SUM(EJ25,EJ27,EJ28,EJ29,EJ30,EJ39,EJ44,EJ49,EJ55,EJ61)),Table5a!EG33)</f>
        <v/>
      </c>
      <c r="EK206" s="104">
        <f>IF(COUNTA(EK25,EK27,EK28,EK29,EK30,EK39,EK44,EK49,EK55,EK61),IF(NOT(COUNT(EK25,EK27,EK28,EK29,EK30,EK39,EK44,EK49,EK55,EK61)),"NK",SUM(EK25,EK27,EK28,EK29,EK30,EK39,EK44,EK49,EK55,EK61)),Table5a!EH33)</f>
        <v>848.75847416218676</v>
      </c>
      <c r="EL206" s="104">
        <f>IF(COUNTA(EL25,EL27,EL28,EL29,EL30,EL39,EL44,EL49,EL55,EL61),IF(NOT(COUNT(EL25,EL27,EL28,EL29,EL30,EL39,EL44,EL49,EL55,EL61)),"NK",SUM(EL25,EL27,EL28,EL29,EL30,EL39,EL44,EL49,EL55,EL61)),Table5a!EI33)</f>
        <v>865.38085190366348</v>
      </c>
      <c r="EM206" s="104">
        <f>IF(COUNTA(EM25,EM27,EM28,EM29,EM30,EM39,EM44,EM49,EM55,EM61),IF(NOT(COUNT(EM25,EM27,EM28,EM29,EM30,EM39,EM44,EM49,EM55,EM61)),"NK",SUM(EM25,EM27,EM28,EM29,EM30,EM39,EM44,EM49,EM55,EM61)),Table5a!EJ33)</f>
        <v>792.16731817962057</v>
      </c>
      <c r="EN206" s="104">
        <f>IF(COUNTA(EN25,EN27,EN28,EN29,EN30,EN39,EN44,EN49,EN55,EN61),IF(NOT(COUNT(EN25,EN27,EN28,EN29,EN30,EN39,EN44,EN49,EN55,EN61)),"NK",SUM(EN25,EN27,EN28,EN29,EN30,EN39,EN44,EN49,EN55,EN61)),Table5a!EK33)</f>
        <v>826.77554203595923</v>
      </c>
      <c r="EO206" s="104">
        <f>IF(COUNTA(EO25,EO27,EO28,EO29,EO30,EO39,EO44,EO49,EO55,EO61),IF(NOT(COUNT(EO25,EO27,EO28,EO29,EO30,EO39,EO44,EO49,EO55,EO61)),"NK",SUM(EO25,EO27,EO28,EO29,EO30,EO39,EO44,EO49,EO55,EO61)),Table5a!EL33)</f>
        <v>778.01476478157178</v>
      </c>
      <c r="EP206" s="104">
        <f>IF(COUNTA(EP25,EP27,EP28,EP29,EP30,EP39,EP44,EP49,EP55,EP61),IF(NOT(COUNT(EP25,EP27,EP28,EP29,EP30,EP39,EP44,EP49,EP55,EP61)),"NK",SUM(EP25,EP27,EP28,EP29,EP30,EP39,EP44,EP49,EP55,EP61)),Table5a!EM33)</f>
        <v>765.36827420096142</v>
      </c>
      <c r="EQ206" s="104">
        <f>IF(COUNTA(EQ25,EQ27,EQ28,EQ29,EQ30,EQ39,EQ44,EQ49,EQ55,EQ61),IF(NOT(COUNT(EQ25,EQ27,EQ28,EQ29,EQ30,EQ39,EQ44,EQ49,EQ55,EQ61)),"NK",SUM(EQ25,EQ27,EQ28,EQ29,EQ30,EQ39,EQ44,EQ49,EQ55,EQ61)),Table5a!EN33)</f>
        <v>740.26460197422284</v>
      </c>
      <c r="ER206" s="104">
        <f>IF(COUNTA(ER25,ER27,ER28,ER29,ER30,ER39,ER44,ER49,ER55,ER61),IF(NOT(COUNT(ER25,ER27,ER28,ER29,ER30,ER39,ER44,ER49,ER55,ER61)),"NK",SUM(ER25,ER27,ER28,ER29,ER30,ER39,ER44,ER49,ER55,ER61)),Table5a!EO33)</f>
        <v>733.81786296090013</v>
      </c>
      <c r="ES206" s="104">
        <f>IF(COUNTA(ES25,ES27,ES28,ES29,ES30,ES39,ES44,ES49,ES55,ES61),IF(NOT(COUNT(ES25,ES27,ES28,ES29,ES30,ES39,ES44,ES49,ES55,ES61)),"NK",SUM(ES25,ES27,ES28,ES29,ES30,ES39,ES44,ES49,ES55,ES61)),Table5a!EP33)</f>
        <v>732.8936779896793</v>
      </c>
      <c r="ET206" s="104">
        <f>IF(COUNTA(ET25,ET27,ET28,ET29,ET30,ET39,ET44,ET49,ET55,ET61),IF(NOT(COUNT(ET25,ET27,ET28,ET29,ET30,ET39,ET44,ET49,ET55,ET61)),"NK",SUM(ET25,ET27,ET28,ET29,ET30,ET39,ET44,ET49,ET55,ET61)),Table5a!EQ33)</f>
        <v>754.26382345126615</v>
      </c>
      <c r="EU206" s="104">
        <f>IF(COUNTA(EU25,EU27,EU28,EU29,EU30,EU39,EU44,EU49,EU55,EU61),IF(NOT(COUNT(EU25,EU27,EU28,EU29,EU30,EU39,EU44,EU49,EU55,EU61)),"NK",SUM(EU25,EU27,EU28,EU29,EU30,EU39,EU44,EU49,EU55,EU61)),Table5a!ER33)</f>
        <v>744.0002396589922</v>
      </c>
      <c r="EV206" s="104">
        <f>IF(COUNTA(EV25,EV27,EV28,EV29,EV30,EV39,EV44,EV49,EV55,EV61),IF(NOT(COUNT(EV25,EV27,EV28,EV29,EV30,EV39,EV44,EV49,EV55,EV61)),"NK",SUM(EV25,EV27,EV28,EV29,EV30,EV39,EV44,EV49,EV55,EV61)),Table5a!ES33)</f>
        <v>721.19590372355503</v>
      </c>
      <c r="EW206" s="104">
        <f>IF(COUNTA(EW25,EW27,EW28,EW29,EW30,EW39,EW44,EW49,EW55,EW61),IF(NOT(COUNT(EW25,EW27,EW28,EW29,EW30,EW39,EW44,EW49,EW55,EW61)),"NK",SUM(EW25,EW27,EW28,EW29,EW30,EW39,EW44,EW49,EW55,EW61)),Table5a!ET33)</f>
        <v>669.06503786464907</v>
      </c>
      <c r="EX206" s="104">
        <f>IF(COUNTA(EX25,EX27,EX28,EX29,EX30,EX39,EX44,EX49,EX55,EX61),IF(NOT(COUNT(EX25,EX27,EX28,EX29,EX30,EX39,EX44,EX49,EX55,EX61)),"NK",SUM(EX25,EX27,EX28,EX29,EX30,EX39,EX44,EX49,EX55,EX61)),Table5a!EU33)</f>
        <v>675.93378109792661</v>
      </c>
      <c r="EY206" s="104">
        <f>IF(COUNTA(EY25,EY27,EY28,EY29,EY30,EY39,EY44,EY49,EY55,EY61),IF(NOT(COUNT(EY25,EY27,EY28,EY29,EY30,EY39,EY44,EY49,EY55,EY61)),"NK",SUM(EY25,EY27,EY28,EY29,EY30,EY39,EY44,EY49,EY55,EY61)),Table5a!EV33)</f>
        <v>686.9537877308718</v>
      </c>
      <c r="EZ206" s="104">
        <f>IF(COUNTA(EZ25,EZ27,EZ28,EZ29,EZ30,EZ39,EZ44,EZ49,EZ55,EZ61),IF(NOT(COUNT(EZ25,EZ27,EZ28,EZ29,EZ30,EZ39,EZ44,EZ49,EZ55,EZ61)),"NK",SUM(EZ25,EZ27,EZ28,EZ29,EZ30,EZ39,EZ44,EZ49,EZ55,EZ61)),Table5a!EW33)</f>
        <v>691.306820369913</v>
      </c>
      <c r="FA206" s="104">
        <f>IF(COUNTA(FA25,FA27,FA28,FA29,FA30,FA39,FA44,FA49,FA55,FA61),IF(NOT(COUNT(FA25,FA27,FA28,FA29,FA30,FA39,FA44,FA49,FA55,FA61)),"NK",SUM(FA25,FA27,FA28,FA29,FA30,FA39,FA44,FA49,FA55,FA61)),Table5a!EX33)</f>
        <v>677.31221096932916</v>
      </c>
      <c r="FB206" s="104">
        <f>IF(COUNTA(FB25,FB27,FB28,FB29,FB30,FB39,FB44,FB49,FB55,FB61),IF(NOT(COUNT(FB25,FB27,FB28,FB29,FB30,FB39,FB44,FB49,FB55,FB61)),"NK",SUM(FB25,FB27,FB28,FB29,FB30,FB39,FB44,FB49,FB55,FB61)),Table5a!EY33)</f>
        <v>670.47949254109346</v>
      </c>
      <c r="FC206" s="104">
        <f>IF(COUNTA(FC25,FC27,FC28,FC29,FC30,FC39,FC44,FC49,FC55,FC61),IF(NOT(COUNT(FC25,FC27,FC28,FC29,FC30,FC39,FC44,FC49,FC55,FC61)),"NK",SUM(FC25,FC27,FC28,FC29,FC30,FC39,FC44,FC49,FC55,FC61)),Table5a!EZ33)</f>
        <v>661.66417648200024</v>
      </c>
      <c r="FD206" s="104">
        <f>IF(COUNTA(FD25,FD27,FD28,FD29,FD30,FD39,FD44,FD49,FD55,FD61),IF(NOT(COUNT(FD25,FD27,FD28,FD29,FD30,FD39,FD44,FD49,FD55,FD61)),"NK",SUM(FD25,FD27,FD28,FD29,FD30,FD39,FD44,FD49,FD55,FD61)),Table5a!FA33)</f>
        <v>641.95809490675413</v>
      </c>
      <c r="FE206" s="104">
        <f>IF(COUNTA(FE25,FE27,FE28,FE29,FE30,FE39,FE44,FE49,FE55,FE61),IF(NOT(COUNT(FE25,FE27,FE28,FE29,FE30,FE39,FE44,FE49,FE55,FE61)),"NK",SUM(FE25,FE27,FE28,FE29,FE30,FE39,FE44,FE49,FE55,FE61)),Table5a!FB33)</f>
        <v>621.70841338634011</v>
      </c>
      <c r="FF206" s="104">
        <f>IF(COUNTA(FF25,FF27,FF28,FF29,FF30,FF39,FF44,FF49,FF55,FF61),IF(NOT(COUNT(FF25,FF27,FF28,FF29,FF30,FF39,FF44,FF49,FF55,FF61)),"NK",SUM(FF25,FF27,FF28,FF29,FF30,FF39,FF44,FF49,FF55,FF61)),Table5a!FC33)</f>
        <v>644.62716232457569</v>
      </c>
      <c r="FG206" s="104">
        <f>IF(COUNTA(FG25,FG27,FG28,FG29,FG30,FG39,FG44,FG49,FG55,FG61),IF(NOT(COUNT(FG25,FG27,FG28,FG29,FG30,FG39,FG44,FG49,FG55,FG61)),"NK",SUM(FG25,FG27,FG28,FG29,FG30,FG39,FG44,FG49,FG55,FG61)),Table5a!FD33)</f>
        <v>641.04389394382099</v>
      </c>
      <c r="FH206" s="104">
        <f>IF(COUNTA(FH25,FH27,FH28,FH29,FH30,FH39,FH44,FH49,FH55,FH61),IF(NOT(COUNT(FH25,FH27,FH28,FH29,FH30,FH39,FH44,FH49,FH55,FH61)),"NK",SUM(FH25,FH27,FH28,FH29,FH30,FH39,FH44,FH49,FH55,FH61)),Table5a!FE33)</f>
        <v>639.2974255470499</v>
      </c>
      <c r="FI206" s="104">
        <f>IF(COUNTA(FI25,FI27,FI28,FI29,FI30,FI39,FI44,FI49,FI55,FI61),IF(NOT(COUNT(FI25,FI27,FI28,FI29,FI30,FI39,FI44,FI49,FI55,FI61)),"NK",SUM(FI25,FI27,FI28,FI29,FI30,FI39,FI44,FI49,FI55,FI61)),Table5a!FF33)</f>
        <v>637.39286605698032</v>
      </c>
      <c r="FJ206" s="104">
        <f>IF(COUNTA(FJ25,FJ27,FJ28,FJ29,FJ30,FJ39,FJ44,FJ49,FJ55,FJ61),IF(NOT(COUNT(FJ25,FJ27,FJ28,FJ29,FJ30,FJ39,FJ44,FJ49,FJ55,FJ61)),"NK",SUM(FJ25,FJ27,FJ28,FJ29,FJ30,FJ39,FJ44,FJ49,FJ55,FJ61)),Table5a!FG33)</f>
        <v>636.51363624652845</v>
      </c>
      <c r="FK206" s="104">
        <f>IF(COUNTA(FK25,FK27,FK28,FK29,FK30,FK39,FK44,FK49,FK55,FK61),IF(NOT(COUNT(FK25,FK27,FK28,FK29,FK30,FK39,FK44,FK49,FK55,FK61)),"NK",SUM(FK25,FK27,FK28,FK29,FK30,FK39,FK44,FK49,FK55,FK61)),Table5a!FH33)</f>
        <v>635.70900788425035</v>
      </c>
      <c r="FL206" s="104">
        <f>IF(COUNTA(FL25,FL27,FL28,FL29,FL30,FL39,FL44,FL49,FL55,FL61),IF(NOT(COUNT(FL25,FL27,FL28,FL29,FL30,FL39,FL44,FL49,FL55,FL61)),"NK",SUM(FL25,FL27,FL28,FL29,FL30,FL39,FL44,FL49,FL55,FL61)),Table5a!FI33)</f>
        <v>635.27006349036776</v>
      </c>
      <c r="FM206" s="104">
        <f>IF(COUNTA(FM25,FM27,FM28,FM29,FM30,FM39,FM44,FM49,FM55,FM61),IF(NOT(COUNT(FM25,FM27,FM28,FM29,FM30,FM39,FM44,FM49,FM55,FM61)),"NK",SUM(FM25,FM27,FM28,FM29,FM30,FM39,FM44,FM49,FM55,FM61)),Table5a!FJ33)</f>
        <v>634.97797016891138</v>
      </c>
      <c r="FN206" s="104">
        <f>IF(COUNTA(FN25,FN27,FN28,FN29,FN30,FN39,FN44,FN49,FN55,FN61),IF(NOT(COUNT(FN25,FN27,FN28,FN29,FN30,FN39,FN44,FN49,FN55,FN61)),"NK",SUM(FN25,FN27,FN28,FN29,FN30,FN39,FN44,FN49,FN55,FN61)),Table5a!FK33)</f>
        <v>634.70952413768248</v>
      </c>
      <c r="FO206" s="104">
        <f>IF(COUNTA(FO25,FO27,FO28,FO29,FO30,FO39,FO44,FO49,FO55,FO61),IF(NOT(COUNT(FO25,FO27,FO28,FO29,FO30,FO39,FO44,FO49,FO55,FO61)),"NK",SUM(FO25,FO27,FO28,FO29,FO30,FO39,FO44,FO49,FO55,FO61)),Table5a!FL33)</f>
        <v>634.49969432538569</v>
      </c>
      <c r="FP206" s="104">
        <f>IF(COUNTA(FP25,FP27,FP28,FP29,FP30,FP39,FP44,FP49,FP55,FP61),IF(NOT(COUNT(FP25,FP27,FP28,FP29,FP30,FP39,FP44,FP49,FP55,FP61)),"NK",SUM(FP25,FP27,FP28,FP29,FP30,FP39,FP44,FP49,FP55,FP61)),Table5a!FM33)</f>
        <v>633.70403177998776</v>
      </c>
      <c r="FQ206" s="104">
        <f>IF(COUNTA(FQ25,FQ27,FQ28,FQ29,FQ30,FQ39,FQ44,FQ49,FQ55,FQ61),IF(NOT(COUNT(FQ25,FQ27,FQ28,FQ29,FQ30,FQ39,FQ44,FQ49,FQ55,FQ61)),"NK",SUM(FQ25,FQ27,FQ28,FQ29,FQ30,FQ39,FQ44,FQ49,FQ55,FQ61)),Table5a!FN33)</f>
        <v>632.79214311628527</v>
      </c>
    </row>
    <row r="207" spans="1:173" ht="15" customHeight="1" outlineLevel="1" x14ac:dyDescent="0.3">
      <c r="D207" s="81" t="s">
        <v>24154</v>
      </c>
      <c r="E207" s="37" t="s">
        <v>24155</v>
      </c>
      <c r="F207" s="104">
        <f>IF(COUNTA(F31,F33,F34,F35,F36,F40,F45,F50,F56,F62),IF(NOT(COUNT(F31,F33,F34,F35,F36,F40,F45,F50,F56,F62)),"NK",SUM(F31,F33,F34,F35,F36,F40,F45,F50,F56,F62)),Table5a!C42)</f>
        <v>-148.18870141760556</v>
      </c>
      <c r="G207" s="104">
        <f>IF(COUNTA(G31,G33,G34,G35,G36,G40,G45,G50,G56,G62),IF(NOT(COUNT(G31,G33,G34,G35,G36,G40,G45,G50,G56,G62)),"NK",SUM(G31,G33,G34,G35,G36,G40,G45,G50,G56,G62)),Table5a!D42)</f>
        <v>-231.01608445769341</v>
      </c>
      <c r="H207" s="104">
        <f>IF(COUNTA(H31,H33,H34,H35,H36,H40,H45,H50,H56,H62),IF(NOT(COUNT(H31,H33,H34,H35,H36,H40,H45,H50,H56,H62)),"NK",SUM(H31,H33,H34,H35,H36,H40,H45,H50,H56,H62)),Table5a!E42)</f>
        <v>-219.69397714041301</v>
      </c>
      <c r="I207" s="104">
        <f>IF(COUNTA(I31,I33,I34,I35,I36,I40,I45,I50,I56,I62),IF(NOT(COUNT(I31,I33,I34,I35,I36,I40,I45,I50,I56,I62)),"NK",SUM(I31,I33,I34,I35,I36,I40,I45,I50,I56,I62)),Table5a!F42)</f>
        <v>-206.29380851055441</v>
      </c>
      <c r="J207" s="104">
        <f>IF(COUNTA(J31,J33,J34,J35,J36,J40,J45,J50,J56,J62),IF(NOT(COUNT(J31,J33,J34,J35,J36,J40,J45,J50,J56,J62)),"NK",SUM(J31,J33,J34,J35,J36,J40,J45,J50,J56,J62)),Table5a!G42)</f>
        <v>-192.00820111983921</v>
      </c>
      <c r="K207" s="104">
        <f>IF(COUNTA(K31,K33,K34,K35,K36,K40,K45,K50,K56,K62),IF(NOT(COUNT(K31,K33,K34,K35,K36,K40,K45,K50,K56,K62)),"NK",SUM(K31,K33,K34,K35,K36,K40,K45,K50,K56,K62)),Table5a!H42)</f>
        <v>-178.71235651653279</v>
      </c>
      <c r="L207" s="104">
        <f>IF(COUNTA(L31,L33,L34,L35,L36,L40,L45,L50,L56,L62),IF(NOT(COUNT(L31,L33,L34,L35,L36,L40,L45,L50,L56,L62)),"NK",SUM(L31,L33,L34,L35,L36,L40,L45,L50,L56,L62)),Table5a!I42)</f>
        <v>-168.16309260100425</v>
      </c>
      <c r="M207" s="104">
        <f>IF(COUNTA(M31,M33,M34,M35,M36,M40,M45,M50,M56,M62),IF(NOT(COUNT(M31,M33,M34,M35,M36,M40,M45,M50,M56,M62)),"NK",SUM(M31,M33,M34,M35,M36,M40,M45,M50,M56,M62)),Table5a!J42)</f>
        <v>-157.08345922746065</v>
      </c>
      <c r="N207" s="104" t="str">
        <f>IF(COUNTA(N31,N33,N34,N35,N36,N40,N45,N50,N56,N62),IF(NOT(COUNT(N31,N33,N34,N35,N36,N40,N45,N50,N56,N62)),"NK",SUM(N31,N33,N34,N35,N36,N40,N45,N50,N56,N62)),Table5a!K42)</f>
        <v/>
      </c>
      <c r="O207" s="104">
        <f>IF(COUNTA(O31,O33,O34,O35,O36,O40,O45,O50,O56,O62),IF(NOT(COUNT(O31,O33,O34,O35,O36,O40,O45,O50,O56,O62)),"NK",SUM(O31,O33,O34,O35,O36,O40,O45,O50,O56,O62)),Table5a!L42)</f>
        <v>-140.78735192668148</v>
      </c>
      <c r="P207" s="104">
        <f>IF(COUNTA(P31,P33,P34,P35,P36,P40,P45,P50,P56,P62),IF(NOT(COUNT(P31,P33,P34,P35,P36,P40,P45,P50,P56,P62)),"NK",SUM(P31,P33,P34,P35,P36,P40,P45,P50,P56,P62)),Table5a!M42)</f>
        <v>-134.23639719831209</v>
      </c>
      <c r="Q207" s="104">
        <f>IF(COUNTA(Q31,Q33,Q34,Q35,Q36,Q40,Q45,Q50,Q56,Q62),IF(NOT(COUNT(Q31,Q33,Q34,Q35,Q36,Q40,Q45,Q50,Q56,Q62)),"NK",SUM(Q31,Q33,Q34,Q35,Q36,Q40,Q45,Q50,Q56,Q62)),Table5a!N42)</f>
        <v>-127.87384410387585</v>
      </c>
      <c r="R207" s="104">
        <f>IF(COUNTA(R31,R33,R34,R35,R36,R40,R45,R50,R56,R62),IF(NOT(COUNT(R31,R33,R34,R35,R36,R40,R45,R50,R56,R62)),"NK",SUM(R31,R33,R34,R35,R36,R40,R45,R50,R56,R62)),Table5a!O42)</f>
        <v>-122.32240509059361</v>
      </c>
      <c r="S207" s="104">
        <f>IF(COUNTA(S31,S33,S34,S35,S36,S40,S45,S50,S56,S62),IF(NOT(COUNT(S31,S33,S34,S35,S36,S40,S45,S50,S56,S62)),"NK",SUM(S31,S33,S34,S35,S36,S40,S45,S50,S56,S62)),Table5a!P42)</f>
        <v>-116.70193005124854</v>
      </c>
      <c r="T207" s="104">
        <f>IF(COUNTA(T31,T33,T34,T35,T36,T40,T45,T50,T56,T62),IF(NOT(COUNT(T31,T33,T34,T35,T36,T40,T45,T50,T56,T62)),"NK",SUM(T31,T33,T34,T35,T36,T40,T45,T50,T56,T62)),Table5a!Q42)</f>
        <v>-110.58072793094732</v>
      </c>
      <c r="U207" s="104">
        <f>IF(COUNTA(U31,U33,U34,U35,U36,U40,U45,U50,U56,U62),IF(NOT(COUNT(U31,U33,U34,U35,U36,U40,U45,U50,U56,U62)),"NK",SUM(U31,U33,U34,U35,U36,U40,U45,U50,U56,U62)),Table5a!R42)</f>
        <v>-105.35559901222641</v>
      </c>
      <c r="V207" s="104">
        <f>IF(COUNTA(V31,V33,V34,V35,V36,V40,V45,V50,V56,V62),IF(NOT(COUNT(V31,V33,V34,V35,V36,V40,V45,V50,V56,V62)),"NK",SUM(V31,V33,V34,V35,V36,V40,V45,V50,V56,V62)),Table5a!S42)</f>
        <v>-100.92869372604929</v>
      </c>
      <c r="W207" s="104">
        <f>IF(COUNTA(W31,W33,W34,W35,W36,W40,W45,W50,W56,W62),IF(NOT(COUNT(W31,W33,W34,W35,W36,W40,W45,W50,W56,W62)),"NK",SUM(W31,W33,W34,W35,W36,W40,W45,W50,W56,W62)),Table5a!T42)</f>
        <v>-96.264027461644446</v>
      </c>
      <c r="X207" s="104">
        <f>IF(COUNTA(X31,X33,X34,X35,X36,X40,X45,X50,X56,X62),IF(NOT(COUNT(X31,X33,X34,X35,X36,X40,X45,X50,X56,X62)),"NK",SUM(X31,X33,X34,X35,X36,X40,X45,X50,X56,X62)),Table5a!U42)</f>
        <v>-92.542129552169257</v>
      </c>
      <c r="Y207" s="104">
        <f>IF(COUNTA(Y31,Y33,Y34,Y35,Y36,Y40,Y45,Y50,Y56,Y62),IF(NOT(COUNT(Y31,Y33,Y34,Y35,Y36,Y40,Y45,Y50,Y56,Y62)),"NK",SUM(Y31,Y33,Y34,Y35,Y36,Y40,Y45,Y50,Y56,Y62)),Table5a!V42)</f>
        <v>-90.163601817696772</v>
      </c>
      <c r="Z207" s="104">
        <f>IF(COUNTA(Z31,Z33,Z34,Z35,Z36,Z40,Z45,Z50,Z56,Z62),IF(NOT(COUNT(Z31,Z33,Z34,Z35,Z36,Z40,Z45,Z50,Z56,Z62)),"NK",SUM(Z31,Z33,Z34,Z35,Z36,Z40,Z45,Z50,Z56,Z62)),Table5a!W42)</f>
        <v>-87.855120728771368</v>
      </c>
      <c r="AA207" s="104">
        <f>IF(COUNTA(AA31,AA33,AA34,AA35,AA36,AA40,AA45,AA50,AA56,AA62),IF(NOT(COUNT(AA31,AA33,AA34,AA35,AA36,AA40,AA45,AA50,AA56,AA62)),"NK",SUM(AA31,AA33,AA34,AA35,AA36,AA40,AA45,AA50,AA56,AA62)),Table5a!X42)</f>
        <v>-86.481427257715055</v>
      </c>
      <c r="AB207" s="104">
        <f>IF(COUNTA(AB31,AB33,AB34,AB35,AB36,AB40,AB45,AB50,AB56,AB62),IF(NOT(COUNT(AB31,AB33,AB34,AB35,AB36,AB40,AB45,AB50,AB56,AB62)),"NK",SUM(AB31,AB33,AB34,AB35,AB36,AB40,AB45,AB50,AB56,AB62)),Table5a!Y42)</f>
        <v>-84.67064926456473</v>
      </c>
      <c r="AC207" s="104">
        <f>IF(COUNTA(AC31,AC33,AC34,AC35,AC36,AC40,AC45,AC50,AC56,AC62),IF(NOT(COUNT(AC31,AC33,AC34,AC35,AC36,AC40,AC45,AC50,AC56,AC62)),"NK",SUM(AC31,AC33,AC34,AC35,AC36,AC40,AC45,AC50,AC56,AC62)),Table5a!Z42)</f>
        <v>-82.846163732803547</v>
      </c>
      <c r="AD207" s="104">
        <f>IF(COUNTA(AD31,AD33,AD34,AD35,AD36,AD40,AD45,AD50,AD56,AD62),IF(NOT(COUNT(AD31,AD33,AD34,AD35,AD36,AD40,AD45,AD50,AD56,AD62)),"NK",SUM(AD31,AD33,AD34,AD35,AD36,AD40,AD45,AD50,AD56,AD62)),Table5a!AA42)</f>
        <v>-81.502480449692442</v>
      </c>
      <c r="AE207" s="104">
        <f>IF(COUNTA(AE31,AE33,AE34,AE35,AE36,AE40,AE45,AE50,AE56,AE62),IF(NOT(COUNT(AE31,AE33,AE34,AE35,AE36,AE40,AE45,AE50,AE56,AE62)),"NK",SUM(AE31,AE33,AE34,AE35,AE36,AE40,AE45,AE50,AE56,AE62)),Table5a!AB42)</f>
        <v>-80.564806375289592</v>
      </c>
      <c r="AF207" s="104">
        <f>IF(COUNTA(AF31,AF33,AF34,AF35,AF36,AF40,AF45,AF50,AF56,AF62),IF(NOT(COUNT(AF31,AF33,AF34,AF35,AF36,AF40,AF45,AF50,AF56,AF62)),"NK",SUM(AF31,AF33,AF34,AF35,AF36,AF40,AF45,AF50,AF56,AF62)),Table5a!AC42)</f>
        <v>-79.160870786562043</v>
      </c>
      <c r="AG207" s="104">
        <f>IF(COUNTA(AG31,AG33,AG34,AG35,AG36,AG40,AG45,AG50,AG56,AG62),IF(NOT(COUNT(AG31,AG33,AG34,AG35,AG36,AG40,AG45,AG50,AG56,AG62)),"NK",SUM(AG31,AG33,AG34,AG35,AG36,AG40,AG45,AG50,AG56,AG62)),Table5a!AD42)</f>
        <v>-78.726820003761645</v>
      </c>
      <c r="AH207" s="104">
        <f>IF(COUNTA(AH31,AH33,AH34,AH35,AH36,AH40,AH45,AH50,AH56,AH62),IF(NOT(COUNT(AH31,AH33,AH34,AH35,AH36,AH40,AH45,AH50,AH56,AH62)),"NK",SUM(AH31,AH33,AH34,AH35,AH36,AH40,AH45,AH50,AH56,AH62)),Table5a!AE42)</f>
        <v>-78.517902504157831</v>
      </c>
      <c r="AI207" s="104">
        <f>IF(COUNTA(AI31,AI33,AI34,AI35,AI36,AI40,AI45,AI50,AI56,AI62),IF(NOT(COUNT(AI31,AI33,AI34,AI35,AI36,AI40,AI45,AI50,AI56,AI62)),"NK",SUM(AI31,AI33,AI34,AI35,AI36,AI40,AI45,AI50,AI56,AI62)),Table5a!AF42)</f>
        <v>-77.752128960808164</v>
      </c>
      <c r="AJ207" s="104">
        <f>IF(COUNTA(AJ31,AJ33,AJ34,AJ35,AJ36,AJ40,AJ45,AJ50,AJ56,AJ62),IF(NOT(COUNT(AJ31,AJ33,AJ34,AJ35,AJ36,AJ40,AJ45,AJ50,AJ56,AJ62)),"NK",SUM(AJ31,AJ33,AJ34,AJ35,AJ36,AJ40,AJ45,AJ50,AJ56,AJ62)),Table5a!AG42)</f>
        <v>-76.986355417458526</v>
      </c>
      <c r="AK207" s="104">
        <f>IF(COUNTA(AK31,AK33,AK34,AK35,AK36,AK40,AK45,AK50,AK56,AK62),IF(NOT(COUNT(AK31,AK33,AK34,AK35,AK36,AK40,AK45,AK50,AK56,AK62)),"NK",SUM(AK31,AK33,AK34,AK35,AK36,AK40,AK45,AK50,AK56,AK62)),Table5a!AH42)</f>
        <v>-76.220581874108916</v>
      </c>
      <c r="AL207" s="104">
        <f>IF(COUNTA(AL31,AL33,AL34,AL35,AL36,AL40,AL45,AL50,AL56,AL62),IF(NOT(COUNT(AL31,AL33,AL34,AL35,AL36,AL40,AL45,AL50,AL56,AL62)),"NK",SUM(AL31,AL33,AL34,AL35,AL36,AL40,AL45,AL50,AL56,AL62)),Table5a!AI42)</f>
        <v>-75.454808330759249</v>
      </c>
      <c r="AM207" s="104">
        <f>IF(COUNTA(AM31,AM33,AM34,AM35,AM36,AM40,AM45,AM50,AM56,AM62),IF(NOT(COUNT(AM31,AM33,AM34,AM35,AM36,AM40,AM45,AM50,AM56,AM62)),"NK",SUM(AM31,AM33,AM34,AM35,AM36,AM40,AM45,AM50,AM56,AM62)),Table5a!AJ42)</f>
        <v>-74.689034787409611</v>
      </c>
      <c r="AN207" s="104">
        <f>IF(COUNTA(AN31,AN33,AN34,AN35,AN36,AN40,AN45,AN50,AN56,AN62),IF(NOT(COUNT(AN31,AN33,AN34,AN35,AN36,AN40,AN45,AN50,AN56,AN62)),"NK",SUM(AN31,AN33,AN34,AN35,AN36,AN40,AN45,AN50,AN56,AN62)),Table5a!AK42)</f>
        <v>-73.823382541680473</v>
      </c>
      <c r="AO207" s="104">
        <f>IF(COUNTA(AO31,AO33,AO34,AO35,AO36,AO40,AO45,AO50,AO56,AO62),IF(NOT(COUNT(AO31,AO33,AO34,AO35,AO36,AO40,AO45,AO50,AO56,AO62)),"NK",SUM(AO31,AO33,AO34,AO35,AO36,AO40,AO45,AO50,AO56,AO62)),Table5a!AL42)</f>
        <v>-72.957730295951336</v>
      </c>
      <c r="AP207" s="104">
        <f>IF(COUNTA(AP31,AP33,AP34,AP35,AP36,AP40,AP45,AP50,AP56,AP62),IF(NOT(COUNT(AP31,AP33,AP34,AP35,AP36,AP40,AP45,AP50,AP56,AP62)),"NK",SUM(AP31,AP33,AP34,AP35,AP36,AP40,AP45,AP50,AP56,AP62)),Table5a!AM42)</f>
        <v>-72.092078050222199</v>
      </c>
      <c r="AQ207" s="104">
        <f>IF(COUNTA(AQ31,AQ33,AQ34,AQ35,AQ36,AQ40,AQ45,AQ50,AQ56,AQ62),IF(NOT(COUNT(AQ31,AQ33,AQ34,AQ35,AQ36,AQ40,AQ45,AQ50,AQ56,AQ62)),"NK",SUM(AQ31,AQ33,AQ34,AQ35,AQ36,AQ40,AQ45,AQ50,AQ56,AQ62)),Table5a!AN42)</f>
        <v>-71.226425804493005</v>
      </c>
      <c r="AR207" s="104">
        <f>IF(COUNTA(AR31,AR33,AR34,AR35,AR36,AR40,AR45,AR50,AR56,AR62),IF(NOT(COUNT(AR31,AR33,AR34,AR35,AR36,AR40,AR45,AR50,AR56,AR62)),"NK",SUM(AR31,AR33,AR34,AR35,AR36,AR40,AR45,AR50,AR56,AR62)),Table5a!AO42)</f>
        <v>-70.360773558763896</v>
      </c>
      <c r="AS207" s="104">
        <f>IF(COUNTA(AS31,AS33,AS34,AS35,AS36,AS40,AS45,AS50,AS56,AS62),IF(NOT(COUNT(AS31,AS33,AS34,AS35,AS36,AS40,AS45,AS50,AS56,AS62)),"NK",SUM(AS31,AS33,AS34,AS35,AS36,AS40,AS45,AS50,AS56,AS62)),Table5a!AP42)</f>
        <v>-69.49512131303473</v>
      </c>
      <c r="AT207" s="104">
        <f>IF(COUNTA(AT31,AT33,AT34,AT35,AT36,AT40,AT45,AT50,AT56,AT62),IF(NOT(COUNT(AT31,AT33,AT34,AT35,AT36,AT40,AT45,AT50,AT56,AT62)),"NK",SUM(AT31,AT33,AT34,AT35,AT36,AT40,AT45,AT50,AT56,AT62)),Table5a!AQ42)</f>
        <v>-68.629469067305592</v>
      </c>
      <c r="AU207" s="104">
        <f>IF(COUNTA(AU31,AU33,AU34,AU35,AU36,AU40,AU45,AU50,AU56,AU62),IF(NOT(COUNT(AU31,AU33,AU34,AU35,AU36,AU40,AU45,AU50,AU56,AU62)),"NK",SUM(AU31,AU33,AU34,AU35,AU36,AU40,AU45,AU50,AU56,AU62)),Table5a!AR42)</f>
        <v>-67.763816821576455</v>
      </c>
      <c r="AV207" s="105">
        <f>IF(COUNTA(AV31,AV33,AV34,AV35,AV36,AV40,AV45,AV50,AV56,AV62),IF(NOT(COUNT(AV31,AV33,AV34,AV35,AV36,AV40,AV45,AV50,AV56,AV62)),"NK",SUM(AV31,AV33,AV34,AV35,AV36,AV40,AV45,AV50,AV56,AV62)),IF(ISNUMBER(Table5a!AS42),Table5a!AS42*CH4_GWP,Table5a!AS42))</f>
        <v>2.1362625262631419E-3</v>
      </c>
      <c r="AW207" s="104">
        <f>IF(COUNTA(AW31,AW33,AW34,AW35,AW36,AW40,AW45,AW50,AW56,AW62),IF(NOT(COUNT(AW31,AW33,AW34,AW35,AW36,AW40,AW45,AW50,AW56,AW62)),"NK",SUM(AW31,AW33,AW34,AW35,AW36,AW40,AW45,AW50,AW56,AW62)),IF(ISNUMBER(Table5a!AT42),Table5a!AT42*CH4_GWP,Table5a!AT42))</f>
        <v>6.9167750685182661E-2</v>
      </c>
      <c r="AX207" s="104">
        <f>IF(COUNTA(AX31,AX33,AX34,AX35,AX36,AX40,AX45,AX50,AX56,AX62),IF(NOT(COUNT(AX31,AX33,AX34,AX35,AX36,AX40,AX45,AX50,AX56,AX62)),"NK",SUM(AX31,AX33,AX34,AX35,AX36,AX40,AX45,AX50,AX56,AX62)),IF(ISNUMBER(Table5a!AU42),Table5a!AU42*CH4_GWP,Table5a!AU42))</f>
        <v>6.8845993281233309E-2</v>
      </c>
      <c r="AY207" s="104">
        <f>IF(COUNTA(AY31,AY33,AY34,AY35,AY36,AY40,AY45,AY50,AY56,AY62),IF(NOT(COUNT(AY31,AY33,AY34,AY35,AY36,AY40,AY45,AY50,AY56,AY62)),"NK",SUM(AY31,AY33,AY34,AY35,AY36,AY40,AY45,AY50,AY56,AY62)),IF(ISNUMBER(Table5a!AV42),Table5a!AV42*CH4_GWP,Table5a!AV42))</f>
        <v>4.5096348765475205E-3</v>
      </c>
      <c r="AZ207" s="104">
        <f>IF(COUNTA(AZ31,AZ33,AZ34,AZ35,AZ36,AZ40,AZ45,AZ50,AZ56,AZ62),IF(NOT(COUNT(AZ31,AZ33,AZ34,AZ35,AZ36,AZ40,AZ45,AZ50,AZ56,AZ62)),"NK",SUM(AZ31,AZ33,AZ34,AZ35,AZ36,AZ40,AZ45,AZ50,AZ56,AZ62)),IF(ISNUMBER(Table5a!AW42),Table5a!AW42*CH4_GWP,Table5a!AW42))</f>
        <v>5.2087393688458855E-2</v>
      </c>
      <c r="BA207" s="104">
        <f>IF(COUNTA(BA31,BA33,BA34,BA35,BA36,BA40,BA45,BA50,BA56,BA62),IF(NOT(COUNT(BA31,BA33,BA34,BA35,BA36,BA40,BA45,BA50,BA56,BA62)),"NK",SUM(BA31,BA33,BA34,BA35,BA36,BA40,BA45,BA50,BA56,BA62)),IF(ISNUMBER(Table5a!AX42),Table5a!AX42*CH4_GWP,Table5a!AX42))</f>
        <v>2.3578870181744952E-3</v>
      </c>
      <c r="BB207" s="104">
        <f>IF(COUNTA(BB31,BB33,BB34,BB35,BB36,BB40,BB45,BB50,BB56,BB62),IF(NOT(COUNT(BB31,BB33,BB34,BB35,BB36,BB40,BB45,BB50,BB56,BB62)),"NK",SUM(BB31,BB33,BB34,BB35,BB36,BB40,BB45,BB50,BB56,BB62)),IF(ISNUMBER(Table5a!AY42),Table5a!AY42*CH4_GWP,Table5a!AY42))</f>
        <v>0.14882062589614042</v>
      </c>
      <c r="BC207" s="104">
        <f>IF(COUNTA(BC31,BC33,BC34,BC35,BC36,BC40,BC45,BC50,BC56,BC62),IF(NOT(COUNT(BC31,BC33,BC34,BC35,BC36,BC40,BC45,BC50,BC56,BC62)),"NK",SUM(BC31,BC33,BC34,BC35,BC36,BC40,BC45,BC50,BC56,BC62)),IF(ISNUMBER(Table5a!AZ42),Table5a!AZ42*CH4_GWP,Table5a!AZ42))</f>
        <v>5.3601001750712678E-3</v>
      </c>
      <c r="BD207" s="104" t="str">
        <f>IF(COUNTA(BD31,BD33,BD34,BD35,BD36,BD40,BD45,BD50,BD56,BD62),IF(NOT(COUNT(BD31,BD33,BD34,BD35,BD36,BD40,BD45,BD50,BD56,BD62)),"NK",SUM(BD31,BD33,BD34,BD35,BD36,BD40,BD45,BD50,BD56,BD62)),IF(ISNUMBER(Table5a!BA42),Table5a!BA42*CH4_GWP,Table5a!BA42))</f>
        <v/>
      </c>
      <c r="BE207" s="104">
        <f>IF(COUNTA(BE31,BE33,BE34,BE35,BE36,BE40,BE45,BE50,BE56,BE62),IF(NOT(COUNT(BE31,BE33,BE34,BE35,BE36,BE40,BE45,BE50,BE56,BE62)),"NK",SUM(BE31,BE33,BE34,BE35,BE36,BE40,BE45,BE50,BE56,BE62)),IF(ISNUMBER(Table5a!BB42),Table5a!BB42*CH4_GWP,Table5a!BB42))</f>
        <v>4.2152453860821636E-2</v>
      </c>
      <c r="BF207" s="104">
        <f>IF(COUNTA(BF31,BF33,BF34,BF35,BF36,BF40,BF45,BF50,BF56,BF62),IF(NOT(COUNT(BF31,BF33,BF34,BF35,BF36,BF40,BF45,BF50,BF56,BF62)),"NK",SUM(BF31,BF33,BF34,BF35,BF36,BF40,BF45,BF50,BF56,BF62)),IF(ISNUMBER(Table5a!BC42),Table5a!BC42*CH4_GWP,Table5a!BC42))</f>
        <v>4.2152453860821636E-2</v>
      </c>
      <c r="BG207" s="104">
        <f>IF(COUNTA(BG31,BG33,BG34,BG35,BG36,BG40,BG45,BG50,BG56,BG62),IF(NOT(COUNT(BG31,BG33,BG34,BG35,BG36,BG40,BG45,BG50,BG56,BG62)),"NK",SUM(BG31,BG33,BG34,BG35,BG36,BG40,BG45,BG50,BG56,BG62)),IF(ISNUMBER(Table5a!BD42),Table5a!BD42*CH4_GWP,Table5a!BD42))</f>
        <v>4.2152453860821636E-2</v>
      </c>
      <c r="BH207" s="104">
        <f>IF(COUNTA(BH31,BH33,BH34,BH35,BH36,BH40,BH45,BH50,BH56,BH62),IF(NOT(COUNT(BH31,BH33,BH34,BH35,BH36,BH40,BH45,BH50,BH56,BH62)),"NK",SUM(BH31,BH33,BH34,BH35,BH36,BH40,BH45,BH50,BH56,BH62)),IF(ISNUMBER(Table5a!BE42),Table5a!BE42*CH4_GWP,Table5a!BE42))</f>
        <v>4.2152453860821636E-2</v>
      </c>
      <c r="BI207" s="104">
        <f>IF(COUNTA(BI31,BI33,BI34,BI35,BI36,BI40,BI45,BI50,BI56,BI62),IF(NOT(COUNT(BI31,BI33,BI34,BI35,BI36,BI40,BI45,BI50,BI56,BI62)),"NK",SUM(BI31,BI33,BI34,BI35,BI36,BI40,BI45,BI50,BI56,BI62)),IF(ISNUMBER(Table5a!BF42),Table5a!BF42*CH4_GWP,Table5a!BF42))</f>
        <v>4.2152453860821636E-2</v>
      </c>
      <c r="BJ207" s="104">
        <f>IF(COUNTA(BJ31,BJ33,BJ34,BJ35,BJ36,BJ40,BJ45,BJ50,BJ56,BJ62),IF(NOT(COUNT(BJ31,BJ33,BJ34,BJ35,BJ36,BJ40,BJ45,BJ50,BJ56,BJ62)),"NK",SUM(BJ31,BJ33,BJ34,BJ35,BJ36,BJ40,BJ45,BJ50,BJ56,BJ62)),IF(ISNUMBER(Table5a!BG42),Table5a!BG42*CH4_GWP,Table5a!BG42))</f>
        <v>4.2152453860821636E-2</v>
      </c>
      <c r="BK207" s="104">
        <f>IF(COUNTA(BK31,BK33,BK34,BK35,BK36,BK40,BK45,BK50,BK56,BK62),IF(NOT(COUNT(BK31,BK33,BK34,BK35,BK36,BK40,BK45,BK50,BK56,BK62)),"NK",SUM(BK31,BK33,BK34,BK35,BK36,BK40,BK45,BK50,BK56,BK62)),IF(ISNUMBER(Table5a!BH42),Table5a!BH42*CH4_GWP,Table5a!BH42))</f>
        <v>4.2152453860821636E-2</v>
      </c>
      <c r="BL207" s="104">
        <f>IF(COUNTA(BL31,BL33,BL34,BL35,BL36,BL40,BL45,BL50,BL56,BL62),IF(NOT(COUNT(BL31,BL33,BL34,BL35,BL36,BL40,BL45,BL50,BL56,BL62)),"NK",SUM(BL31,BL33,BL34,BL35,BL36,BL40,BL45,BL50,BL56,BL62)),IF(ISNUMBER(Table5a!BI42),Table5a!BI42*CH4_GWP,Table5a!BI42))</f>
        <v>4.2152453860821636E-2</v>
      </c>
      <c r="BM207" s="104">
        <f>IF(COUNTA(BM31,BM33,BM34,BM35,BM36,BM40,BM45,BM50,BM56,BM62),IF(NOT(COUNT(BM31,BM33,BM34,BM35,BM36,BM40,BM45,BM50,BM56,BM62)),"NK",SUM(BM31,BM33,BM34,BM35,BM36,BM40,BM45,BM50,BM56,BM62)),IF(ISNUMBER(Table5a!BJ42),Table5a!BJ42*CH4_GWP,Table5a!BJ42))</f>
        <v>4.2152453860821636E-2</v>
      </c>
      <c r="BN207" s="104">
        <f>IF(COUNTA(BN31,BN33,BN34,BN35,BN36,BN40,BN45,BN50,BN56,BN62),IF(NOT(COUNT(BN31,BN33,BN34,BN35,BN36,BN40,BN45,BN50,BN56,BN62)),"NK",SUM(BN31,BN33,BN34,BN35,BN36,BN40,BN45,BN50,BN56,BN62)),IF(ISNUMBER(Table5a!BK42),Table5a!BK42*CH4_GWP,Table5a!BK42))</f>
        <v>4.2152453860821636E-2</v>
      </c>
      <c r="BO207" s="104">
        <f>IF(COUNTA(BO31,BO33,BO34,BO35,BO36,BO40,BO45,BO50,BO56,BO62),IF(NOT(COUNT(BO31,BO33,BO34,BO35,BO36,BO40,BO45,BO50,BO56,BO62)),"NK",SUM(BO31,BO33,BO34,BO35,BO36,BO40,BO45,BO50,BO56,BO62)),IF(ISNUMBER(Table5a!BL42),Table5a!BL42*CH4_GWP,Table5a!BL42))</f>
        <v>4.2152453860821636E-2</v>
      </c>
      <c r="BP207" s="104">
        <f>IF(COUNTA(BP31,BP33,BP34,BP35,BP36,BP40,BP45,BP50,BP56,BP62),IF(NOT(COUNT(BP31,BP33,BP34,BP35,BP36,BP40,BP45,BP50,BP56,BP62)),"NK",SUM(BP31,BP33,BP34,BP35,BP36,BP40,BP45,BP50,BP56,BP62)),IF(ISNUMBER(Table5a!BM42),Table5a!BM42*CH4_GWP,Table5a!BM42))</f>
        <v>4.2152453860821636E-2</v>
      </c>
      <c r="BQ207" s="104">
        <f>IF(COUNTA(BQ31,BQ33,BQ34,BQ35,BQ36,BQ40,BQ45,BQ50,BQ56,BQ62),IF(NOT(COUNT(BQ31,BQ33,BQ34,BQ35,BQ36,BQ40,BQ45,BQ50,BQ56,BQ62)),"NK",SUM(BQ31,BQ33,BQ34,BQ35,BQ36,BQ40,BQ45,BQ50,BQ56,BQ62)),IF(ISNUMBER(Table5a!BN42),Table5a!BN42*CH4_GWP,Table5a!BN42))</f>
        <v>4.2152453860821636E-2</v>
      </c>
      <c r="BR207" s="104">
        <f>IF(COUNTA(BR31,BR33,BR34,BR35,BR36,BR40,BR45,BR50,BR56,BR62),IF(NOT(COUNT(BR31,BR33,BR34,BR35,BR36,BR40,BR45,BR50,BR56,BR62)),"NK",SUM(BR31,BR33,BR34,BR35,BR36,BR40,BR45,BR50,BR56,BR62)),IF(ISNUMBER(Table5a!BO42),Table5a!BO42*CH4_GWP,Table5a!BO42))</f>
        <v>4.2152453860821636E-2</v>
      </c>
      <c r="BS207" s="104">
        <f>IF(COUNTA(BS31,BS33,BS34,BS35,BS36,BS40,BS45,BS50,BS56,BS62),IF(NOT(COUNT(BS31,BS33,BS34,BS35,BS36,BS40,BS45,BS50,BS56,BS62)),"NK",SUM(BS31,BS33,BS34,BS35,BS36,BS40,BS45,BS50,BS56,BS62)),IF(ISNUMBER(Table5a!BP42),Table5a!BP42*CH4_GWP,Table5a!BP42))</f>
        <v>4.2152453860821636E-2</v>
      </c>
      <c r="BT207" s="104">
        <f>IF(COUNTA(BT31,BT33,BT34,BT35,BT36,BT40,BT45,BT50,BT56,BT62),IF(NOT(COUNT(BT31,BT33,BT34,BT35,BT36,BT40,BT45,BT50,BT56,BT62)),"NK",SUM(BT31,BT33,BT34,BT35,BT36,BT40,BT45,BT50,BT56,BT62)),IF(ISNUMBER(Table5a!BQ42),Table5a!BQ42*CH4_GWP,Table5a!BQ42))</f>
        <v>4.2152453860821636E-2</v>
      </c>
      <c r="BU207" s="104">
        <f>IF(COUNTA(BU31,BU33,BU34,BU35,BU36,BU40,BU45,BU50,BU56,BU62),IF(NOT(COUNT(BU31,BU33,BU34,BU35,BU36,BU40,BU45,BU50,BU56,BU62)),"NK",SUM(BU31,BU33,BU34,BU35,BU36,BU40,BU45,BU50,BU56,BU62)),IF(ISNUMBER(Table5a!BR42),Table5a!BR42*CH4_GWP,Table5a!BR42))</f>
        <v>4.2152453860821636E-2</v>
      </c>
      <c r="BV207" s="104">
        <f>IF(COUNTA(BV31,BV33,BV34,BV35,BV36,BV40,BV45,BV50,BV56,BV62),IF(NOT(COUNT(BV31,BV33,BV34,BV35,BV36,BV40,BV45,BV50,BV56,BV62)),"NK",SUM(BV31,BV33,BV34,BV35,BV36,BV40,BV45,BV50,BV56,BV62)),IF(ISNUMBER(Table5a!BS42),Table5a!BS42*CH4_GWP,Table5a!BS42))</f>
        <v>4.2152453860821636E-2</v>
      </c>
      <c r="BW207" s="104">
        <f>IF(COUNTA(BW31,BW33,BW34,BW35,BW36,BW40,BW45,BW50,BW56,BW62),IF(NOT(COUNT(BW31,BW33,BW34,BW35,BW36,BW40,BW45,BW50,BW56,BW62)),"NK",SUM(BW31,BW33,BW34,BW35,BW36,BW40,BW45,BW50,BW56,BW62)),IF(ISNUMBER(Table5a!BT42),Table5a!BT42*CH4_GWP,Table5a!BT42))</f>
        <v>4.2152453860821636E-2</v>
      </c>
      <c r="BX207" s="104">
        <f>IF(COUNTA(BX31,BX33,BX34,BX35,BX36,BX40,BX45,BX50,BX56,BX62),IF(NOT(COUNT(BX31,BX33,BX34,BX35,BX36,BX40,BX45,BX50,BX56,BX62)),"NK",SUM(BX31,BX33,BX34,BX35,BX36,BX40,BX45,BX50,BX56,BX62)),IF(ISNUMBER(Table5a!BU42),Table5a!BU42*CH4_GWP,Table5a!BU42))</f>
        <v>4.2152453860821636E-2</v>
      </c>
      <c r="BY207" s="104">
        <f>IF(COUNTA(BY31,BY33,BY34,BY35,BY36,BY40,BY45,BY50,BY56,BY62),IF(NOT(COUNT(BY31,BY33,BY34,BY35,BY36,BY40,BY45,BY50,BY56,BY62)),"NK",SUM(BY31,BY33,BY34,BY35,BY36,BY40,BY45,BY50,BY56,BY62)),IF(ISNUMBER(Table5a!BV42),Table5a!BV42*CH4_GWP,Table5a!BV42))</f>
        <v>4.2152453860821636E-2</v>
      </c>
      <c r="BZ207" s="104">
        <f>IF(COUNTA(BZ31,BZ33,BZ34,BZ35,BZ36,BZ40,BZ45,BZ50,BZ56,BZ62),IF(NOT(COUNT(BZ31,BZ33,BZ34,BZ35,BZ36,BZ40,BZ45,BZ50,BZ56,BZ62)),"NK",SUM(BZ31,BZ33,BZ34,BZ35,BZ36,BZ40,BZ45,BZ50,BZ56,BZ62)),IF(ISNUMBER(Table5a!BW42),Table5a!BW42*CH4_GWP,Table5a!BW42))</f>
        <v>4.2152453860821636E-2</v>
      </c>
      <c r="CA207" s="104">
        <f>IF(COUNTA(CA31,CA33,CA34,CA35,CA36,CA40,CA45,CA50,CA56,CA62),IF(NOT(COUNT(CA31,CA33,CA34,CA35,CA36,CA40,CA45,CA50,CA56,CA62)),"NK",SUM(CA31,CA33,CA34,CA35,CA36,CA40,CA45,CA50,CA56,CA62)),IF(ISNUMBER(Table5a!BX42),Table5a!BX42*CH4_GWP,Table5a!BX42))</f>
        <v>4.2152453860821636E-2</v>
      </c>
      <c r="CB207" s="104">
        <f>IF(COUNTA(CB31,CB33,CB34,CB35,CB36,CB40,CB45,CB50,CB56,CB62),IF(NOT(COUNT(CB31,CB33,CB34,CB35,CB36,CB40,CB45,CB50,CB56,CB62)),"NK",SUM(CB31,CB33,CB34,CB35,CB36,CB40,CB45,CB50,CB56,CB62)),IF(ISNUMBER(Table5a!BY42),Table5a!BY42*CH4_GWP,Table5a!BY42))</f>
        <v>4.2152453860821636E-2</v>
      </c>
      <c r="CC207" s="104">
        <f>IF(COUNTA(CC31,CC33,CC34,CC35,CC36,CC40,CC45,CC50,CC56,CC62),IF(NOT(COUNT(CC31,CC33,CC34,CC35,CC36,CC40,CC45,CC50,CC56,CC62)),"NK",SUM(CC31,CC33,CC34,CC35,CC36,CC40,CC45,CC50,CC56,CC62)),IF(ISNUMBER(Table5a!BZ42),Table5a!BZ42*CH4_GWP,Table5a!BZ42))</f>
        <v>4.2152453860821636E-2</v>
      </c>
      <c r="CD207" s="104">
        <f>IF(COUNTA(CD31,CD33,CD34,CD35,CD36,CD40,CD45,CD50,CD56,CD62),IF(NOT(COUNT(CD31,CD33,CD34,CD35,CD36,CD40,CD45,CD50,CD56,CD62)),"NK",SUM(CD31,CD33,CD34,CD35,CD36,CD40,CD45,CD50,CD56,CD62)),IF(ISNUMBER(Table5a!CA42),Table5a!CA42*CH4_GWP,Table5a!CA42))</f>
        <v>4.2152453860821636E-2</v>
      </c>
      <c r="CE207" s="104">
        <f>IF(COUNTA(CE31,CE33,CE34,CE35,CE36,CE40,CE45,CE50,CE56,CE62),IF(NOT(COUNT(CE31,CE33,CE34,CE35,CE36,CE40,CE45,CE50,CE56,CE62)),"NK",SUM(CE31,CE33,CE34,CE35,CE36,CE40,CE45,CE50,CE56,CE62)),IF(ISNUMBER(Table5a!CB42),Table5a!CB42*CH4_GWP,Table5a!CB42))</f>
        <v>4.2152453860821636E-2</v>
      </c>
      <c r="CF207" s="104">
        <f>IF(COUNTA(CF31,CF33,CF34,CF35,CF36,CF40,CF45,CF50,CF56,CF62),IF(NOT(COUNT(CF31,CF33,CF34,CF35,CF36,CF40,CF45,CF50,CF56,CF62)),"NK",SUM(CF31,CF33,CF34,CF35,CF36,CF40,CF45,CF50,CF56,CF62)),IF(ISNUMBER(Table5a!CC42),Table5a!CC42*CH4_GWP,Table5a!CC42))</f>
        <v>4.2152453860821636E-2</v>
      </c>
      <c r="CG207" s="104">
        <f>IF(COUNTA(CG31,CG33,CG34,CG35,CG36,CG40,CG45,CG50,CG56,CG62),IF(NOT(COUNT(CG31,CG33,CG34,CG35,CG36,CG40,CG45,CG50,CG56,CG62)),"NK",SUM(CG31,CG33,CG34,CG35,CG36,CG40,CG45,CG50,CG56,CG62)),IF(ISNUMBER(Table5a!CD42),Table5a!CD42*CH4_GWP,Table5a!CD42))</f>
        <v>4.2152453860821636E-2</v>
      </c>
      <c r="CH207" s="104">
        <f>IF(COUNTA(CH31,CH33,CH34,CH35,CH36,CH40,CH45,CH50,CH56,CH62),IF(NOT(COUNT(CH31,CH33,CH34,CH35,CH36,CH40,CH45,CH50,CH56,CH62)),"NK",SUM(CH31,CH33,CH34,CH35,CH36,CH40,CH45,CH50,CH56,CH62)),IF(ISNUMBER(Table5a!CE42),Table5a!CE42*CH4_GWP,Table5a!CE42))</f>
        <v>4.2152453860821636E-2</v>
      </c>
      <c r="CI207" s="104">
        <f>IF(COUNTA(CI31,CI33,CI34,CI35,CI36,CI40,CI45,CI50,CI56,CI62),IF(NOT(COUNT(CI31,CI33,CI34,CI35,CI36,CI40,CI45,CI50,CI56,CI62)),"NK",SUM(CI31,CI33,CI34,CI35,CI36,CI40,CI45,CI50,CI56,CI62)),IF(ISNUMBER(Table5a!CF42),Table5a!CF42*CH4_GWP,Table5a!CF42))</f>
        <v>4.2152453860821636E-2</v>
      </c>
      <c r="CJ207" s="104">
        <f>IF(COUNTA(CJ31,CJ33,CJ34,CJ35,CJ36,CJ40,CJ45,CJ50,CJ56,CJ62),IF(NOT(COUNT(CJ31,CJ33,CJ34,CJ35,CJ36,CJ40,CJ45,CJ50,CJ56,CJ62)),"NK",SUM(CJ31,CJ33,CJ34,CJ35,CJ36,CJ40,CJ45,CJ50,CJ56,CJ62)),IF(ISNUMBER(Table5a!CG42),Table5a!CG42*CH4_GWP,Table5a!CG42))</f>
        <v>4.2152453860821636E-2</v>
      </c>
      <c r="CK207" s="104">
        <f>IF(COUNTA(CK31,CK33,CK34,CK35,CK36,CK40,CK45,CK50,CK56,CK62),IF(NOT(COUNT(CK31,CK33,CK34,CK35,CK36,CK40,CK45,CK50,CK56,CK62)),"NK",SUM(CK31,CK33,CK34,CK35,CK36,CK40,CK45,CK50,CK56,CK62)),IF(ISNUMBER(Table5a!CH42),Table5a!CH42*CH4_GWP,Table5a!CH42))</f>
        <v>4.2152453860821636E-2</v>
      </c>
      <c r="CL207" s="105">
        <f>IF(COUNTA(CL31,CL33,CL34,CL35,CL36,CL40,CL45,CL50,CL56,CL62),IF(NOT(COUNT(CL31,CL33,CL34,CL35,CL36,CL40,CL45,CL50,CL56,CL62)),"NK",SUM(CL31,CL33,CL34,CL35,CL36,CL40,CL45,CL50,CL56,CL62)),IF(ISNUMBER(Table5a!CI42),Table5a!CI42*N2O_GWP,Table5a!CI42))</f>
        <v>2.90313520406138</v>
      </c>
      <c r="CM207" s="104">
        <f>IF(COUNTA(CM31,CM33,CM34,CM35,CM36,CM40,CM45,CM50,CM56,CM62),IF(NOT(COUNT(CM31,CM33,CM34,CM35,CM36,CM40,CM45,CM50,CM56,CM62)),"NK",SUM(CM31,CM33,CM34,CM35,CM36,CM40,CM45,CM50,CM56,CM62)),IF(ISNUMBER(Table5a!CJ42),Table5a!CJ42*N2O_GWP,Table5a!CJ42))</f>
        <v>2.0646487540335303</v>
      </c>
      <c r="CN207" s="104">
        <f>IF(COUNTA(CN31,CN33,CN34,CN35,CN36,CN40,CN45,CN50,CN56,CN62),IF(NOT(COUNT(CN31,CN33,CN34,CN35,CN36,CN40,CN45,CN50,CN56,CN62)),"NK",SUM(CN31,CN33,CN34,CN35,CN36,CN40,CN45,CN50,CN56,CN62)),IF(ISNUMBER(Table5a!CK42),Table5a!CK42*N2O_GWP,Table5a!CK42))</f>
        <v>2.189926567604624</v>
      </c>
      <c r="CO207" s="104">
        <f>IF(COUNTA(CO31,CO33,CO34,CO35,CO36,CO40,CO45,CO50,CO56,CO62),IF(NOT(COUNT(CO31,CO33,CO34,CO35,CO36,CO40,CO45,CO50,CO56,CO62)),"NK",SUM(CO31,CO33,CO34,CO35,CO36,CO40,CO45,CO50,CO56,CO62)),IF(ISNUMBER(Table5a!CL42),Table5a!CL42*N2O_GWP,Table5a!CL42))</f>
        <v>2.2292284285913793</v>
      </c>
      <c r="CP207" s="104">
        <f>IF(COUNTA(CP31,CP33,CP34,CP35,CP36,CP40,CP45,CP50,CP56,CP62),IF(NOT(COUNT(CP31,CP33,CP34,CP35,CP36,CP40,CP45,CP50,CP56,CP62)),"NK",SUM(CP31,CP33,CP34,CP35,CP36,CP40,CP45,CP50,CP56,CP62)),IF(ISNUMBER(Table5a!CM42),Table5a!CM42*N2O_GWP,Table5a!CM42))</f>
        <v>2.4086722500980997</v>
      </c>
      <c r="CQ207" s="104">
        <f>IF(COUNTA(CQ31,CQ33,CQ34,CQ35,CQ36,CQ40,CQ45,CQ50,CQ56,CQ62),IF(NOT(COUNT(CQ31,CQ33,CQ34,CQ35,CQ36,CQ40,CQ45,CQ50,CQ56,CQ62)),"NK",SUM(CQ31,CQ33,CQ34,CQ35,CQ36,CQ40,CQ45,CQ50,CQ56,CQ62)),IF(ISNUMBER(Table5a!CN42),Table5a!CN42*N2O_GWP,Table5a!CN42))</f>
        <v>2.5441785762000539</v>
      </c>
      <c r="CR207" s="104">
        <f>IF(COUNTA(CR31,CR33,CR34,CR35,CR36,CR40,CR45,CR50,CR56,CR62),IF(NOT(COUNT(CR31,CR33,CR34,CR35,CR36,CR40,CR45,CR50,CR56,CR62)),"NK",SUM(CR31,CR33,CR34,CR35,CR36,CR40,CR45,CR50,CR56,CR62)),IF(ISNUMBER(Table5a!CO42),Table5a!CO42*N2O_GWP,Table5a!CO42))</f>
        <v>2.7944724006251356</v>
      </c>
      <c r="CS207" s="104">
        <f>IF(COUNTA(CS31,CS33,CS34,CS35,CS36,CS40,CS45,CS50,CS56,CS62),IF(NOT(COUNT(CS31,CS33,CS34,CS35,CS36,CS40,CS45,CS50,CS56,CS62)),"NK",SUM(CS31,CS33,CS34,CS35,CS36,CS40,CS45,CS50,CS56,CS62)),IF(ISNUMBER(Table5a!CP42),Table5a!CP42*N2O_GWP,Table5a!CP42))</f>
        <v>2.7942347083586601</v>
      </c>
      <c r="CT207" s="104" t="str">
        <f>IF(COUNTA(CT31,CT33,CT34,CT35,CT36,CT40,CT45,CT50,CT56,CT62),IF(NOT(COUNT(CT31,CT33,CT34,CT35,CT36,CT40,CT45,CT50,CT56,CT62)),"NK",SUM(CT31,CT33,CT34,CT35,CT36,CT40,CT45,CT50,CT56,CT62)),IF(ISNUMBER(Table5a!CQ42),Table5a!CQ42*N2O_GWP,Table5a!CQ42))</f>
        <v/>
      </c>
      <c r="CU207" s="104">
        <f>IF(COUNTA(CU31,CU33,CU34,CU35,CU36,CU40,CU45,CU50,CU56,CU62),IF(NOT(COUNT(CU31,CU33,CU34,CU35,CU36,CU40,CU45,CU50,CU56,CU62)),"NK",SUM(CU31,CU33,CU34,CU35,CU36,CU40,CU45,CU50,CU56,CU62)),IF(ISNUMBER(Table5a!CR42),Table5a!CR42*N2O_GWP,Table5a!CR42))</f>
        <v>3.0358961707523897</v>
      </c>
      <c r="CV207" s="104">
        <f>IF(COUNTA(CV31,CV33,CV34,CV35,CV36,CV40,CV45,CV50,CV56,CV62),IF(NOT(COUNT(CV31,CV33,CV34,CV35,CV36,CV40,CV45,CV50,CV56,CV62)),"NK",SUM(CV31,CV33,CV34,CV35,CV36,CV40,CV45,CV50,CV56,CV62)),IF(ISNUMBER(Table5a!CS42),Table5a!CS42*N2O_GWP,Table5a!CS42))</f>
        <v>3.1041489169329668</v>
      </c>
      <c r="CW207" s="104">
        <f>IF(COUNTA(CW31,CW33,CW34,CW35,CW36,CW40,CW45,CW50,CW56,CW62),IF(NOT(COUNT(CW31,CW33,CW34,CW35,CW36,CW40,CW45,CW50,CW56,CW62)),"NK",SUM(CW31,CW33,CW34,CW35,CW36,CW40,CW45,CW50,CW56,CW62)),IF(ISNUMBER(Table5a!CT42),Table5a!CT42*N2O_GWP,Table5a!CT42))</f>
        <v>3.1154635433051472</v>
      </c>
      <c r="CX207" s="104">
        <f>IF(COUNTA(CX31,CX33,CX34,CX35,CX36,CX40,CX45,CX50,CX56,CX62),IF(NOT(COUNT(CX31,CX33,CX34,CX35,CX36,CX40,CX45,CX50,CX56,CX62)),"NK",SUM(CX31,CX33,CX34,CX35,CX36,CX40,CX45,CX50,CX56,CX62)),IF(ISNUMBER(Table5a!CU42),Table5a!CU42*N2O_GWP,Table5a!CU42))</f>
        <v>3.0165518095354349</v>
      </c>
      <c r="CY207" s="104">
        <f>IF(COUNTA(CY31,CY33,CY34,CY35,CY36,CY40,CY45,CY50,CY56,CY62),IF(NOT(COUNT(CY31,CY33,CY34,CY35,CY36,CY40,CY45,CY50,CY56,CY62)),"NK",SUM(CY31,CY33,CY34,CY35,CY36,CY40,CY45,CY50,CY56,CY62)),IF(ISNUMBER(Table5a!CV42),Table5a!CV42*N2O_GWP,Table5a!CV42))</f>
        <v>2.9110702927109067</v>
      </c>
      <c r="CZ207" s="104">
        <f>IF(COUNTA(CZ31,CZ33,CZ34,CZ35,CZ36,CZ40,CZ45,CZ50,CZ56,CZ62),IF(NOT(COUNT(CZ31,CZ33,CZ34,CZ35,CZ36,CZ40,CZ45,CZ50,CZ56,CZ62)),"NK",SUM(CZ31,CZ33,CZ34,CZ35,CZ36,CZ40,CZ45,CZ50,CZ56,CZ62)),IF(ISNUMBER(Table5a!CW42),Table5a!CW42*N2O_GWP,Table5a!CW42))</f>
        <v>2.8205532817334573</v>
      </c>
      <c r="DA207" s="104">
        <f>IF(COUNTA(DA31,DA33,DA34,DA35,DA36,DA40,DA45,DA50,DA56,DA62),IF(NOT(COUNT(DA31,DA33,DA34,DA35,DA36,DA40,DA45,DA50,DA56,DA62)),"NK",SUM(DA31,DA33,DA34,DA35,DA36,DA40,DA45,DA50,DA56,DA62)),IF(ISNUMBER(Table5a!CX42),Table5a!CX42*N2O_GWP,Table5a!CX42))</f>
        <v>2.7599652824501639</v>
      </c>
      <c r="DB207" s="104">
        <f>IF(COUNTA(DB31,DB33,DB34,DB35,DB36,DB40,DB45,DB50,DB56,DB62),IF(NOT(COUNT(DB31,DB33,DB34,DB35,DB36,DB40,DB45,DB50,DB56,DB62)),"NK",SUM(DB31,DB33,DB34,DB35,DB36,DB40,DB45,DB50,DB56,DB62)),IF(ISNUMBER(Table5a!CY42),Table5a!CY42*N2O_GWP,Table5a!CY42))</f>
        <v>2.746095740445555</v>
      </c>
      <c r="DC207" s="104">
        <f>IF(COUNTA(DC31,DC33,DC34,DC35,DC36,DC40,DC45,DC50,DC56,DC62),IF(NOT(COUNT(DC31,DC33,DC34,DC35,DC36,DC40,DC45,DC50,DC56,DC62)),"NK",SUM(DC31,DC33,DC34,DC35,DC36,DC40,DC45,DC50,DC56,DC62)),IF(ISNUMBER(Table5a!CZ42),Table5a!CZ42*N2O_GWP,Table5a!CZ42))</f>
        <v>2.8424525585828402</v>
      </c>
      <c r="DD207" s="104">
        <f>IF(COUNTA(DD31,DD33,DD34,DD35,DD36,DD40,DD45,DD50,DD56,DD62),IF(NOT(COUNT(DD31,DD33,DD34,DD35,DD36,DD40,DD45,DD50,DD56,DD62)),"NK",SUM(DD31,DD33,DD34,DD35,DD36,DD40,DD45,DD50,DD56,DD62)),IF(ISNUMBER(Table5a!DA42),Table5a!DA42*N2O_GWP,Table5a!DA42))</f>
        <v>2.9340645334027582</v>
      </c>
      <c r="DE207" s="104">
        <f>IF(COUNTA(DE31,DE33,DE34,DE35,DE36,DE40,DE45,DE50,DE56,DE62),IF(NOT(COUNT(DE31,DE33,DE34,DE35,DE36,DE40,DE45,DE50,DE56,DE62)),"NK",SUM(DE31,DE33,DE34,DE35,DE36,DE40,DE45,DE50,DE56,DE62)),IF(ISNUMBER(Table5a!DB42),Table5a!DB42*N2O_GWP,Table5a!DB42))</f>
        <v>3.0158218336404548</v>
      </c>
      <c r="DF207" s="104">
        <f>IF(COUNTA(DF31,DF33,DF34,DF35,DF36,DF40,DF45,DF50,DF56,DF62),IF(NOT(COUNT(DF31,DF33,DF34,DF35,DF36,DF40,DF45,DF50,DF56,DF62)),"NK",SUM(DF31,DF33,DF34,DF35,DF36,DF40,DF45,DF50,DF56,DF62)),IF(ISNUMBER(Table5a!DC42),Table5a!DC42*N2O_GWP,Table5a!DC42))</f>
        <v>3.0975791338781513</v>
      </c>
      <c r="DG207" s="104">
        <f>IF(COUNTA(DG31,DG33,DG34,DG35,DG36,DG40,DG45,DG50,DG56,DG62),IF(NOT(COUNT(DG31,DG33,DG34,DG35,DG36,DG40,DG45,DG50,DG56,DG62)),"NK",SUM(DG31,DG33,DG34,DG35,DG36,DG40,DG45,DG50,DG56,DG62)),IF(ISNUMBER(Table5a!DD42),Table5a!DD42*N2O_GWP,Table5a!DD42))</f>
        <v>3.1428376393668755</v>
      </c>
      <c r="DH207" s="104">
        <f>IF(COUNTA(DH31,DH33,DH34,DH35,DH36,DH40,DH45,DH50,DH56,DH62),IF(NOT(COUNT(DH31,DH33,DH34,DH35,DH36,DH40,DH45,DH50,DH56,DH62)),"NK",SUM(DH31,DH33,DH34,DH35,DH36,DH40,DH45,DH50,DH56,DH62)),IF(ISNUMBER(Table5a!DE42),Table5a!DE42*N2O_GWP,Table5a!DE42))</f>
        <v>3.1767815184834189</v>
      </c>
      <c r="DI207" s="104">
        <f>IF(COUNTA(DI31,DI33,DI34,DI35,DI36,DI40,DI45,DI50,DI56,DI62),IF(NOT(COUNT(DI31,DI33,DI34,DI35,DI36,DI40,DI45,DI50,DI56,DI62)),"NK",SUM(DI31,DI33,DI34,DI35,DI36,DI40,DI45,DI50,DI56,DI62)),IF(ISNUMBER(Table5a!DF42),Table5a!DF42*N2O_GWP,Table5a!DF42))</f>
        <v>3.22641987934202</v>
      </c>
      <c r="DJ207" s="104">
        <f>IF(COUNTA(DJ31,DJ33,DJ34,DJ35,DJ36,DJ40,DJ45,DJ50,DJ56,DJ62),IF(NOT(COUNT(DJ31,DJ33,DJ34,DJ35,DJ36,DJ40,DJ45,DJ50,DJ56,DJ62)),"NK",SUM(DJ31,DJ33,DJ34,DJ35,DJ36,DJ40,DJ45,DJ50,DJ56,DJ62)),IF(ISNUMBER(Table5a!DG42),Table5a!DG42*N2O_GWP,Table5a!DG42))</f>
        <v>3.2326246744493452</v>
      </c>
      <c r="DK207" s="104">
        <f>IF(COUNTA(DK31,DK33,DK34,DK35,DK36,DK40,DK45,DK50,DK56,DK62),IF(NOT(COUNT(DK31,DK33,DK34,DK35,DK36,DK40,DK45,DK50,DK56,DK62)),"NK",SUM(DK31,DK33,DK34,DK35,DK36,DK40,DK45,DK50,DK56,DK62)),IF(ISNUMBER(Table5a!DH42),Table5a!DH42*N2O_GWP,Table5a!DH42))</f>
        <v>3.1986807953328023</v>
      </c>
      <c r="DL207" s="104">
        <f>IF(COUNTA(DL31,DL33,DL34,DL35,DL36,DL40,DL45,DL50,DL56,DL62),IF(NOT(COUNT(DL31,DL33,DL34,DL35,DL36,DL40,DL45,DL50,DL56,DL62)),"NK",SUM(DL31,DL33,DL34,DL35,DL36,DL40,DL45,DL50,DL56,DL62)),IF(ISNUMBER(Table5a!DI42),Table5a!DI42*N2O_GWP,Table5a!DI42))</f>
        <v>3.2041556145451469</v>
      </c>
      <c r="DM207" s="104">
        <f>IF(COUNTA(DM31,DM33,DM34,DM35,DM36,DM40,DM45,DM50,DM56,DM62),IF(NOT(COUNT(DM31,DM33,DM34,DM35,DM36,DM40,DM45,DM50,DM56,DM62)),"NK",SUM(DM31,DM33,DM34,DM35,DM36,DM40,DM45,DM50,DM56,DM62)),IF(ISNUMBER(Table5a!DJ42),Table5a!DJ42*N2O_GWP,Table5a!DJ42))</f>
        <v>3.2096304337574924</v>
      </c>
      <c r="DN207" s="104">
        <f>IF(COUNTA(DN31,DN33,DN34,DN35,DN36,DN40,DN45,DN50,DN56,DN62),IF(NOT(COUNT(DN31,DN33,DN34,DN35,DN36,DN40,DN45,DN50,DN56,DN62)),"NK",SUM(DN31,DN33,DN34,DN35,DN36,DN40,DN45,DN50,DN56,DN62)),IF(ISNUMBER(Table5a!DK42),Table5a!DK42*N2O_GWP,Table5a!DK42))</f>
        <v>3.2264198793420187</v>
      </c>
      <c r="DO207" s="104">
        <f>IF(COUNTA(DO31,DO33,DO34,DO35,DO36,DO40,DO45,DO50,DO56,DO62),IF(NOT(COUNT(DO31,DO33,DO34,DO35,DO36,DO40,DO45,DO50,DO56,DO62)),"NK",SUM(DO31,DO33,DO34,DO35,DO36,DO40,DO45,DO50,DO56,DO62)),IF(ISNUMBER(Table5a!DL42),Table5a!DL42*N2O_GWP,Table5a!DL42))</f>
        <v>3.2264198793420187</v>
      </c>
      <c r="DP207" s="104">
        <f>IF(COUNTA(DP31,DP33,DP34,DP35,DP36,DP40,DP45,DP50,DP56,DP62),IF(NOT(COUNT(DP31,DP33,DP34,DP35,DP36,DP40,DP45,DP50,DP56,DP62)),"NK",SUM(DP31,DP33,DP34,DP35,DP36,DP40,DP45,DP50,DP56,DP62)),IF(ISNUMBER(Table5a!DM42),Table5a!DM42*N2O_GWP,Table5a!DM42))</f>
        <v>3.2264198793420187</v>
      </c>
      <c r="DQ207" s="104">
        <f>IF(COUNTA(DQ31,DQ33,DQ34,DQ35,DQ36,DQ40,DQ45,DQ50,DQ56,DQ62),IF(NOT(COUNT(DQ31,DQ33,DQ34,DQ35,DQ36,DQ40,DQ45,DQ50,DQ56,DQ62)),"NK",SUM(DQ31,DQ33,DQ34,DQ35,DQ36,DQ40,DQ45,DQ50,DQ56,DQ62)),IF(ISNUMBER(Table5a!DN42),Table5a!DN42*N2O_GWP,Table5a!DN42))</f>
        <v>3.2264198793420187</v>
      </c>
      <c r="DR207" s="104">
        <f>IF(COUNTA(DR31,DR33,DR34,DR35,DR36,DR40,DR45,DR50,DR56,DR62),IF(NOT(COUNT(DR31,DR33,DR34,DR35,DR36,DR40,DR45,DR50,DR56,DR62)),"NK",SUM(DR31,DR33,DR34,DR35,DR36,DR40,DR45,DR50,DR56,DR62)),IF(ISNUMBER(Table5a!DO42),Table5a!DO42*N2O_GWP,Table5a!DO42))</f>
        <v>3.2264198793420187</v>
      </c>
      <c r="DS207" s="104">
        <f>IF(COUNTA(DS31,DS33,DS34,DS35,DS36,DS40,DS45,DS50,DS56,DS62),IF(NOT(COUNT(DS31,DS33,DS34,DS35,DS36,DS40,DS45,DS50,DS56,DS62)),"NK",SUM(DS31,DS33,DS34,DS35,DS36,DS40,DS45,DS50,DS56,DS62)),IF(ISNUMBER(Table5a!DP42),Table5a!DP42*N2O_GWP,Table5a!DP42))</f>
        <v>3.2264198793420187</v>
      </c>
      <c r="DT207" s="104">
        <f>IF(COUNTA(DT31,DT33,DT34,DT35,DT36,DT40,DT45,DT50,DT56,DT62),IF(NOT(COUNT(DT31,DT33,DT34,DT35,DT36,DT40,DT45,DT50,DT56,DT62)),"NK",SUM(DT31,DT33,DT34,DT35,DT36,DT40,DT45,DT50,DT56,DT62)),IF(ISNUMBER(Table5a!DQ42),Table5a!DQ42*N2O_GWP,Table5a!DQ42))</f>
        <v>3.2264198793420187</v>
      </c>
      <c r="DU207" s="104">
        <f>IF(COUNTA(DU31,DU33,DU34,DU35,DU36,DU40,DU45,DU50,DU56,DU62),IF(NOT(COUNT(DU31,DU33,DU34,DU35,DU36,DU40,DU45,DU50,DU56,DU62)),"NK",SUM(DU31,DU33,DU34,DU35,DU36,DU40,DU45,DU50,DU56,DU62)),IF(ISNUMBER(Table5a!DR42),Table5a!DR42*N2O_GWP,Table5a!DR42))</f>
        <v>3.2264198793420187</v>
      </c>
      <c r="DV207" s="104">
        <f>IF(COUNTA(DV31,DV33,DV34,DV35,DV36,DV40,DV45,DV50,DV56,DV62),IF(NOT(COUNT(DV31,DV33,DV34,DV35,DV36,DV40,DV45,DV50,DV56,DV62)),"NK",SUM(DV31,DV33,DV34,DV35,DV36,DV40,DV45,DV50,DV56,DV62)),IF(ISNUMBER(Table5a!DS42),Table5a!DS42*N2O_GWP,Table5a!DS42))</f>
        <v>3.2264198793420187</v>
      </c>
      <c r="DW207" s="104">
        <f>IF(COUNTA(DW31,DW33,DW34,DW35,DW36,DW40,DW45,DW50,DW56,DW62),IF(NOT(COUNT(DW31,DW33,DW34,DW35,DW36,DW40,DW45,DW50,DW56,DW62)),"NK",SUM(DW31,DW33,DW34,DW35,DW36,DW40,DW45,DW50,DW56,DW62)),IF(ISNUMBER(Table5a!DT42),Table5a!DT42*N2O_GWP,Table5a!DT42))</f>
        <v>3.2264198793420187</v>
      </c>
      <c r="DX207" s="104">
        <f>IF(COUNTA(DX31,DX33,DX34,DX35,DX36,DX40,DX45,DX50,DX56,DX62),IF(NOT(COUNT(DX31,DX33,DX34,DX35,DX36,DX40,DX45,DX50,DX56,DX62)),"NK",SUM(DX31,DX33,DX34,DX35,DX36,DX40,DX45,DX50,DX56,DX62)),IF(ISNUMBER(Table5a!DU42),Table5a!DU42*N2O_GWP,Table5a!DU42))</f>
        <v>3.2264198793420187</v>
      </c>
      <c r="DY207" s="104">
        <f>IF(COUNTA(DY31,DY33,DY34,DY35,DY36,DY40,DY45,DY50,DY56,DY62),IF(NOT(COUNT(DY31,DY33,DY34,DY35,DY36,DY40,DY45,DY50,DY56,DY62)),"NK",SUM(DY31,DY33,DY34,DY35,DY36,DY40,DY45,DY50,DY56,DY62)),IF(ISNUMBER(Table5a!DV42),Table5a!DV42*N2O_GWP,Table5a!DV42))</f>
        <v>3.2264198793420187</v>
      </c>
      <c r="DZ207" s="104">
        <f>IF(COUNTA(DZ31,DZ33,DZ34,DZ35,DZ36,DZ40,DZ45,DZ50,DZ56,DZ62),IF(NOT(COUNT(DZ31,DZ33,DZ34,DZ35,DZ36,DZ40,DZ45,DZ50,DZ56,DZ62)),"NK",SUM(DZ31,DZ33,DZ34,DZ35,DZ36,DZ40,DZ45,DZ50,DZ56,DZ62)),IF(ISNUMBER(Table5a!DW42),Table5a!DW42*N2O_GWP,Table5a!DW42))</f>
        <v>3.2264198793420187</v>
      </c>
      <c r="EA207" s="104">
        <f>IF(COUNTA(EA31,EA33,EA34,EA35,EA36,EA40,EA45,EA50,EA56,EA62),IF(NOT(COUNT(EA31,EA33,EA34,EA35,EA36,EA40,EA45,EA50,EA56,EA62)),"NK",SUM(EA31,EA33,EA34,EA35,EA36,EA40,EA45,EA50,EA56,EA62)),IF(ISNUMBER(Table5a!DX42),Table5a!DX42*N2O_GWP,Table5a!DX42))</f>
        <v>3.2264198793420187</v>
      </c>
      <c r="EB207" s="105">
        <f>IF(COUNTA(EB31,EB33,EB34,EB35,EB36,EB40,EB45,EB50,EB56,EB62),IF(NOT(COUNT(EB31,EB33,EB34,EB35,EB36,EB40,EB45,EB50,EB56,EB62)),"NK",SUM(EB31,EB33,EB34,EB35,EB36,EB40,EB45,EB50,EB56,EB62)),Table5a!DY42)</f>
        <v>-145.28342995101792</v>
      </c>
      <c r="EC207" s="104">
        <f>IF(COUNTA(EC31,EC33,EC34,EC35,EC36,EC40,EC45,EC50,EC56,EC62),IF(NOT(COUNT(EC31,EC33,EC34,EC35,EC36,EC40,EC45,EC50,EC56,EC62)),"NK",SUM(EC31,EC33,EC34,EC35,EC36,EC40,EC45,EC50,EC56,EC62)),Table5a!DZ42)</f>
        <v>-228.8822679529747</v>
      </c>
      <c r="ED207" s="104">
        <f>IF(COUNTA(ED31,ED33,ED34,ED35,ED36,ED40,ED45,ED50,ED56,ED62),IF(NOT(COUNT(ED31,ED33,ED34,ED35,ED36,ED40,ED45,ED50,ED56,ED62)),"NK",SUM(ED31,ED33,ED34,ED35,ED36,ED40,ED45,ED50,ED56,ED62)),Table5a!EA42)</f>
        <v>-217.43520457952715</v>
      </c>
      <c r="EE207" s="104">
        <f>IF(COUNTA(EE31,EE33,EE34,EE35,EE36,EE40,EE45,EE50,EE56,EE62),IF(NOT(COUNT(EE31,EE33,EE34,EE35,EE36,EE40,EE45,EE50,EE56,EE62)),"NK",SUM(EE31,EE33,EE34,EE35,EE36,EE40,EE45,EE50,EE56,EE62)),Table5a!EB42)</f>
        <v>-204.0600704470865</v>
      </c>
      <c r="EF207" s="104">
        <f>IF(COUNTA(EF31,EF33,EF34,EF35,EF36,EF40,EF45,EF50,EF56,EF62),IF(NOT(COUNT(EF31,EF33,EF34,EF35,EF36,EF40,EF45,EF50,EF56,EF62)),"NK",SUM(EF31,EF33,EF34,EF35,EF36,EF40,EF45,EF50,EF56,EF62)),Table5a!EC42)</f>
        <v>-189.54744147605268</v>
      </c>
      <c r="EG207" s="104">
        <f>IF(COUNTA(EG31,EG33,EG34,EG35,EG36,EG40,EG45,EG50,EG56,EG62),IF(NOT(COUNT(EG31,EG33,EG34,EG35,EG36,EG40,EG45,EG50,EG56,EG62)),"NK",SUM(EG31,EG33,EG34,EG35,EG36,EG40,EG45,EG50,EG56,EG62)),Table5a!ED42)</f>
        <v>-176.16582005331458</v>
      </c>
      <c r="EH207" s="104">
        <f>IF(COUNTA(EH31,EH33,EH34,EH35,EH36,EH40,EH45,EH50,EH56,EH62),IF(NOT(COUNT(EH31,EH33,EH34,EH35,EH36,EH40,EH45,EH50,EH56,EH62)),"NK",SUM(EH31,EH33,EH34,EH35,EH36,EH40,EH45,EH50,EH56,EH62)),Table5a!EE42)</f>
        <v>-165.21979957448298</v>
      </c>
      <c r="EI207" s="104">
        <f>IF(COUNTA(EI31,EI33,EI34,EI35,EI36,EI40,EI45,EI50,EI56,EI62),IF(NOT(COUNT(EI31,EI33,EI34,EI35,EI36,EI40,EI45,EI50,EI56,EI62)),"NK",SUM(EI31,EI33,EI34,EI35,EI36,EI40,EI45,EI50,EI56,EI62)),Table5a!EF42)</f>
        <v>-154.28386441892692</v>
      </c>
      <c r="EJ207" s="104" t="str">
        <f>IF(COUNTA(EJ31,EJ33,EJ34,EJ35,EJ36,EJ40,EJ45,EJ50,EJ56,EJ62),IF(NOT(COUNT(EJ31,EJ33,EJ34,EJ35,EJ36,EJ40,EJ45,EJ50,EJ56,EJ62)),"NK",SUM(EJ31,EJ33,EJ34,EJ35,EJ36,EJ40,EJ45,EJ50,EJ56,EJ62)),Table5a!EG42)</f>
        <v/>
      </c>
      <c r="EK207" s="104">
        <f>IF(COUNTA(EK31,EK33,EK34,EK35,EK36,EK40,EK45,EK50,EK56,EK62),IF(NOT(COUNT(EK31,EK33,EK34,EK35,EK36,EK40,EK45,EK50,EK56,EK62)),"NK",SUM(EK31,EK33,EK34,EK35,EK36,EK40,EK45,EK50,EK56,EK62)),Table5a!EH42)</f>
        <v>-137.70930330206826</v>
      </c>
      <c r="EL207" s="104">
        <f>IF(COUNTA(EL31,EL33,EL34,EL35,EL36,EL40,EL45,EL50,EL56,EL62),IF(NOT(COUNT(EL31,EL33,EL34,EL35,EL36,EL40,EL45,EL50,EL56,EL62)),"NK",SUM(EL31,EL33,EL34,EL35,EL36,EL40,EL45,EL50,EL56,EL62)),Table5a!EI42)</f>
        <v>-131.0900958275183</v>
      </c>
      <c r="EM207" s="104">
        <f>IF(COUNTA(EM31,EM33,EM34,EM35,EM36,EM40,EM45,EM50,EM56,EM62),IF(NOT(COUNT(EM31,EM33,EM34,EM35,EM36,EM40,EM45,EM50,EM56,EM62)),"NK",SUM(EM31,EM33,EM34,EM35,EM36,EM40,EM45,EM50,EM56,EM62)),Table5a!EJ42)</f>
        <v>-124.71622810670991</v>
      </c>
      <c r="EN207" s="104">
        <f>IF(COUNTA(EN31,EN33,EN34,EN35,EN36,EN40,EN45,EN50,EN56,EN62),IF(NOT(COUNT(EN31,EN33,EN34,EN35,EN36,EN40,EN45,EN50,EN56,EN62)),"NK",SUM(EN31,EN33,EN34,EN35,EN36,EN40,EN45,EN50,EN56,EN62)),Table5a!EK42)</f>
        <v>-119.26370082719734</v>
      </c>
      <c r="EO207" s="104">
        <f>IF(COUNTA(EO31,EO33,EO34,EO35,EO36,EO40,EO45,EO50,EO56,EO62),IF(NOT(COUNT(EO31,EO33,EO34,EO35,EO36,EO40,EO45,EO50,EO56,EO62)),"NK",SUM(EO31,EO33,EO34,EO35,EO36,EO40,EO45,EO50,EO56,EO62)),Table5a!EL42)</f>
        <v>-113.7487073046768</v>
      </c>
      <c r="EP207" s="104">
        <f>IF(COUNTA(EP31,EP33,EP34,EP35,EP36,EP40,EP45,EP50,EP56,EP62),IF(NOT(COUNT(EP31,EP33,EP34,EP35,EP36,EP40,EP45,EP50,EP56,EP62)),"NK",SUM(EP31,EP33,EP34,EP35,EP36,EP40,EP45,EP50,EP56,EP62)),Table5a!EM42)</f>
        <v>-107.71802219535304</v>
      </c>
      <c r="EQ207" s="104">
        <f>IF(COUNTA(EQ31,EQ33,EQ34,EQ35,EQ36,EQ40,EQ45,EQ50,EQ56,EQ62),IF(NOT(COUNT(EQ31,EQ33,EQ34,EQ35,EQ36,EQ40,EQ45,EQ50,EQ56,EQ62)),"NK",SUM(EQ31,EQ33,EQ34,EQ35,EQ36,EQ40,EQ45,EQ50,EQ56,EQ62)),Table5a!EN42)</f>
        <v>-102.55348127591543</v>
      </c>
      <c r="ER207" s="104">
        <f>IF(COUNTA(ER31,ER33,ER34,ER35,ER36,ER40,ER45,ER50,ER56,ER62),IF(NOT(COUNT(ER31,ER33,ER34,ER35,ER36,ER40,ER45,ER50,ER56,ER62)),"NK",SUM(ER31,ER33,ER34,ER35,ER36,ER40,ER45,ER50,ER56,ER62)),Table5a!EO42)</f>
        <v>-98.140445531742913</v>
      </c>
      <c r="ES207" s="104">
        <f>IF(COUNTA(ES31,ES33,ES34,ES35,ES36,ES40,ES45,ES50,ES56,ES62),IF(NOT(COUNT(ES31,ES33,ES34,ES35,ES36,ES40,ES45,ES50,ES56,ES62)),"NK",SUM(ES31,ES33,ES34,ES35,ES36,ES40,ES45,ES50,ES56,ES62)),Table5a!EP42)</f>
        <v>-93.379422449200788</v>
      </c>
      <c r="ET207" s="104">
        <f>IF(COUNTA(ET31,ET33,ET34,ET35,ET36,ET40,ET45,ET50,ET56,ET62),IF(NOT(COUNT(ET31,ET33,ET34,ET35,ET36,ET40,ET45,ET50,ET56,ET62)),"NK",SUM(ET31,ET33,ET34,ET35,ET36,ET40,ET45,ET50,ET56,ET62)),Table5a!EQ42)</f>
        <v>-89.565912564905688</v>
      </c>
      <c r="EU207" s="104">
        <f>IF(COUNTA(EU31,EU33,EU34,EU35,EU36,EU40,EU45,EU50,EU56,EU62),IF(NOT(COUNT(EU31,EU33,EU34,EU35,EU36,EU40,EU45,EU50,EU56,EU62)),"NK",SUM(EU31,EU33,EU34,EU35,EU36,EU40,EU45,EU50,EU56,EU62)),Table5a!ER42)</f>
        <v>-87.105627530195505</v>
      </c>
      <c r="EV207" s="104">
        <f>IF(COUNTA(EV31,EV33,EV34,EV35,EV36,EV40,EV45,EV50,EV56,EV62),IF(NOT(COUNT(EV31,EV33,EV34,EV35,EV36,EV40,EV45,EV50,EV56,EV62)),"NK",SUM(EV31,EV33,EV34,EV35,EV36,EV40,EV45,EV50,EV56,EV62)),Table5a!ES42)</f>
        <v>-84.715389141032404</v>
      </c>
      <c r="EW207" s="104">
        <f>IF(COUNTA(EW31,EW33,EW34,EW35,EW36,EW40,EW45,EW50,EW56,EW62),IF(NOT(COUNT(EW31,EW33,EW34,EW35,EW36,EW40,EW45,EW50,EW56,EW62)),"NK",SUM(EW31,EW33,EW34,EW35,EW36,EW40,EW45,EW50,EW56,EW62)),Table5a!ET42)</f>
        <v>-83.296437164487358</v>
      </c>
      <c r="EX207" s="104">
        <f>IF(COUNTA(EX31,EX33,EX34,EX35,EX36,EX40,EX45,EX50,EX56,EX62),IF(NOT(COUNT(EX31,EX33,EX34,EX35,EX36,EX40,EX45,EX50,EX56,EX62)),"NK",SUM(EX31,EX33,EX34,EX35,EX36,EX40,EX45,EX50,EX56,EX62)),Table5a!EU42)</f>
        <v>-81.451715292220484</v>
      </c>
      <c r="EY207" s="104">
        <f>IF(COUNTA(EY31,EY33,EY34,EY35,EY36,EY40,EY45,EY50,EY56,EY62),IF(NOT(COUNT(EY31,EY33,EY34,EY35,EY36,EY40,EY45,EY50,EY56,EY62)),"NK",SUM(EY31,EY33,EY34,EY35,EY36,EY40,EY45,EY50,EY56,EY62)),Table5a!EV42)</f>
        <v>-79.577591399600692</v>
      </c>
      <c r="EZ207" s="104">
        <f>IF(COUNTA(EZ31,EZ33,EZ34,EZ35,EZ36,EZ40,EZ45,EZ50,EZ56,EZ62),IF(NOT(COUNT(EZ31,EZ33,EZ34,EZ35,EZ36,EZ40,EZ45,EZ50,EZ56,EZ62)),"NK",SUM(EZ31,EZ33,EZ34,EZ35,EZ36,EZ40,EZ45,EZ50,EZ56,EZ62)),Table5a!EW42)</f>
        <v>-78.227703321382279</v>
      </c>
      <c r="FA207" s="104">
        <f>IF(COUNTA(FA31,FA33,FA34,FA35,FA36,FA40,FA45,FA50,FA56,FA62),IF(NOT(COUNT(FA31,FA33,FA34,FA35,FA36,FA40,FA45,FA50,FA56,FA62)),"NK",SUM(FA31,FA33,FA34,FA35,FA36,FA40,FA45,FA50,FA56,FA62)),Table5a!EX42)</f>
        <v>-77.323973126095964</v>
      </c>
      <c r="FB207" s="104">
        <f>IF(COUNTA(FB31,FB33,FB34,FB35,FB36,FB40,FB45,FB50,FB56,FB62),IF(NOT(COUNT(FB31,FB33,FB34,FB35,FB36,FB40,FB45,FB50,FB56,FB62)),"NK",SUM(FB31,FB33,FB34,FB35,FB36,FB40,FB45,FB50,FB56,FB62)),Table5a!EY42)</f>
        <v>-75.914562718156077</v>
      </c>
      <c r="FC207" s="104">
        <f>IF(COUNTA(FC31,FC33,FC34,FC35,FC36,FC40,FC45,FC50,FC56,FC62),IF(NOT(COUNT(FC31,FC33,FC34,FC35,FC36,FC40,FC45,FC50,FC56,FC62)),"NK",SUM(FC31,FC33,FC34,FC35,FC36,FC40,FC45,FC50,FC56,FC62)),Table5a!EZ42)</f>
        <v>-75.475037116143341</v>
      </c>
      <c r="FD207" s="104">
        <f>IF(COUNTA(FD31,FD33,FD34,FD35,FD36,FD40,FD45,FD50,FD56,FD62),IF(NOT(COUNT(FD31,FD33,FD34,FD35,FD36,FD40,FD45,FD50,FD56,FD62)),"NK",SUM(FD31,FD33,FD34,FD35,FD36,FD40,FD45,FD50,FD56,FD62)),Table5a!FA42)</f>
        <v>-75.249330170955005</v>
      </c>
      <c r="FE207" s="104">
        <f>IF(COUNTA(FE31,FE33,FE34,FE35,FE36,FE40,FE45,FE50,FE56,FE62),IF(NOT(COUNT(FE31,FE33,FE34,FE35,FE36,FE40,FE45,FE50,FE56,FE62)),"NK",SUM(FE31,FE33,FE34,FE35,FE36,FE40,FE45,FE50,FE56,FE62)),Table5a!FB42)</f>
        <v>-74.483556627605338</v>
      </c>
      <c r="FF207" s="104">
        <f>IF(COUNTA(FF31,FF33,FF34,FF35,FF36,FF40,FF45,FF50,FF56,FF62),IF(NOT(COUNT(FF31,FF33,FF34,FF35,FF36,FF40,FF45,FF50,FF56,FF62)),"NK",SUM(FF31,FF33,FF34,FF35,FF36,FF40,FF45,FF50,FF56,FF62)),Table5a!FC42)</f>
        <v>-73.7177830842557</v>
      </c>
      <c r="FG207" s="104">
        <f>IF(COUNTA(FG31,FG33,FG34,FG35,FG36,FG40,FG45,FG50,FG56,FG62),IF(NOT(COUNT(FG31,FG33,FG34,FG35,FG36,FG40,FG45,FG50,FG56,FG62)),"NK",SUM(FG31,FG33,FG34,FG35,FG36,FG40,FG45,FG50,FG56,FG62)),Table5a!FD42)</f>
        <v>-72.952009540906062</v>
      </c>
      <c r="FH207" s="104">
        <f>IF(COUNTA(FH31,FH33,FH34,FH35,FH36,FH40,FH45,FH50,FH56,FH62),IF(NOT(COUNT(FH31,FH33,FH34,FH35,FH36,FH40,FH45,FH50,FH56,FH62)),"NK",SUM(FH31,FH33,FH34,FH35,FH36,FH40,FH45,FH50,FH56,FH62)),Table5a!FE42)</f>
        <v>-72.186235997556423</v>
      </c>
      <c r="FI207" s="104">
        <f>IF(COUNTA(FI31,FI33,FI34,FI35,FI36,FI40,FI45,FI50,FI56,FI62),IF(NOT(COUNT(FI31,FI33,FI34,FI35,FI36,FI40,FI45,FI50,FI56,FI62)),"NK",SUM(FI31,FI33,FI34,FI35,FI36,FI40,FI45,FI50,FI56,FI62)),Table5a!FF42)</f>
        <v>-71.420462454206785</v>
      </c>
      <c r="FJ207" s="104">
        <f>IF(COUNTA(FJ31,FJ33,FJ34,FJ35,FJ36,FJ40,FJ45,FJ50,FJ56,FJ62),IF(NOT(COUNT(FJ31,FJ33,FJ34,FJ35,FJ36,FJ40,FJ45,FJ50,FJ56,FJ62)),"NK",SUM(FJ31,FJ33,FJ34,FJ35,FJ36,FJ40,FJ45,FJ50,FJ56,FJ62)),Table5a!FG42)</f>
        <v>-70.554810208477647</v>
      </c>
      <c r="FK207" s="104">
        <f>IF(COUNTA(FK31,FK33,FK34,FK35,FK36,FK40,FK45,FK50,FK56,FK62),IF(NOT(COUNT(FK31,FK33,FK34,FK35,FK36,FK40,FK45,FK50,FK56,FK62)),"NK",SUM(FK31,FK33,FK34,FK35,FK36,FK40,FK45,FK50,FK56,FK62)),Table5a!FH42)</f>
        <v>-69.689157962748482</v>
      </c>
      <c r="FL207" s="104">
        <f>IF(COUNTA(FL31,FL33,FL34,FL35,FL36,FL40,FL45,FL50,FL56,FL62),IF(NOT(COUNT(FL31,FL33,FL34,FL35,FL36,FL40,FL45,FL50,FL56,FL62)),"NK",SUM(FL31,FL33,FL34,FL35,FL36,FL40,FL45,FL50,FL56,FL62)),Table5a!FI42)</f>
        <v>-68.823505717019344</v>
      </c>
      <c r="FM207" s="104">
        <f>IF(COUNTA(FM31,FM33,FM34,FM35,FM36,FM40,FM45,FM50,FM56,FM62),IF(NOT(COUNT(FM31,FM33,FM34,FM35,FM36,FM40,FM45,FM50,FM56,FM62)),"NK",SUM(FM31,FM33,FM34,FM35,FM36,FM40,FM45,FM50,FM56,FM62)),Table5a!FJ42)</f>
        <v>-67.957853471290179</v>
      </c>
      <c r="FN207" s="104">
        <f>IF(COUNTA(FN31,FN33,FN34,FN35,FN36,FN40,FN45,FN50,FN56,FN62),IF(NOT(COUNT(FN31,FN33,FN34,FN35,FN36,FN40,FN45,FN50,FN56,FN62)),"NK",SUM(FN31,FN33,FN34,FN35,FN36,FN40,FN45,FN50,FN56,FN62)),Table5a!FK42)</f>
        <v>-67.092201225561041</v>
      </c>
      <c r="FO207" s="104">
        <f>IF(COUNTA(FO31,FO33,FO34,FO35,FO36,FO40,FO45,FO50,FO56,FO62),IF(NOT(COUNT(FO31,FO33,FO34,FO35,FO36,FO40,FO45,FO50,FO56,FO62)),"NK",SUM(FO31,FO33,FO34,FO35,FO36,FO40,FO45,FO50,FO56,FO62)),Table5a!FL42)</f>
        <v>-66.226548979831904</v>
      </c>
      <c r="FP207" s="104">
        <f>IF(COUNTA(FP31,FP33,FP34,FP35,FP36,FP40,FP45,FP50,FP56,FP62),IF(NOT(COUNT(FP31,FP33,FP34,FP35,FP36,FP40,FP45,FP50,FP56,FP62)),"NK",SUM(FP31,FP33,FP34,FP35,FP36,FP40,FP45,FP50,FP56,FP62)),Table5a!FM42)</f>
        <v>-65.360896734102766</v>
      </c>
      <c r="FQ207" s="104">
        <f>IF(COUNTA(FQ31,FQ33,FQ34,FQ35,FQ36,FQ40,FQ45,FQ50,FQ56,FQ62),IF(NOT(COUNT(FQ31,FQ33,FQ34,FQ35,FQ36,FQ40,FQ45,FQ50,FQ56,FQ62)),"NK",SUM(FQ31,FQ33,FQ34,FQ35,FQ36,FQ40,FQ45,FQ50,FQ56,FQ62)),Table5a!FN42)</f>
        <v>-64.495244488373601</v>
      </c>
    </row>
    <row r="208" spans="1:173" ht="15" customHeight="1" outlineLevel="1" x14ac:dyDescent="0.3">
      <c r="D208" s="77" t="s">
        <v>24156</v>
      </c>
      <c r="E208" s="37" t="s">
        <v>24157</v>
      </c>
      <c r="F208" s="104">
        <f>IF(COUNTA(F19),IF(NOT(COUNT(F19)),"NK",SUM(F19)),Table5a!C19)</f>
        <v>-1429.0926545672291</v>
      </c>
      <c r="G208" s="104">
        <f>IF(COUNTA(G19),IF(NOT(COUNT(G19)),"NK",SUM(G19)),Table5a!D19)</f>
        <v>301.17242773221278</v>
      </c>
      <c r="H208" s="104">
        <f>IF(COUNTA(H19),IF(NOT(COUNT(H19)),"NK",SUM(H19)),Table5a!E19)</f>
        <v>1450.8846732168615</v>
      </c>
      <c r="I208" s="104">
        <f>IF(COUNTA(I19),IF(NOT(COUNT(I19)),"NK",SUM(I19)),Table5a!F19)</f>
        <v>1131.9469433794384</v>
      </c>
      <c r="J208" s="104">
        <f>IF(COUNTA(J19),IF(NOT(COUNT(J19)),"NK",SUM(J19)),Table5a!G19)</f>
        <v>2604.7666462269453</v>
      </c>
      <c r="K208" s="104">
        <f>IF(COUNTA(K19),IF(NOT(COUNT(K19)),"NK",SUM(K19)),Table5a!H19)</f>
        <v>2341.9709976448703</v>
      </c>
      <c r="L208" s="104">
        <f>IF(COUNTA(L19),IF(NOT(COUNT(L19)),"NK",SUM(L19)),Table5a!I19)</f>
        <v>340.9081379839987</v>
      </c>
      <c r="M208" s="104">
        <f>IF(COUNTA(M19),IF(NOT(COUNT(M19)),"NK",SUM(M19)),Table5a!J19)</f>
        <v>-413.8874431395501</v>
      </c>
      <c r="N208" s="104" t="str">
        <f>IF(COUNTA(N19),IF(NOT(COUNT(N19)),"NK",SUM(N19)),Table5a!K19)</f>
        <v/>
      </c>
      <c r="O208" s="104">
        <f>IF(COUNTA(O19),IF(NOT(COUNT(O19)),"NK",SUM(O19)),Table5a!L19)</f>
        <v>1811.5703508377701</v>
      </c>
      <c r="P208" s="104">
        <f>IF(COUNTA(P19),IF(NOT(COUNT(P19)),"NK",SUM(P19)),Table5a!M19)</f>
        <v>500.67656958467569</v>
      </c>
      <c r="Q208" s="104">
        <f>IF(COUNTA(Q19),IF(NOT(COUNT(Q19)),"NK",SUM(Q19)),Table5a!N19)</f>
        <v>474.33199743667012</v>
      </c>
      <c r="R208" s="104">
        <f>IF(COUNTA(R19),IF(NOT(COUNT(R19)),"NK",SUM(R19)),Table5a!O19)</f>
        <v>444.60820152196527</v>
      </c>
      <c r="S208" s="104">
        <f>IF(COUNTA(S19),IF(NOT(COUNT(S19)),"NK",SUM(S19)),Table5a!P19)</f>
        <v>421.09655551208618</v>
      </c>
      <c r="T208" s="104">
        <f>IF(COUNTA(T19),IF(NOT(COUNT(T19)),"NK",SUM(T19)),Table5a!Q19)</f>
        <v>406.16489692292396</v>
      </c>
      <c r="U208" s="104">
        <f>IF(COUNTA(U19),IF(NOT(COUNT(U19)),"NK",SUM(U19)),Table5a!R19)</f>
        <v>393.20271557601211</v>
      </c>
      <c r="V208" s="104">
        <f>IF(COUNTA(V19),IF(NOT(COUNT(V19)),"NK",SUM(V19)),Table5a!S19)</f>
        <v>388.32257971383126</v>
      </c>
      <c r="W208" s="104">
        <f>IF(COUNTA(W19),IF(NOT(COUNT(W19)),"NK",SUM(W19)),Table5a!T19)</f>
        <v>385.00659458397854</v>
      </c>
      <c r="X208" s="104">
        <f>IF(COUNTA(X19),IF(NOT(COUNT(X19)),"NK",SUM(X19)),Table5a!U19)</f>
        <v>385.16897742663093</v>
      </c>
      <c r="Y208" s="104">
        <f>IF(COUNTA(Y19),IF(NOT(COUNT(Y19)),"NK",SUM(Y19)),Table5a!V19)</f>
        <v>393.84602866493572</v>
      </c>
      <c r="Z208" s="104">
        <f>IF(COUNTA(Z19),IF(NOT(COUNT(Z19)),"NK",SUM(Z19)),Table5a!W19)</f>
        <v>284.99729886215709</v>
      </c>
      <c r="AA208" s="104">
        <f>IF(COUNTA(AA19),IF(NOT(COUNT(AA19)),"NK",SUM(AA19)),Table5a!X19)</f>
        <v>298.91384850799318</v>
      </c>
      <c r="AB208" s="104">
        <f>IF(COUNTA(AB19),IF(NOT(COUNT(AB19)),"NK",SUM(AB19)),Table5a!Y19)</f>
        <v>316.34541693280642</v>
      </c>
      <c r="AC208" s="104">
        <f>IF(COUNTA(AC19),IF(NOT(COUNT(AC19)),"NK",SUM(AC19)),Table5a!Z19)</f>
        <v>335.8034020744152</v>
      </c>
      <c r="AD208" s="104">
        <f>IF(COUNTA(AD19),IF(NOT(COUNT(AD19)),"NK",SUM(AD19)),Table5a!AA19)</f>
        <v>346.03850321328571</v>
      </c>
      <c r="AE208" s="104">
        <f>IF(COUNTA(AE19),IF(NOT(COUNT(AE19)),"NK",SUM(AE19)),Table5a!AB19)</f>
        <v>359.12807619694206</v>
      </c>
      <c r="AF208" s="104">
        <f>IF(COUNTA(AF19),IF(NOT(COUNT(AF19)),"NK",SUM(AF19)),Table5a!AC19)</f>
        <v>373.50026417697779</v>
      </c>
      <c r="AG208" s="104">
        <f>IF(COUNTA(AG19),IF(NOT(COUNT(AG19)),"NK",SUM(AG19)),Table5a!AD19)</f>
        <v>388.98417447044812</v>
      </c>
      <c r="AH208" s="104">
        <f>IF(COUNTA(AH19),IF(NOT(COUNT(AH19)),"NK",SUM(AH19)),Table5a!AE19)</f>
        <v>404.35082904438605</v>
      </c>
      <c r="AI208" s="104">
        <f>IF(COUNTA(AI19),IF(NOT(COUNT(AI19)),"NK",SUM(AI19)),Table5a!AF19)</f>
        <v>409.73406255229327</v>
      </c>
      <c r="AJ208" s="104">
        <f>IF(COUNTA(AJ19),IF(NOT(COUNT(AJ19)),"NK",SUM(AJ19)),Table5a!AG19)</f>
        <v>418.15110196384353</v>
      </c>
      <c r="AK208" s="104">
        <f>IF(COUNTA(AK19),IF(NOT(COUNT(AK19)),"NK",SUM(AK19)),Table5a!AH19)</f>
        <v>426.26450069725831</v>
      </c>
      <c r="AL208" s="104">
        <f>IF(COUNTA(AL19),IF(NOT(COUNT(AL19)),"NK",SUM(AL19)),Table5a!AI19)</f>
        <v>435.4478713437436</v>
      </c>
      <c r="AM208" s="104">
        <f>IF(COUNTA(AM19),IF(NOT(COUNT(AM19)),"NK",SUM(AM19)),Table5a!AJ19)</f>
        <v>443.72031995609916</v>
      </c>
      <c r="AN208" s="104">
        <f>IF(COUNTA(AN19),IF(NOT(COUNT(AN19)),"NK",SUM(AN19)),Table5a!AK19)</f>
        <v>449.46604435537631</v>
      </c>
      <c r="AO208" s="104">
        <f>IF(COUNTA(AO19),IF(NOT(COUNT(AO19)),"NK",SUM(AO19)),Table5a!AL19)</f>
        <v>453.49113824600329</v>
      </c>
      <c r="AP208" s="104">
        <f>IF(COUNTA(AP19),IF(NOT(COUNT(AP19)),"NK",SUM(AP19)),Table5a!AM19)</f>
        <v>456.6269987225005</v>
      </c>
      <c r="AQ208" s="104">
        <f>IF(COUNTA(AQ19),IF(NOT(COUNT(AQ19)),"NK",SUM(AQ19)),Table5a!AN19)</f>
        <v>459.44114467116208</v>
      </c>
      <c r="AR208" s="104">
        <f>IF(COUNTA(AR19),IF(NOT(COUNT(AR19)),"NK",SUM(AR19)),Table5a!AO19)</f>
        <v>462.61315284747548</v>
      </c>
      <c r="AS208" s="104">
        <f>IF(COUNTA(AS19),IF(NOT(COUNT(AS19)),"NK",SUM(AS19)),Table5a!AP19)</f>
        <v>464.74049250067208</v>
      </c>
      <c r="AT208" s="104">
        <f>IF(COUNTA(AT19),IF(NOT(COUNT(AT19)),"NK",SUM(AT19)),Table5a!AQ19)</f>
        <v>-1555.4496663668092</v>
      </c>
      <c r="AU208" s="104">
        <f>IF(COUNTA(AU19),IF(NOT(COUNT(AU19)),"NK",SUM(AU19)),Table5a!AR19)</f>
        <v>-1555.2851468105591</v>
      </c>
      <c r="AV208" s="105">
        <f>IF(COUNTA(AV19),IF(NOT(COUNT(AV19)),"NK",SUM(AV19)),IF(ISNUMBER(Table5a!AS19),Table5a!AS19*CH4_GWP,Table5a!AS19))</f>
        <v>74.84719917130451</v>
      </c>
      <c r="AW208" s="104">
        <f>IF(COUNTA(AW19),IF(NOT(COUNT(AW19)),"NK",SUM(AW19)),IF(ISNUMBER(Table5a!AT19),Table5a!AT19*CH4_GWP,Table5a!AT19))</f>
        <v>74.938329648591207</v>
      </c>
      <c r="AX208" s="104">
        <f>IF(COUNTA(AX19),IF(NOT(COUNT(AX19)),"NK",SUM(AX19)),IF(ISNUMBER(Table5a!AU19),Table5a!AU19*CH4_GWP,Table5a!AU19))</f>
        <v>75.168138018553549</v>
      </c>
      <c r="AY208" s="104">
        <f>IF(COUNTA(AY19),IF(NOT(COUNT(AY19)),"NK",SUM(AY19)),IF(ISNUMBER(Table5a!AV19),Table5a!AV19*CH4_GWP,Table5a!AV19))</f>
        <v>74.824421947205437</v>
      </c>
      <c r="AZ208" s="104">
        <f>IF(COUNTA(AZ19),IF(NOT(COUNT(AZ19)),"NK",SUM(AZ19)),IF(ISNUMBER(Table5a!AW19),Table5a!AW19*CH4_GWP,Table5a!AW19))</f>
        <v>77.650472008779587</v>
      </c>
      <c r="BA208" s="104">
        <f>IF(COUNTA(BA19),IF(NOT(COUNT(BA19)),"NK",SUM(BA19)),IF(ISNUMBER(Table5a!AX19),Table5a!AX19*CH4_GWP,Table5a!AX19))</f>
        <v>74.862210503655575</v>
      </c>
      <c r="BB208" s="104">
        <f>IF(COUNTA(BB19),IF(NOT(COUNT(BB19)),"NK",SUM(BB19)),IF(ISNUMBER(Table5a!AY19),Table5a!AY19*CH4_GWP,Table5a!AY19))</f>
        <v>74.95315769969281</v>
      </c>
      <c r="BC208" s="104">
        <f>IF(COUNTA(BC19),IF(NOT(COUNT(BC19)),"NK",SUM(BC19)),IF(ISNUMBER(Table5a!AZ19),Table5a!AZ19*CH4_GWP,Table5a!AZ19))</f>
        <v>74.871540683310272</v>
      </c>
      <c r="BD208" s="104" t="str">
        <f>IF(COUNTA(BD19),IF(NOT(COUNT(BD19)),"NK",SUM(BD19)),IF(ISNUMBER(Table5a!BA19),Table5a!BA19*CH4_GWP,Table5a!BA19))</f>
        <v/>
      </c>
      <c r="BE208" s="104">
        <f>IF(COUNTA(BE19),IF(NOT(COUNT(BE19)),"NK",SUM(BE19)),IF(ISNUMBER(Table5a!BB19),Table5a!BB19*CH4_GWP,Table5a!BB19))</f>
        <v>75.436916013348565</v>
      </c>
      <c r="BF208" s="104">
        <f>IF(COUNTA(BF19),IF(NOT(COUNT(BF19)),"NK",SUM(BF19)),IF(ISNUMBER(Table5a!BC19),Table5a!BC19*CH4_GWP,Table5a!BC19))</f>
        <v>75.436916013348565</v>
      </c>
      <c r="BG208" s="104">
        <f>IF(COUNTA(BG19),IF(NOT(COUNT(BG19)),"NK",SUM(BG19)),IF(ISNUMBER(Table5a!BD19),Table5a!BD19*CH4_GWP,Table5a!BD19))</f>
        <v>75.436916013348565</v>
      </c>
      <c r="BH208" s="104">
        <f>IF(COUNTA(BH19),IF(NOT(COUNT(BH19)),"NK",SUM(BH19)),IF(ISNUMBER(Table5a!BE19),Table5a!BE19*CH4_GWP,Table5a!BE19))</f>
        <v>75.436916013348565</v>
      </c>
      <c r="BI208" s="104">
        <f>IF(COUNTA(BI19),IF(NOT(COUNT(BI19)),"NK",SUM(BI19)),IF(ISNUMBER(Table5a!BF19),Table5a!BF19*CH4_GWP,Table5a!BF19))</f>
        <v>75.436916013348565</v>
      </c>
      <c r="BJ208" s="104">
        <f>IF(COUNTA(BJ19),IF(NOT(COUNT(BJ19)),"NK",SUM(BJ19)),IF(ISNUMBER(Table5a!BG19),Table5a!BG19*CH4_GWP,Table5a!BG19))</f>
        <v>75.436916013348565</v>
      </c>
      <c r="BK208" s="104">
        <f>IF(COUNTA(BK19),IF(NOT(COUNT(BK19)),"NK",SUM(BK19)),IF(ISNUMBER(Table5a!BH19),Table5a!BH19*CH4_GWP,Table5a!BH19))</f>
        <v>75.436916013348565</v>
      </c>
      <c r="BL208" s="104">
        <f>IF(COUNTA(BL19),IF(NOT(COUNT(BL19)),"NK",SUM(BL19)),IF(ISNUMBER(Table5a!BI19),Table5a!BI19*CH4_GWP,Table5a!BI19))</f>
        <v>75.436916013348565</v>
      </c>
      <c r="BM208" s="104">
        <f>IF(COUNTA(BM19),IF(NOT(COUNT(BM19)),"NK",SUM(BM19)),IF(ISNUMBER(Table5a!BJ19),Table5a!BJ19*CH4_GWP,Table5a!BJ19))</f>
        <v>75.436916013348565</v>
      </c>
      <c r="BN208" s="104">
        <f>IF(COUNTA(BN19),IF(NOT(COUNT(BN19)),"NK",SUM(BN19)),IF(ISNUMBER(Table5a!BK19),Table5a!BK19*CH4_GWP,Table5a!BK19))</f>
        <v>75.436916013348565</v>
      </c>
      <c r="BO208" s="104">
        <f>IF(COUNTA(BO19),IF(NOT(COUNT(BO19)),"NK",SUM(BO19)),IF(ISNUMBER(Table5a!BL19),Table5a!BL19*CH4_GWP,Table5a!BL19))</f>
        <v>75.436916013348565</v>
      </c>
      <c r="BP208" s="104">
        <f>IF(COUNTA(BP19),IF(NOT(COUNT(BP19)),"NK",SUM(BP19)),IF(ISNUMBER(Table5a!BM19),Table5a!BM19*CH4_GWP,Table5a!BM19))</f>
        <v>75.436916013348565</v>
      </c>
      <c r="BQ208" s="104">
        <f>IF(COUNTA(BQ19),IF(NOT(COUNT(BQ19)),"NK",SUM(BQ19)),IF(ISNUMBER(Table5a!BN19),Table5a!BN19*CH4_GWP,Table5a!BN19))</f>
        <v>75.436916013348565</v>
      </c>
      <c r="BR208" s="104">
        <f>IF(COUNTA(BR19),IF(NOT(COUNT(BR19)),"NK",SUM(BR19)),IF(ISNUMBER(Table5a!BO19),Table5a!BO19*CH4_GWP,Table5a!BO19))</f>
        <v>75.436916013348565</v>
      </c>
      <c r="BS208" s="104">
        <f>IF(COUNTA(BS19),IF(NOT(COUNT(BS19)),"NK",SUM(BS19)),IF(ISNUMBER(Table5a!BP19),Table5a!BP19*CH4_GWP,Table5a!BP19))</f>
        <v>75.436916013348565</v>
      </c>
      <c r="BT208" s="104">
        <f>IF(COUNTA(BT19),IF(NOT(COUNT(BT19)),"NK",SUM(BT19)),IF(ISNUMBER(Table5a!BQ19),Table5a!BQ19*CH4_GWP,Table5a!BQ19))</f>
        <v>75.436916013348565</v>
      </c>
      <c r="BU208" s="104">
        <f>IF(COUNTA(BU19),IF(NOT(COUNT(BU19)),"NK",SUM(BU19)),IF(ISNUMBER(Table5a!BR19),Table5a!BR19*CH4_GWP,Table5a!BR19))</f>
        <v>75.436916013348565</v>
      </c>
      <c r="BV208" s="104">
        <f>IF(COUNTA(BV19),IF(NOT(COUNT(BV19)),"NK",SUM(BV19)),IF(ISNUMBER(Table5a!BS19),Table5a!BS19*CH4_GWP,Table5a!BS19))</f>
        <v>75.436916013348565</v>
      </c>
      <c r="BW208" s="104">
        <f>IF(COUNTA(BW19),IF(NOT(COUNT(BW19)),"NK",SUM(BW19)),IF(ISNUMBER(Table5a!BT19),Table5a!BT19*CH4_GWP,Table5a!BT19))</f>
        <v>75.436916013348565</v>
      </c>
      <c r="BX208" s="104">
        <f>IF(COUNTA(BX19),IF(NOT(COUNT(BX19)),"NK",SUM(BX19)),IF(ISNUMBER(Table5a!BU19),Table5a!BU19*CH4_GWP,Table5a!BU19))</f>
        <v>75.436916013348565</v>
      </c>
      <c r="BY208" s="104">
        <f>IF(COUNTA(BY19),IF(NOT(COUNT(BY19)),"NK",SUM(BY19)),IF(ISNUMBER(Table5a!BV19),Table5a!BV19*CH4_GWP,Table5a!BV19))</f>
        <v>75.436916013348565</v>
      </c>
      <c r="BZ208" s="104">
        <f>IF(COUNTA(BZ19),IF(NOT(COUNT(BZ19)),"NK",SUM(BZ19)),IF(ISNUMBER(Table5a!BW19),Table5a!BW19*CH4_GWP,Table5a!BW19))</f>
        <v>75.436916013348565</v>
      </c>
      <c r="CA208" s="104">
        <f>IF(COUNTA(CA19),IF(NOT(COUNT(CA19)),"NK",SUM(CA19)),IF(ISNUMBER(Table5a!BX19),Table5a!BX19*CH4_GWP,Table5a!BX19))</f>
        <v>75.436916013348565</v>
      </c>
      <c r="CB208" s="104">
        <f>IF(COUNTA(CB19),IF(NOT(COUNT(CB19)),"NK",SUM(CB19)),IF(ISNUMBER(Table5a!BY19),Table5a!BY19*CH4_GWP,Table5a!BY19))</f>
        <v>75.436916013348565</v>
      </c>
      <c r="CC208" s="104">
        <f>IF(COUNTA(CC19),IF(NOT(COUNT(CC19)),"NK",SUM(CC19)),IF(ISNUMBER(Table5a!BZ19),Table5a!BZ19*CH4_GWP,Table5a!BZ19))</f>
        <v>75.436916013348565</v>
      </c>
      <c r="CD208" s="104">
        <f>IF(COUNTA(CD19),IF(NOT(COUNT(CD19)),"NK",SUM(CD19)),IF(ISNUMBER(Table5a!CA19),Table5a!CA19*CH4_GWP,Table5a!CA19))</f>
        <v>75.436916013348565</v>
      </c>
      <c r="CE208" s="104">
        <f>IF(COUNTA(CE19),IF(NOT(COUNT(CE19)),"NK",SUM(CE19)),IF(ISNUMBER(Table5a!CB19),Table5a!CB19*CH4_GWP,Table5a!CB19))</f>
        <v>75.436916013348565</v>
      </c>
      <c r="CF208" s="104">
        <f>IF(COUNTA(CF19),IF(NOT(COUNT(CF19)),"NK",SUM(CF19)),IF(ISNUMBER(Table5a!CC19),Table5a!CC19*CH4_GWP,Table5a!CC19))</f>
        <v>75.436916013348565</v>
      </c>
      <c r="CG208" s="104">
        <f>IF(COUNTA(CG19),IF(NOT(COUNT(CG19)),"NK",SUM(CG19)),IF(ISNUMBER(Table5a!CD19),Table5a!CD19*CH4_GWP,Table5a!CD19))</f>
        <v>75.436916013348565</v>
      </c>
      <c r="CH208" s="104">
        <f>IF(COUNTA(CH19),IF(NOT(COUNT(CH19)),"NK",SUM(CH19)),IF(ISNUMBER(Table5a!CE19),Table5a!CE19*CH4_GWP,Table5a!CE19))</f>
        <v>75.436916013348565</v>
      </c>
      <c r="CI208" s="104">
        <f>IF(COUNTA(CI19),IF(NOT(COUNT(CI19)),"NK",SUM(CI19)),IF(ISNUMBER(Table5a!CF19),Table5a!CF19*CH4_GWP,Table5a!CF19))</f>
        <v>75.436916013348565</v>
      </c>
      <c r="CJ208" s="104">
        <f>IF(COUNTA(CJ19),IF(NOT(COUNT(CJ19)),"NK",SUM(CJ19)),IF(ISNUMBER(Table5a!CG19),Table5a!CG19*CH4_GWP,Table5a!CG19))</f>
        <v>75.436916013348565</v>
      </c>
      <c r="CK208" s="104">
        <f>IF(COUNTA(CK19),IF(NOT(COUNT(CK19)),"NK",SUM(CK19)),IF(ISNUMBER(Table5a!CH19),Table5a!CH19*CH4_GWP,Table5a!CH19))</f>
        <v>75.436916013348565</v>
      </c>
      <c r="CL208" s="105">
        <f>IF(COUNTA(CL19),IF(NOT(COUNT(CL19)),"NK",SUM(CL19)),IF(ISNUMBER(Table5a!CI19),Table5a!CI19*N2O_GWP,Table5a!CI19))</f>
        <v>240.7447068903615</v>
      </c>
      <c r="CM208" s="104">
        <f>IF(COUNTA(CM19),IF(NOT(COUNT(CM19)),"NK",SUM(CM19)),IF(ISNUMBER(Table5a!CJ19),Table5a!CJ19*N2O_GWP,Table5a!CJ19))</f>
        <v>240.38026610370378</v>
      </c>
      <c r="CN208" s="104">
        <f>IF(COUNTA(CN19),IF(NOT(COUNT(CN19)),"NK",SUM(CN19)),IF(ISNUMBER(Table5a!CK19),Table5a!CK19*N2O_GWP,Table5a!CK19))</f>
        <v>240.55317026613</v>
      </c>
      <c r="CO208" s="104">
        <f>IF(COUNTA(CO19),IF(NOT(COUNT(CO19)),"NK",SUM(CO19)),IF(ISNUMBER(Table5a!CL19),Table5a!CL19*N2O_GWP,Table5a!CL19))</f>
        <v>240.51567964514382</v>
      </c>
      <c r="CP208" s="104">
        <f>IF(COUNTA(CP19),IF(NOT(COUNT(CP19)),"NK",SUM(CP19)),IF(ISNUMBER(Table5a!CM19),Table5a!CM19*N2O_GWP,Table5a!CM19))</f>
        <v>240.8601870950796</v>
      </c>
      <c r="CQ208" s="104">
        <f>IF(COUNTA(CQ19),IF(NOT(COUNT(CQ19)),"NK",SUM(CQ19)),IF(ISNUMBER(Table5a!CN19),Table5a!CN19*N2O_GWP,Table5a!CN19))</f>
        <v>240.66294800730753</v>
      </c>
      <c r="CR208" s="104">
        <f>IF(COUNTA(CR19),IF(NOT(COUNT(CR19)),"NK",SUM(CR19)),IF(ISNUMBER(Table5a!CO19),Table5a!CO19*N2O_GWP,Table5a!CO19))</f>
        <v>240.71326158650535</v>
      </c>
      <c r="CS208" s="104">
        <f>IF(COUNTA(CS19),IF(NOT(COUNT(CS19)),"NK",SUM(CS19)),IF(ISNUMBER(Table5a!CP19),Table5a!CP19*N2O_GWP,Table5a!CP19))</f>
        <v>240.72279575435971</v>
      </c>
      <c r="CT208" s="104" t="str">
        <f>IF(COUNTA(CT19),IF(NOT(COUNT(CT19)),"NK",SUM(CT19)),IF(ISNUMBER(Table5a!CQ19),Table5a!CQ19*N2O_GWP,Table5a!CQ19))</f>
        <v/>
      </c>
      <c r="CU208" s="104">
        <f>IF(COUNTA(CU19),IF(NOT(COUNT(CU19)),"NK",SUM(CU19)),IF(ISNUMBER(Table5a!CR19),Table5a!CR19*N2O_GWP,Table5a!CR19))</f>
        <v>240.74077986672276</v>
      </c>
      <c r="CV208" s="104">
        <f>IF(COUNTA(CV19),IF(NOT(COUNT(CV19)),"NK",SUM(CV19)),IF(ISNUMBER(Table5a!CS19),Table5a!CS19*N2O_GWP,Table5a!CS19))</f>
        <v>240.74077986672276</v>
      </c>
      <c r="CW208" s="104">
        <f>IF(COUNTA(CW19),IF(NOT(COUNT(CW19)),"NK",SUM(CW19)),IF(ISNUMBER(Table5a!CT19),Table5a!CT19*N2O_GWP,Table5a!CT19))</f>
        <v>240.74077986672276</v>
      </c>
      <c r="CX208" s="104">
        <f>IF(COUNTA(CX19),IF(NOT(COUNT(CX19)),"NK",SUM(CX19)),IF(ISNUMBER(Table5a!CU19),Table5a!CU19*N2O_GWP,Table5a!CU19))</f>
        <v>240.74077986672276</v>
      </c>
      <c r="CY208" s="104">
        <f>IF(COUNTA(CY19),IF(NOT(COUNT(CY19)),"NK",SUM(CY19)),IF(ISNUMBER(Table5a!CV19),Table5a!CV19*N2O_GWP,Table5a!CV19))</f>
        <v>240.74077986672276</v>
      </c>
      <c r="CZ208" s="104">
        <f>IF(COUNTA(CZ19),IF(NOT(COUNT(CZ19)),"NK",SUM(CZ19)),IF(ISNUMBER(Table5a!CW19),Table5a!CW19*N2O_GWP,Table5a!CW19))</f>
        <v>240.74077986672276</v>
      </c>
      <c r="DA208" s="104">
        <f>IF(COUNTA(DA19),IF(NOT(COUNT(DA19)),"NK",SUM(DA19)),IF(ISNUMBER(Table5a!CX19),Table5a!CX19*N2O_GWP,Table5a!CX19))</f>
        <v>240.74077986672276</v>
      </c>
      <c r="DB208" s="104">
        <f>IF(COUNTA(DB19),IF(NOT(COUNT(DB19)),"NK",SUM(DB19)),IF(ISNUMBER(Table5a!CY19),Table5a!CY19*N2O_GWP,Table5a!CY19))</f>
        <v>240.74077986672276</v>
      </c>
      <c r="DC208" s="104">
        <f>IF(COUNTA(DC19),IF(NOT(COUNT(DC19)),"NK",SUM(DC19)),IF(ISNUMBER(Table5a!CZ19),Table5a!CZ19*N2O_GWP,Table5a!CZ19))</f>
        <v>240.74077986672276</v>
      </c>
      <c r="DD208" s="104">
        <f>IF(COUNTA(DD19),IF(NOT(COUNT(DD19)),"NK",SUM(DD19)),IF(ISNUMBER(Table5a!DA19),Table5a!DA19*N2O_GWP,Table5a!DA19))</f>
        <v>240.74077986672276</v>
      </c>
      <c r="DE208" s="104">
        <f>IF(COUNTA(DE19),IF(NOT(COUNT(DE19)),"NK",SUM(DE19)),IF(ISNUMBER(Table5a!DB19),Table5a!DB19*N2O_GWP,Table5a!DB19))</f>
        <v>240.74077986672276</v>
      </c>
      <c r="DF208" s="104">
        <f>IF(COUNTA(DF19),IF(NOT(COUNT(DF19)),"NK",SUM(DF19)),IF(ISNUMBER(Table5a!DC19),Table5a!DC19*N2O_GWP,Table5a!DC19))</f>
        <v>240.74077986672276</v>
      </c>
      <c r="DG208" s="104">
        <f>IF(COUNTA(DG19),IF(NOT(COUNT(DG19)),"NK",SUM(DG19)),IF(ISNUMBER(Table5a!DD19),Table5a!DD19*N2O_GWP,Table5a!DD19))</f>
        <v>240.74077986672276</v>
      </c>
      <c r="DH208" s="104">
        <f>IF(COUNTA(DH19),IF(NOT(COUNT(DH19)),"NK",SUM(DH19)),IF(ISNUMBER(Table5a!DE19),Table5a!DE19*N2O_GWP,Table5a!DE19))</f>
        <v>240.74077986672276</v>
      </c>
      <c r="DI208" s="104">
        <f>IF(COUNTA(DI19),IF(NOT(COUNT(DI19)),"NK",SUM(DI19)),IF(ISNUMBER(Table5a!DF19),Table5a!DF19*N2O_GWP,Table5a!DF19))</f>
        <v>240.74077986672276</v>
      </c>
      <c r="DJ208" s="104">
        <f>IF(COUNTA(DJ19),IF(NOT(COUNT(DJ19)),"NK",SUM(DJ19)),IF(ISNUMBER(Table5a!DG19),Table5a!DG19*N2O_GWP,Table5a!DG19))</f>
        <v>240.74077986672276</v>
      </c>
      <c r="DK208" s="104">
        <f>IF(COUNTA(DK19),IF(NOT(COUNT(DK19)),"NK",SUM(DK19)),IF(ISNUMBER(Table5a!DH19),Table5a!DH19*N2O_GWP,Table5a!DH19))</f>
        <v>240.74077986672276</v>
      </c>
      <c r="DL208" s="104">
        <f>IF(COUNTA(DL19),IF(NOT(COUNT(DL19)),"NK",SUM(DL19)),IF(ISNUMBER(Table5a!DI19),Table5a!DI19*N2O_GWP,Table5a!DI19))</f>
        <v>240.74077986672276</v>
      </c>
      <c r="DM208" s="104">
        <f>IF(COUNTA(DM19),IF(NOT(COUNT(DM19)),"NK",SUM(DM19)),IF(ISNUMBER(Table5a!DJ19),Table5a!DJ19*N2O_GWP,Table5a!DJ19))</f>
        <v>240.74077986672276</v>
      </c>
      <c r="DN208" s="104">
        <f>IF(COUNTA(DN19),IF(NOT(COUNT(DN19)),"NK",SUM(DN19)),IF(ISNUMBER(Table5a!DK19),Table5a!DK19*N2O_GWP,Table5a!DK19))</f>
        <v>240.74077986672276</v>
      </c>
      <c r="DO208" s="104">
        <f>IF(COUNTA(DO19),IF(NOT(COUNT(DO19)),"NK",SUM(DO19)),IF(ISNUMBER(Table5a!DL19),Table5a!DL19*N2O_GWP,Table5a!DL19))</f>
        <v>240.74077986672276</v>
      </c>
      <c r="DP208" s="104">
        <f>IF(COUNTA(DP19),IF(NOT(COUNT(DP19)),"NK",SUM(DP19)),IF(ISNUMBER(Table5a!DM19),Table5a!DM19*N2O_GWP,Table5a!DM19))</f>
        <v>240.74077986672276</v>
      </c>
      <c r="DQ208" s="104">
        <f>IF(COUNTA(DQ19),IF(NOT(COUNT(DQ19)),"NK",SUM(DQ19)),IF(ISNUMBER(Table5a!DN19),Table5a!DN19*N2O_GWP,Table5a!DN19))</f>
        <v>240.74077986672276</v>
      </c>
      <c r="DR208" s="104">
        <f>IF(COUNTA(DR19),IF(NOT(COUNT(DR19)),"NK",SUM(DR19)),IF(ISNUMBER(Table5a!DO19),Table5a!DO19*N2O_GWP,Table5a!DO19))</f>
        <v>240.74077986672276</v>
      </c>
      <c r="DS208" s="104">
        <f>IF(COUNTA(DS19),IF(NOT(COUNT(DS19)),"NK",SUM(DS19)),IF(ISNUMBER(Table5a!DP19),Table5a!DP19*N2O_GWP,Table5a!DP19))</f>
        <v>240.74077986672276</v>
      </c>
      <c r="DT208" s="104">
        <f>IF(COUNTA(DT19),IF(NOT(COUNT(DT19)),"NK",SUM(DT19)),IF(ISNUMBER(Table5a!DQ19),Table5a!DQ19*N2O_GWP,Table5a!DQ19))</f>
        <v>240.74077986672276</v>
      </c>
      <c r="DU208" s="104">
        <f>IF(COUNTA(DU19),IF(NOT(COUNT(DU19)),"NK",SUM(DU19)),IF(ISNUMBER(Table5a!DR19),Table5a!DR19*N2O_GWP,Table5a!DR19))</f>
        <v>240.74077986672276</v>
      </c>
      <c r="DV208" s="104">
        <f>IF(COUNTA(DV19),IF(NOT(COUNT(DV19)),"NK",SUM(DV19)),IF(ISNUMBER(Table5a!DS19),Table5a!DS19*N2O_GWP,Table5a!DS19))</f>
        <v>240.74077986672276</v>
      </c>
      <c r="DW208" s="104">
        <f>IF(COUNTA(DW19),IF(NOT(COUNT(DW19)),"NK",SUM(DW19)),IF(ISNUMBER(Table5a!DT19),Table5a!DT19*N2O_GWP,Table5a!DT19))</f>
        <v>240.74077986672276</v>
      </c>
      <c r="DX208" s="104">
        <f>IF(COUNTA(DX19),IF(NOT(COUNT(DX19)),"NK",SUM(DX19)),IF(ISNUMBER(Table5a!DU19),Table5a!DU19*N2O_GWP,Table5a!DU19))</f>
        <v>240.74077986672276</v>
      </c>
      <c r="DY208" s="104">
        <f>IF(COUNTA(DY19),IF(NOT(COUNT(DY19)),"NK",SUM(DY19)),IF(ISNUMBER(Table5a!DV19),Table5a!DV19*N2O_GWP,Table5a!DV19))</f>
        <v>240.74077986672276</v>
      </c>
      <c r="DZ208" s="104">
        <f>IF(COUNTA(DZ19),IF(NOT(COUNT(DZ19)),"NK",SUM(DZ19)),IF(ISNUMBER(Table5a!DW19),Table5a!DW19*N2O_GWP,Table5a!DW19))</f>
        <v>240.74077986672276</v>
      </c>
      <c r="EA208" s="104">
        <f>IF(COUNTA(EA19),IF(NOT(COUNT(EA19)),"NK",SUM(EA19)),IF(ISNUMBER(Table5a!DX19),Table5a!DX19*N2O_GWP,Table5a!DX19))</f>
        <v>240.74077986672276</v>
      </c>
      <c r="EB208" s="105">
        <f>IF(COUNTA(EB19),IF(NOT(COUNT(EB19)),"NK",SUM(EB19)),Table5a!DY19)</f>
        <v>-1113.500748505563</v>
      </c>
      <c r="EC208" s="104">
        <f>IF(COUNTA(EC19),IF(NOT(COUNT(EC19)),"NK",SUM(EC19)),Table5a!DZ19)</f>
        <v>616.49102348450776</v>
      </c>
      <c r="ED208" s="104">
        <f>IF(COUNTA(ED19),IF(NOT(COUNT(ED19)),"NK",SUM(ED19)),Table5a!EA19)</f>
        <v>1766.6059815015449</v>
      </c>
      <c r="EE208" s="104">
        <f>IF(COUNTA(EE19),IF(NOT(COUNT(EE19)),"NK",SUM(EE19)),Table5a!EB19)</f>
        <v>1447.2870449717875</v>
      </c>
      <c r="EF208" s="104">
        <f>IF(COUNTA(EF19),IF(NOT(COUNT(EF19)),"NK",SUM(EF19)),Table5a!EC19)</f>
        <v>2923.2773053308047</v>
      </c>
      <c r="EG208" s="104">
        <f>IF(COUNTA(EG19),IF(NOT(COUNT(EG19)),"NK",SUM(EG19)),Table5a!ED19)</f>
        <v>2657.4961561558334</v>
      </c>
      <c r="EH208" s="104">
        <f>IF(COUNTA(EH19),IF(NOT(COUNT(EH19)),"NK",SUM(EH19)),Table5a!EE19)</f>
        <v>656.57455727019692</v>
      </c>
      <c r="EI208" s="104">
        <f>IF(COUNTA(EI19),IF(NOT(COUNT(EI19)),"NK",SUM(EI19)),Table5a!EF19)</f>
        <v>-98.29310670188012</v>
      </c>
      <c r="EJ208" s="104" t="str">
        <f>IF(COUNTA(EJ19),IF(NOT(COUNT(EJ19)),"NK",SUM(EJ19)),Table5a!EG19)</f>
        <v/>
      </c>
      <c r="EK208" s="104">
        <f>IF(COUNTA(EK19),IF(NOT(COUNT(EK19)),"NK",SUM(EK19)),Table5a!EH19)</f>
        <v>2127.7480467178416</v>
      </c>
      <c r="EL208" s="104">
        <f>IF(COUNTA(EL19),IF(NOT(COUNT(EL19)),"NK",SUM(EL19)),Table5a!EI19)</f>
        <v>816.85426546474696</v>
      </c>
      <c r="EM208" s="104">
        <f>IF(COUNTA(EM19),IF(NOT(COUNT(EM19)),"NK",SUM(EM19)),Table5a!EJ19)</f>
        <v>790.50969331674139</v>
      </c>
      <c r="EN208" s="104">
        <f>IF(COUNTA(EN19),IF(NOT(COUNT(EN19)),"NK",SUM(EN19)),Table5a!EK19)</f>
        <v>760.78589740203654</v>
      </c>
      <c r="EO208" s="104">
        <f>IF(COUNTA(EO19),IF(NOT(COUNT(EO19)),"NK",SUM(EO19)),Table5a!EL19)</f>
        <v>737.27425139215745</v>
      </c>
      <c r="EP208" s="104">
        <f>IF(COUNTA(EP19),IF(NOT(COUNT(EP19)),"NK",SUM(EP19)),Table5a!EM19)</f>
        <v>722.34259280299523</v>
      </c>
      <c r="EQ208" s="104">
        <f>IF(COUNTA(EQ19),IF(NOT(COUNT(EQ19)),"NK",SUM(EQ19)),Table5a!EN19)</f>
        <v>709.38041145608338</v>
      </c>
      <c r="ER208" s="104">
        <f>IF(COUNTA(ER19),IF(NOT(COUNT(ER19)),"NK",SUM(ER19)),Table5a!EO19)</f>
        <v>704.50027559390253</v>
      </c>
      <c r="ES208" s="104">
        <f>IF(COUNTA(ES19),IF(NOT(COUNT(ES19)),"NK",SUM(ES19)),Table5a!EP19)</f>
        <v>701.18429046404981</v>
      </c>
      <c r="ET208" s="104">
        <f>IF(COUNTA(ET19),IF(NOT(COUNT(ET19)),"NK",SUM(ET19)),Table5a!EQ19)</f>
        <v>701.3466733067022</v>
      </c>
      <c r="EU208" s="104">
        <f>IF(COUNTA(EU19),IF(NOT(COUNT(EU19)),"NK",SUM(EU19)),Table5a!ER19)</f>
        <v>710.02372454500698</v>
      </c>
      <c r="EV208" s="104">
        <f>IF(COUNTA(EV19),IF(NOT(COUNT(EV19)),"NK",SUM(EV19)),Table5a!ES19)</f>
        <v>601.17499474222836</v>
      </c>
      <c r="EW208" s="104">
        <f>IF(COUNTA(EW19),IF(NOT(COUNT(EW19)),"NK",SUM(EW19)),Table5a!ET19)</f>
        <v>615.09154438806445</v>
      </c>
      <c r="EX208" s="104">
        <f>IF(COUNTA(EX19),IF(NOT(COUNT(EX19)),"NK",SUM(EX19)),Table5a!EU19)</f>
        <v>632.52311281287768</v>
      </c>
      <c r="EY208" s="104">
        <f>IF(COUNTA(EY19),IF(NOT(COUNT(EY19)),"NK",SUM(EY19)),Table5a!EV19)</f>
        <v>651.98109795448647</v>
      </c>
      <c r="EZ208" s="104">
        <f>IF(COUNTA(EZ19),IF(NOT(COUNT(EZ19)),"NK",SUM(EZ19)),Table5a!EW19)</f>
        <v>662.21619909335698</v>
      </c>
      <c r="FA208" s="104">
        <f>IF(COUNTA(FA19),IF(NOT(COUNT(FA19)),"NK",SUM(FA19)),Table5a!EX19)</f>
        <v>675.30577207701333</v>
      </c>
      <c r="FB208" s="104">
        <f>IF(COUNTA(FB19),IF(NOT(COUNT(FB19)),"NK",SUM(FB19)),Table5a!EY19)</f>
        <v>689.67796005704906</v>
      </c>
      <c r="FC208" s="104">
        <f>IF(COUNTA(FC19),IF(NOT(COUNT(FC19)),"NK",SUM(FC19)),Table5a!EZ19)</f>
        <v>705.16187035051939</v>
      </c>
      <c r="FD208" s="104">
        <f>IF(COUNTA(FD19),IF(NOT(COUNT(FD19)),"NK",SUM(FD19)),Table5a!FA19)</f>
        <v>720.52852492445732</v>
      </c>
      <c r="FE208" s="104">
        <f>IF(COUNTA(FE19),IF(NOT(COUNT(FE19)),"NK",SUM(FE19)),Table5a!FB19)</f>
        <v>725.91175843236454</v>
      </c>
      <c r="FF208" s="104">
        <f>IF(COUNTA(FF19),IF(NOT(COUNT(FF19)),"NK",SUM(FF19)),Table5a!FC19)</f>
        <v>734.3287978439148</v>
      </c>
      <c r="FG208" s="104">
        <f>IF(COUNTA(FG19),IF(NOT(COUNT(FG19)),"NK",SUM(FG19)),Table5a!FD19)</f>
        <v>742.44219657732958</v>
      </c>
      <c r="FH208" s="104">
        <f>IF(COUNTA(FH19),IF(NOT(COUNT(FH19)),"NK",SUM(FH19)),Table5a!FE19)</f>
        <v>751.62556722381487</v>
      </c>
      <c r="FI208" s="104">
        <f>IF(COUNTA(FI19),IF(NOT(COUNT(FI19)),"NK",SUM(FI19)),Table5a!FF19)</f>
        <v>759.89801583617043</v>
      </c>
      <c r="FJ208" s="104">
        <f>IF(COUNTA(FJ19),IF(NOT(COUNT(FJ19)),"NK",SUM(FJ19)),Table5a!FG19)</f>
        <v>765.64374023544758</v>
      </c>
      <c r="FK208" s="104">
        <f>IF(COUNTA(FK19),IF(NOT(COUNT(FK19)),"NK",SUM(FK19)),Table5a!FH19)</f>
        <v>769.66883412607456</v>
      </c>
      <c r="FL208" s="104">
        <f>IF(COUNTA(FL19),IF(NOT(COUNT(FL19)),"NK",SUM(FL19)),Table5a!FI19)</f>
        <v>772.80469460257177</v>
      </c>
      <c r="FM208" s="104">
        <f>IF(COUNTA(FM19),IF(NOT(COUNT(FM19)),"NK",SUM(FM19)),Table5a!FJ19)</f>
        <v>775.61884055123335</v>
      </c>
      <c r="FN208" s="104">
        <f>IF(COUNTA(FN19),IF(NOT(COUNT(FN19)),"NK",SUM(FN19)),Table5a!FK19)</f>
        <v>778.79084872754675</v>
      </c>
      <c r="FO208" s="104">
        <f>IF(COUNTA(FO19),IF(NOT(COUNT(FO19)),"NK",SUM(FO19)),Table5a!FL19)</f>
        <v>780.91818838074335</v>
      </c>
      <c r="FP208" s="104">
        <f>IF(COUNTA(FP19),IF(NOT(COUNT(FP19)),"NK",SUM(FP19)),Table5a!FM19)</f>
        <v>-1239.2719704867379</v>
      </c>
      <c r="FQ208" s="104">
        <f>IF(COUNTA(FQ19),IF(NOT(COUNT(FQ19)),"NK",SUM(FQ19)),Table5a!FN19)</f>
        <v>-1239.1074509304879</v>
      </c>
    </row>
    <row r="209" spans="4:173" ht="15" customHeight="1" outlineLevel="1" x14ac:dyDescent="0.3">
      <c r="D209" s="82" t="s">
        <v>24158</v>
      </c>
      <c r="E209" s="37" t="s">
        <v>24159</v>
      </c>
      <c r="F209" s="104">
        <f>IF(COUNTA(F37,F41,F42,F46,F47,F51,F52,F57,F63),IF(NOT(COUNT(F37,F41,F42,F46,F47,F51,F52,F57,F63)),"NK",SUM(F37,F41,F42,F46,F47,F51,F52,F57,F63)),Table5a!C51)</f>
        <v>1301.4546380000002</v>
      </c>
      <c r="G209" s="104">
        <f>IF(COUNTA(G37,G41,G42,G46,G47,G51,G52,G57,G63),IF(NOT(COUNT(G37,G41,G42,G46,G47,G51,G52,G57,G63)),"NK",SUM(G37,G41,G42,G46,G47,G51,G52,G57,G63)),Table5a!D51)</f>
        <v>809.75423100000023</v>
      </c>
      <c r="H209" s="104">
        <f>IF(COUNTA(H37,H41,H42,H46,H47,H51,H52,H57,H63),IF(NOT(COUNT(H37,H41,H42,H46,H47,H51,H52,H57,H63)),"NK",SUM(H37,H41,H42,H46,H47,H51,H52,H57,H63)),Table5a!E51)</f>
        <v>612.95671433333348</v>
      </c>
      <c r="I209" s="104">
        <f>IF(COUNTA(I37,I41,I42,I46,I47,I51,I52,I57,I63),IF(NOT(COUNT(I37,I41,I42,I46,I47,I51,I52,I57,I63)),"NK",SUM(I37,I41,I42,I46,I47,I51,I52,I57,I63)),Table5a!F51)</f>
        <v>864.95509833333358</v>
      </c>
      <c r="J209" s="104">
        <f>IF(COUNTA(J37,J41,J42,J46,J47,J51,J52,J57,J63),IF(NOT(COUNT(J37,J41,J42,J46,J47,J51,J52,J57,J63)),"NK",SUM(J37,J41,J42,J46,J47,J51,J52,J57,J63)),Table5a!G51)</f>
        <v>1113.6897823333336</v>
      </c>
      <c r="K209" s="104">
        <f>IF(COUNTA(K37,K41,K42,K46,K47,K51,K52,K57,K63),IF(NOT(COUNT(K37,K41,K42,K46,K47,K51,K52,K57,K63)),"NK",SUM(K37,K41,K42,K46,K47,K51,K52,K57,K63)),Table5a!H51)</f>
        <v>979.83094733333371</v>
      </c>
      <c r="L209" s="104">
        <f>IF(COUNTA(L37,L41,L42,L46,L47,L51,L52,L57,L63),IF(NOT(COUNT(L37,L41,L42,L46,L47,L51,L52,L57,L63)),"NK",SUM(L37,L41,L42,L46,L47,L51,L52,L57,L63)),Table5a!I51)</f>
        <v>868.33933633333356</v>
      </c>
      <c r="M209" s="104">
        <f>IF(COUNTA(M37,M41,M42,M46,M47,M51,M52,M57,M63),IF(NOT(COUNT(M37,M41,M42,M46,M47,M51,M52,M57,M63)),"NK",SUM(M37,M41,M42,M46,M47,M51,M52,M57,M63)),Table5a!J51)</f>
        <v>1115.3802220000002</v>
      </c>
      <c r="N209" s="104" t="str">
        <f>IF(COUNTA(N37,N41,N42,N46,N47,N51,N52,N57,N63),IF(NOT(COUNT(N37,N41,N42,N46,N47,N51,N52,N57,N63)),"NK",SUM(N37,N41,N42,N46,N47,N51,N52,N57,N63)),Table5a!K51)</f>
        <v/>
      </c>
      <c r="O209" s="104">
        <f>IF(COUNTA(O37,O41,O42,O46,O47,O51,O52,O57,O63),IF(NOT(COUNT(O37,O41,O42,O46,O47,O51,O52,O57,O63)),"NK",SUM(O37,O41,O42,O46,O47,O51,O52,O57,O63)),Table5a!L51)</f>
        <v>1102.6144298981876</v>
      </c>
      <c r="P209" s="104">
        <f>IF(COUNTA(P37,P41,P42,P46,P47,P51,P52,P57,P63),IF(NOT(COUNT(P37,P41,P42,P46,P47,P51,P52,P57,P63)),"NK",SUM(P37,P41,P42,P46,P47,P51,P52,P57,P63)),Table5a!M51)</f>
        <v>1093.0800476365785</v>
      </c>
      <c r="Q209" s="104">
        <f>IF(COUNTA(Q37,Q41,Q42,Q46,Q47,Q51,Q52,Q57,Q63),IF(NOT(COUNT(Q37,Q41,Q42,Q46,Q47,Q51,Q52,Q57,Q63)),"NK",SUM(Q37,Q41,Q42,Q46,Q47,Q51,Q52,Q57,Q63)),Table5a!N51)</f>
        <v>1097.2580301842352</v>
      </c>
      <c r="R209" s="104">
        <f>IF(COUNTA(R37,R41,R42,R46,R47,R51,R52,R57,R63),IF(NOT(COUNT(R37,R41,R42,R46,R47,R51,R52,R57,R63)),"NK",SUM(R37,R41,R42,R46,R47,R51,R52,R57,R63)),Table5a!O51)</f>
        <v>1101.1166068696762</v>
      </c>
      <c r="S209" s="104">
        <f>IF(COUNTA(S37,S41,S42,S46,S47,S51,S52,S57,S63),IF(NOT(COUNT(S37,S41,S42,S46,S47,S51,S52,S57,S63)),"NK",SUM(S37,S41,S42,S46,S47,S51,S52,S57,S63)),Table5a!P51)</f>
        <v>1104.7069721177436</v>
      </c>
      <c r="T209" s="104">
        <f>IF(COUNTA(T37,T41,T42,T46,T47,T51,T52,T57,T63),IF(NOT(COUNT(T37,T41,T42,T46,T47,T51,T52,T57,T63)),"NK",SUM(T37,T41,T42,T46,T47,T51,T52,T57,T63)),Table5a!Q51)</f>
        <v>1108.0689201641915</v>
      </c>
      <c r="U209" s="104">
        <f>IF(COUNTA(U37,U41,U42,U46,U47,U51,U52,U57,U63),IF(NOT(COUNT(U37,U41,U42,U46,U47,U51,U52,U57,U63)),"NK",SUM(U37,U41,U42,U46,U47,U51,U52,U57,U63)),Table5a!R51)</f>
        <v>1111.2339972672908</v>
      </c>
      <c r="V209" s="104">
        <f>IF(COUNTA(V37,V41,V42,V46,V47,V51,V52,V57,V63),IF(NOT(COUNT(V37,V41,V42,V46,V47,V51,V52,V57,V63)),"NK",SUM(V37,V41,V42,V46,V47,V51,V52,V57,V63)),Table5a!S51)</f>
        <v>1114.2276345078312</v>
      </c>
      <c r="W209" s="104">
        <f>IF(COUNTA(W37,W41,W42,W46,W47,W51,W52,W57,W63),IF(NOT(COUNT(W37,W41,W42,W46,W47,W51,W52,W57,W63)),"NK",SUM(W37,W41,W42,W46,W47,W51,W52,W57,W63)),Table5a!T51)</f>
        <v>1117.070632865245</v>
      </c>
      <c r="X209" s="104">
        <f>IF(COUNTA(X37,X41,X42,X46,X47,X51,X52,X57,X63),IF(NOT(COUNT(X37,X41,X42,X46,X47,X51,X52,X57,X63)),"NK",SUM(X37,X41,X42,X46,X47,X51,X52,X57,X63)),Table5a!U51)</f>
        <v>1119.7802231670551</v>
      </c>
      <c r="Y209" s="104">
        <f>IF(COUNTA(Y37,Y41,Y42,Y46,Y47,Y51,Y52,Y57,Y63),IF(NOT(COUNT(Y37,Y41,Y42,Y46,Y47,Y51,Y52,Y57,Y63)),"NK",SUM(Y37,Y41,Y42,Y46,Y47,Y51,Y52,Y57,Y63)),Table5a!V51)</f>
        <v>1122.3708390758059</v>
      </c>
      <c r="Z209" s="104">
        <f>IF(COUNTA(Z37,Z41,Z42,Z46,Z47,Z51,Z52,Z57,Z63),IF(NOT(COUNT(Z37,Z41,Z42,Z46,Z47,Z51,Z52,Z57,Z63)),"NK",SUM(Z37,Z41,Z42,Z46,Z47,Z51,Z52,Z57,Z63)),Table5a!W51)</f>
        <v>1124.8546915721126</v>
      </c>
      <c r="AA209" s="104">
        <f>IF(COUNTA(AA37,AA41,AA42,AA46,AA47,AA51,AA52,AA57,AA63),IF(NOT(COUNT(AA37,AA41,AA42,AA46,AA47,AA51,AA52,AA57,AA63)),"NK",SUM(AA37,AA41,AA42,AA46,AA47,AA51,AA52,AA57,AA63)),Table5a!X51)</f>
        <v>1136.6272646666671</v>
      </c>
      <c r="AB209" s="104">
        <f>IF(COUNTA(AB37,AB41,AB42,AB46,AB47,AB51,AB52,AB57,AB63),IF(NOT(COUNT(AB37,AB41,AB42,AB46,AB47,AB51,AB52,AB57,AB63)),"NK",SUM(AB37,AB41,AB42,AB46,AB47,AB51,AB52,AB57,AB63)),Table5a!Y51)</f>
        <v>1137.045264666667</v>
      </c>
      <c r="AC209" s="104">
        <f>IF(COUNTA(AC37,AC41,AC42,AC46,AC47,AC51,AC52,AC57,AC63),IF(NOT(COUNT(AC37,AC41,AC42,AC46,AC47,AC51,AC52,AC57,AC63)),"NK",SUM(AC37,AC41,AC42,AC46,AC47,AC51,AC52,AC57,AC63)),Table5a!Z51)</f>
        <v>1136.8949313333337</v>
      </c>
      <c r="AD209" s="104">
        <f>IF(COUNTA(AD37,AD41,AD42,AD46,AD47,AD51,AD52,AD57,AD63),IF(NOT(COUNT(AD37,AD41,AD42,AD46,AD47,AD51,AD52,AD57,AD63)),"NK",SUM(AD37,AD41,AD42,AD46,AD47,AD51,AD52,AD57,AD63)),Table5a!AA51)</f>
        <v>1136.7445980000002</v>
      </c>
      <c r="AE209" s="104">
        <f>IF(COUNTA(AE37,AE41,AE42,AE46,AE47,AE51,AE52,AE57,AE63),IF(NOT(COUNT(AE37,AE41,AE42,AE46,AE47,AE51,AE52,AE57,AE63)),"NK",SUM(AE37,AE41,AE42,AE46,AE47,AE51,AE52,AE57,AE63)),Table5a!AB51)</f>
        <v>1136.594264666667</v>
      </c>
      <c r="AF209" s="104">
        <f>IF(COUNTA(AF37,AF41,AF42,AF46,AF47,AF51,AF52,AF57,AF63),IF(NOT(COUNT(AF37,AF41,AF42,AF46,AF47,AF51,AF52,AF57,AF63)),"NK",SUM(AF37,AF41,AF42,AF46,AF47,AF51,AF52,AF57,AF63)),Table5a!AC51)</f>
        <v>1136.4439313333337</v>
      </c>
      <c r="AG209" s="104">
        <f>IF(COUNTA(AG37,AG41,AG42,AG46,AG47,AG51,AG52,AG57,AG63),IF(NOT(COUNT(AG37,AG41,AG42,AG46,AG47,AG51,AG52,AG57,AG63)),"NK",SUM(AG37,AG41,AG42,AG46,AG47,AG51,AG52,AG57,AG63)),Table5a!AD51)</f>
        <v>1136.3852646666669</v>
      </c>
      <c r="AH209" s="104">
        <f>IF(COUNTA(AH37,AH41,AH42,AH46,AH47,AH51,AH52,AH57,AH63),IF(NOT(COUNT(AH37,AH41,AH42,AH46,AH47,AH51,AH52,AH57,AH63)),"NK",SUM(AH37,AH41,AH42,AH46,AH47,AH51,AH52,AH57,AH63)),Table5a!AE51)</f>
        <v>1136.8949313333337</v>
      </c>
      <c r="AI209" s="104">
        <f>IF(COUNTA(AI37,AI41,AI42,AI46,AI47,AI51,AI52,AI57,AI63),IF(NOT(COUNT(AI37,AI41,AI42,AI46,AI47,AI51,AI52,AI57,AI63)),"NK",SUM(AI37,AI41,AI42,AI46,AI47,AI51,AI52,AI57,AI63)),Table5a!AF51)</f>
        <v>1136.8949313333337</v>
      </c>
      <c r="AJ209" s="104">
        <f>IF(COUNTA(AJ37,AJ41,AJ42,AJ46,AJ47,AJ51,AJ52,AJ57,AJ63),IF(NOT(COUNT(AJ37,AJ41,AJ42,AJ46,AJ47,AJ51,AJ52,AJ57,AJ63)),"NK",SUM(AJ37,AJ41,AJ42,AJ46,AJ47,AJ51,AJ52,AJ57,AJ63)),Table5a!AG51)</f>
        <v>1136.8949313333337</v>
      </c>
      <c r="AK209" s="104">
        <f>IF(COUNTA(AK37,AK41,AK42,AK46,AK47,AK51,AK52,AK57,AK63),IF(NOT(COUNT(AK37,AK41,AK42,AK46,AK47,AK51,AK52,AK57,AK63)),"NK",SUM(AK37,AK41,AK42,AK46,AK47,AK51,AK52,AK57,AK63)),Table5a!AH51)</f>
        <v>1136.8949313333337</v>
      </c>
      <c r="AL209" s="104">
        <f>IF(COUNTA(AL37,AL41,AL42,AL46,AL47,AL51,AL52,AL57,AL63),IF(NOT(COUNT(AL37,AL41,AL42,AL46,AL47,AL51,AL52,AL57,AL63)),"NK",SUM(AL37,AL41,AL42,AL46,AL47,AL51,AL52,AL57,AL63)),Table5a!AI51)</f>
        <v>1136.8949313333337</v>
      </c>
      <c r="AM209" s="104">
        <f>IF(COUNTA(AM37,AM41,AM42,AM46,AM47,AM51,AM52,AM57,AM63),IF(NOT(COUNT(AM37,AM41,AM42,AM46,AM47,AM51,AM52,AM57,AM63)),"NK",SUM(AM37,AM41,AM42,AM46,AM47,AM51,AM52,AM57,AM63)),Table5a!AJ51)</f>
        <v>1136.8949313333337</v>
      </c>
      <c r="AN209" s="104">
        <f>IF(COUNTA(AN37,AN41,AN42,AN46,AN47,AN51,AN52,AN57,AN63),IF(NOT(COUNT(AN37,AN41,AN42,AN46,AN47,AN51,AN52,AN57,AN63)),"NK",SUM(AN37,AN41,AN42,AN46,AN47,AN51,AN52,AN57,AN63)),Table5a!AK51)</f>
        <v>1136.8949313333337</v>
      </c>
      <c r="AO209" s="104">
        <f>IF(COUNTA(AO37,AO41,AO42,AO46,AO47,AO51,AO52,AO57,AO63),IF(NOT(COUNT(AO37,AO41,AO42,AO46,AO47,AO51,AO52,AO57,AO63)),"NK",SUM(AO37,AO41,AO42,AO46,AO47,AO51,AO52,AO57,AO63)),Table5a!AL51)</f>
        <v>1136.8949313333337</v>
      </c>
      <c r="AP209" s="104">
        <f>IF(COUNTA(AP37,AP41,AP42,AP46,AP47,AP51,AP52,AP57,AP63),IF(NOT(COUNT(AP37,AP41,AP42,AP46,AP47,AP51,AP52,AP57,AP63)),"NK",SUM(AP37,AP41,AP42,AP46,AP47,AP51,AP52,AP57,AP63)),Table5a!AM51)</f>
        <v>1136.8949313333337</v>
      </c>
      <c r="AQ209" s="104">
        <f>IF(COUNTA(AQ37,AQ41,AQ42,AQ46,AQ47,AQ51,AQ52,AQ57,AQ63),IF(NOT(COUNT(AQ37,AQ41,AQ42,AQ46,AQ47,AQ51,AQ52,AQ57,AQ63)),"NK",SUM(AQ37,AQ41,AQ42,AQ46,AQ47,AQ51,AQ52,AQ57,AQ63)),Table5a!AN51)</f>
        <v>1136.8949313333337</v>
      </c>
      <c r="AR209" s="104">
        <f>IF(COUNTA(AR37,AR41,AR42,AR46,AR47,AR51,AR52,AR57,AR63),IF(NOT(COUNT(AR37,AR41,AR42,AR46,AR47,AR51,AR52,AR57,AR63)),"NK",SUM(AR37,AR41,AR42,AR46,AR47,AR51,AR52,AR57,AR63)),Table5a!AO51)</f>
        <v>1136.8949313333337</v>
      </c>
      <c r="AS209" s="104">
        <f>IF(COUNTA(AS37,AS41,AS42,AS46,AS47,AS51,AS52,AS57,AS63),IF(NOT(COUNT(AS37,AS41,AS42,AS46,AS47,AS51,AS52,AS57,AS63)),"NK",SUM(AS37,AS41,AS42,AS46,AS47,AS51,AS52,AS57,AS63)),Table5a!AP51)</f>
        <v>1136.8949313333337</v>
      </c>
      <c r="AT209" s="104">
        <f>IF(COUNTA(AT37,AT41,AT42,AT46,AT47,AT51,AT52,AT57,AT63),IF(NOT(COUNT(AT37,AT41,AT42,AT46,AT47,AT51,AT52,AT57,AT63)),"NK",SUM(AT37,AT41,AT42,AT46,AT47,AT51,AT52,AT57,AT63)),Table5a!AQ51)</f>
        <v>1136.8949313333337</v>
      </c>
      <c r="AU209" s="104">
        <f>IF(COUNTA(AU37,AU41,AU42,AU46,AU47,AU51,AU52,AU57,AU63),IF(NOT(COUNT(AU37,AU41,AU42,AU46,AU47,AU51,AU52,AU57,AU63)),"NK",SUM(AU37,AU41,AU42,AU46,AU47,AU51,AU52,AU57,AU63)),Table5a!AR51)</f>
        <v>1136.8949313333337</v>
      </c>
      <c r="AV209" s="105">
        <f>IF(COUNTA(AV37,AV41,AV42,AV46,AV47,AV51,AV52,AV57,AV63),IF(NOT(COUNT(AV37,AV41,AV42,AV46,AV47,AV51,AV52,AV57,AV63)),"NK",SUM(AV37,AV41,AV42,AV46,AV47,AV51,AV52,AV57,AV63)),IF(ISNUMBER(Table5a!AS51),Table5a!AS51*CH4_GWP,Table5a!AS51))</f>
        <v>0.11561088000000003</v>
      </c>
      <c r="AW209" s="104">
        <f>IF(COUNTA(AW37,AW41,AW42,AW46,AW47,AW51,AW52,AW57,AW63),IF(NOT(COUNT(AW37,AW41,AW42,AW46,AW47,AW51,AW52,AW57,AW63)),"NK",SUM(AW37,AW41,AW42,AW46,AW47,AW51,AW52,AW57,AW63)),IF(ISNUMBER(Table5a!AT51),Table5a!AT51*CH4_GWP,Table5a!AT51))</f>
        <v>0.11156544</v>
      </c>
      <c r="AX209" s="104">
        <f>IF(COUNTA(AX37,AX41,AX42,AX46,AX47,AX51,AX52,AX57,AX63),IF(NOT(COUNT(AX37,AX41,AX42,AX46,AX47,AX51,AX52,AX57,AX63)),"NK",SUM(AX37,AX41,AX42,AX46,AX47,AX51,AX52,AX57,AX63)),IF(ISNUMBER(Table5a!AU51),Table5a!AU51*CH4_GWP,Table5a!AU51))</f>
        <v>0.11295423999999998</v>
      </c>
      <c r="AY209" s="104">
        <f>IF(COUNTA(AY37,AY41,AY42,AY46,AY47,AY51,AY52,AY57,AY63),IF(NOT(COUNT(AY37,AY41,AY42,AY46,AY47,AY51,AY52,AY57,AY63)),"NK",SUM(AY37,AY41,AY42,AY46,AY47,AY51,AY52,AY57,AY63)),IF(ISNUMBER(Table5a!AV51),Table5a!AV51*CH4_GWP,Table5a!AV51))</f>
        <v>0.11435200000000001</v>
      </c>
      <c r="AZ209" s="104">
        <f>IF(COUNTA(AZ37,AZ41,AZ42,AZ46,AZ47,AZ51,AZ52,AZ57,AZ63),IF(NOT(COUNT(AZ37,AZ41,AZ42,AZ46,AZ47,AZ51,AZ52,AZ57,AZ63)),"NK",SUM(AZ37,AZ41,AZ42,AZ46,AZ47,AZ51,AZ52,AZ57,AZ63)),IF(ISNUMBER(Table5a!AW51),Table5a!AW51*CH4_GWP,Table5a!AW51))</f>
        <v>0.11574976000000001</v>
      </c>
      <c r="BA209" s="104">
        <f>IF(COUNTA(BA37,BA41,BA42,BA46,BA47,BA51,BA52,BA57,BA63),IF(NOT(COUNT(BA37,BA41,BA42,BA46,BA47,BA51,BA52,BA57,BA63)),"NK",SUM(BA37,BA41,BA42,BA46,BA47,BA51,BA52,BA57,BA63)),IF(ISNUMBER(Table5a!AX51),Table5a!AX51*CH4_GWP,Table5a!AX51))</f>
        <v>0.11574976000000001</v>
      </c>
      <c r="BB209" s="104">
        <f>IF(COUNTA(BB37,BB41,BB42,BB46,BB47,BB51,BB52,BB57,BB63),IF(NOT(COUNT(BB37,BB41,BB42,BB46,BB47,BB51,BB52,BB57,BB63)),"NK",SUM(BB37,BB41,BB42,BB46,BB47,BB51,BB52,BB57,BB63)),IF(ISNUMBER(Table5a!AY51),Table5a!AY51*CH4_GWP,Table5a!AY51))</f>
        <v>0.11574976000000003</v>
      </c>
      <c r="BC209" s="104">
        <f>IF(COUNTA(BC37,BC41,BC42,BC46,BC47,BC51,BC52,BC57,BC63),IF(NOT(COUNT(BC37,BC41,BC42,BC46,BC47,BC51,BC52,BC57,BC63)),"NK",SUM(BC37,BC41,BC42,BC46,BC47,BC51,BC52,BC57,BC63)),IF(ISNUMBER(Table5a!AZ51),Table5a!AZ51*CH4_GWP,Table5a!AZ51))</f>
        <v>0.11561088000000001</v>
      </c>
      <c r="BD209" s="104" t="str">
        <f>IF(COUNTA(BD37,BD41,BD42,BD46,BD47,BD51,BD52,BD57,BD63),IF(NOT(COUNT(BD37,BD41,BD42,BD46,BD47,BD51,BD52,BD57,BD63)),"NK",SUM(BD37,BD41,BD42,BD46,BD47,BD51,BD52,BD57,BD63)),IF(ISNUMBER(Table5a!BA51),Table5a!BA51*CH4_GWP,Table5a!BA51))</f>
        <v/>
      </c>
      <c r="BE209" s="104">
        <f>IF(COUNTA(BE37,BE41,BE42,BE46,BE47,BE51,BE52,BE57,BE63),IF(NOT(COUNT(BE37,BE41,BE42,BE46,BE47,BE51,BE52,BE57,BE63)),"NK",SUM(BE37,BE41,BE42,BE46,BE47,BE51,BE52,BE57,BE63)),IF(ISNUMBER(Table5a!BB51),Table5a!BB51*CH4_GWP,Table5a!BB51))</f>
        <v>0.11561088</v>
      </c>
      <c r="BF209" s="104">
        <f>IF(COUNTA(BF37,BF41,BF42,BF46,BF47,BF51,BF52,BF57,BF63),IF(NOT(COUNT(BF37,BF41,BF42,BF46,BF47,BF51,BF52,BF57,BF63)),"NK",SUM(BF37,BF41,BF42,BF46,BF47,BF51,BF52,BF57,BF63)),IF(ISNUMBER(Table5a!BC51),Table5a!BC51*CH4_GWP,Table5a!BC51))</f>
        <v>0.11561088</v>
      </c>
      <c r="BG209" s="104">
        <f>IF(COUNTA(BG37,BG41,BG42,BG46,BG47,BG51,BG52,BG57,BG63),IF(NOT(COUNT(BG37,BG41,BG42,BG46,BG47,BG51,BG52,BG57,BG63)),"NK",SUM(BG37,BG41,BG42,BG46,BG47,BG51,BG52,BG57,BG63)),IF(ISNUMBER(Table5a!BD51),Table5a!BD51*CH4_GWP,Table5a!BD51))</f>
        <v>0.11561088</v>
      </c>
      <c r="BH209" s="104">
        <f>IF(COUNTA(BH37,BH41,BH42,BH46,BH47,BH51,BH52,BH57,BH63),IF(NOT(COUNT(BH37,BH41,BH42,BH46,BH47,BH51,BH52,BH57,BH63)),"NK",SUM(BH37,BH41,BH42,BH46,BH47,BH51,BH52,BH57,BH63)),IF(ISNUMBER(Table5a!BE51),Table5a!BE51*CH4_GWP,Table5a!BE51))</f>
        <v>0.11561088</v>
      </c>
      <c r="BI209" s="104">
        <f>IF(COUNTA(BI37,BI41,BI42,BI46,BI47,BI51,BI52,BI57,BI63),IF(NOT(COUNT(BI37,BI41,BI42,BI46,BI47,BI51,BI52,BI57,BI63)),"NK",SUM(BI37,BI41,BI42,BI46,BI47,BI51,BI52,BI57,BI63)),IF(ISNUMBER(Table5a!BF51),Table5a!BF51*CH4_GWP,Table5a!BF51))</f>
        <v>0.11561088</v>
      </c>
      <c r="BJ209" s="104">
        <f>IF(COUNTA(BJ37,BJ41,BJ42,BJ46,BJ47,BJ51,BJ52,BJ57,BJ63),IF(NOT(COUNT(BJ37,BJ41,BJ42,BJ46,BJ47,BJ51,BJ52,BJ57,BJ63)),"NK",SUM(BJ37,BJ41,BJ42,BJ46,BJ47,BJ51,BJ52,BJ57,BJ63)),IF(ISNUMBER(Table5a!BG51),Table5a!BG51*CH4_GWP,Table5a!BG51))</f>
        <v>0.11561088</v>
      </c>
      <c r="BK209" s="104">
        <f>IF(COUNTA(BK37,BK41,BK42,BK46,BK47,BK51,BK52,BK57,BK63),IF(NOT(COUNT(BK37,BK41,BK42,BK46,BK47,BK51,BK52,BK57,BK63)),"NK",SUM(BK37,BK41,BK42,BK46,BK47,BK51,BK52,BK57,BK63)),IF(ISNUMBER(Table5a!BH51),Table5a!BH51*CH4_GWP,Table5a!BH51))</f>
        <v>0.11561088</v>
      </c>
      <c r="BL209" s="104">
        <f>IF(COUNTA(BL37,BL41,BL42,BL46,BL47,BL51,BL52,BL57,BL63),IF(NOT(COUNT(BL37,BL41,BL42,BL46,BL47,BL51,BL52,BL57,BL63)),"NK",SUM(BL37,BL41,BL42,BL46,BL47,BL51,BL52,BL57,BL63)),IF(ISNUMBER(Table5a!BI51),Table5a!BI51*CH4_GWP,Table5a!BI51))</f>
        <v>0.11561088</v>
      </c>
      <c r="BM209" s="104">
        <f>IF(COUNTA(BM37,BM41,BM42,BM46,BM47,BM51,BM52,BM57,BM63),IF(NOT(COUNT(BM37,BM41,BM42,BM46,BM47,BM51,BM52,BM57,BM63)),"NK",SUM(BM37,BM41,BM42,BM46,BM47,BM51,BM52,BM57,BM63)),IF(ISNUMBER(Table5a!BJ51),Table5a!BJ51*CH4_GWP,Table5a!BJ51))</f>
        <v>0.11561088</v>
      </c>
      <c r="BN209" s="104">
        <f>IF(COUNTA(BN37,BN41,BN42,BN46,BN47,BN51,BN52,BN57,BN63),IF(NOT(COUNT(BN37,BN41,BN42,BN46,BN47,BN51,BN52,BN57,BN63)),"NK",SUM(BN37,BN41,BN42,BN46,BN47,BN51,BN52,BN57,BN63)),IF(ISNUMBER(Table5a!BK51),Table5a!BK51*CH4_GWP,Table5a!BK51))</f>
        <v>0.11561088</v>
      </c>
      <c r="BO209" s="104">
        <f>IF(COUNTA(BO37,BO41,BO42,BO46,BO47,BO51,BO52,BO57,BO63),IF(NOT(COUNT(BO37,BO41,BO42,BO46,BO47,BO51,BO52,BO57,BO63)),"NK",SUM(BO37,BO41,BO42,BO46,BO47,BO51,BO52,BO57,BO63)),IF(ISNUMBER(Table5a!BL51),Table5a!BL51*CH4_GWP,Table5a!BL51))</f>
        <v>0.11561088</v>
      </c>
      <c r="BP209" s="104">
        <f>IF(COUNTA(BP37,BP41,BP42,BP46,BP47,BP51,BP52,BP57,BP63),IF(NOT(COUNT(BP37,BP41,BP42,BP46,BP47,BP51,BP52,BP57,BP63)),"NK",SUM(BP37,BP41,BP42,BP46,BP47,BP51,BP52,BP57,BP63)),IF(ISNUMBER(Table5a!BM51),Table5a!BM51*CH4_GWP,Table5a!BM51))</f>
        <v>0.11561088</v>
      </c>
      <c r="BQ209" s="104">
        <f>IF(COUNTA(BQ37,BQ41,BQ42,BQ46,BQ47,BQ51,BQ52,BQ57,BQ63),IF(NOT(COUNT(BQ37,BQ41,BQ42,BQ46,BQ47,BQ51,BQ52,BQ57,BQ63)),"NK",SUM(BQ37,BQ41,BQ42,BQ46,BQ47,BQ51,BQ52,BQ57,BQ63)),IF(ISNUMBER(Table5a!BN51),Table5a!BN51*CH4_GWP,Table5a!BN51))</f>
        <v>0.11561088</v>
      </c>
      <c r="BR209" s="104">
        <f>IF(COUNTA(BR37,BR41,BR42,BR46,BR47,BR51,BR52,BR57,BR63),IF(NOT(COUNT(BR37,BR41,BR42,BR46,BR47,BR51,BR52,BR57,BR63)),"NK",SUM(BR37,BR41,BR42,BR46,BR47,BR51,BR52,BR57,BR63)),IF(ISNUMBER(Table5a!BO51),Table5a!BO51*CH4_GWP,Table5a!BO51))</f>
        <v>0.11561088</v>
      </c>
      <c r="BS209" s="104">
        <f>IF(COUNTA(BS37,BS41,BS42,BS46,BS47,BS51,BS52,BS57,BS63),IF(NOT(COUNT(BS37,BS41,BS42,BS46,BS47,BS51,BS52,BS57,BS63)),"NK",SUM(BS37,BS41,BS42,BS46,BS47,BS51,BS52,BS57,BS63)),IF(ISNUMBER(Table5a!BP51),Table5a!BP51*CH4_GWP,Table5a!BP51))</f>
        <v>0.11561088</v>
      </c>
      <c r="BT209" s="104">
        <f>IF(COUNTA(BT37,BT41,BT42,BT46,BT47,BT51,BT52,BT57,BT63),IF(NOT(COUNT(BT37,BT41,BT42,BT46,BT47,BT51,BT52,BT57,BT63)),"NK",SUM(BT37,BT41,BT42,BT46,BT47,BT51,BT52,BT57,BT63)),IF(ISNUMBER(Table5a!BQ51),Table5a!BQ51*CH4_GWP,Table5a!BQ51))</f>
        <v>0.11561088</v>
      </c>
      <c r="BU209" s="104">
        <f>IF(COUNTA(BU37,BU41,BU42,BU46,BU47,BU51,BU52,BU57,BU63),IF(NOT(COUNT(BU37,BU41,BU42,BU46,BU47,BU51,BU52,BU57,BU63)),"NK",SUM(BU37,BU41,BU42,BU46,BU47,BU51,BU52,BU57,BU63)),IF(ISNUMBER(Table5a!BR51),Table5a!BR51*CH4_GWP,Table5a!BR51))</f>
        <v>0.11561088</v>
      </c>
      <c r="BV209" s="104">
        <f>IF(COUNTA(BV37,BV41,BV42,BV46,BV47,BV51,BV52,BV57,BV63),IF(NOT(COUNT(BV37,BV41,BV42,BV46,BV47,BV51,BV52,BV57,BV63)),"NK",SUM(BV37,BV41,BV42,BV46,BV47,BV51,BV52,BV57,BV63)),IF(ISNUMBER(Table5a!BS51),Table5a!BS51*CH4_GWP,Table5a!BS51))</f>
        <v>0.11561088</v>
      </c>
      <c r="BW209" s="104">
        <f>IF(COUNTA(BW37,BW41,BW42,BW46,BW47,BW51,BW52,BW57,BW63),IF(NOT(COUNT(BW37,BW41,BW42,BW46,BW47,BW51,BW52,BW57,BW63)),"NK",SUM(BW37,BW41,BW42,BW46,BW47,BW51,BW52,BW57,BW63)),IF(ISNUMBER(Table5a!BT51),Table5a!BT51*CH4_GWP,Table5a!BT51))</f>
        <v>0.11561088</v>
      </c>
      <c r="BX209" s="104">
        <f>IF(COUNTA(BX37,BX41,BX42,BX46,BX47,BX51,BX52,BX57,BX63),IF(NOT(COUNT(BX37,BX41,BX42,BX46,BX47,BX51,BX52,BX57,BX63)),"NK",SUM(BX37,BX41,BX42,BX46,BX47,BX51,BX52,BX57,BX63)),IF(ISNUMBER(Table5a!BU51),Table5a!BU51*CH4_GWP,Table5a!BU51))</f>
        <v>0.11561088</v>
      </c>
      <c r="BY209" s="104">
        <f>IF(COUNTA(BY37,BY41,BY42,BY46,BY47,BY51,BY52,BY57,BY63),IF(NOT(COUNT(BY37,BY41,BY42,BY46,BY47,BY51,BY52,BY57,BY63)),"NK",SUM(BY37,BY41,BY42,BY46,BY47,BY51,BY52,BY57,BY63)),IF(ISNUMBER(Table5a!BV51),Table5a!BV51*CH4_GWP,Table5a!BV51))</f>
        <v>0.11561088</v>
      </c>
      <c r="BZ209" s="104">
        <f>IF(COUNTA(BZ37,BZ41,BZ42,BZ46,BZ47,BZ51,BZ52,BZ57,BZ63),IF(NOT(COUNT(BZ37,BZ41,BZ42,BZ46,BZ47,BZ51,BZ52,BZ57,BZ63)),"NK",SUM(BZ37,BZ41,BZ42,BZ46,BZ47,BZ51,BZ52,BZ57,BZ63)),IF(ISNUMBER(Table5a!BW51),Table5a!BW51*CH4_GWP,Table5a!BW51))</f>
        <v>0.11561088</v>
      </c>
      <c r="CA209" s="104">
        <f>IF(COUNTA(CA37,CA41,CA42,CA46,CA47,CA51,CA52,CA57,CA63),IF(NOT(COUNT(CA37,CA41,CA42,CA46,CA47,CA51,CA52,CA57,CA63)),"NK",SUM(CA37,CA41,CA42,CA46,CA47,CA51,CA52,CA57,CA63)),IF(ISNUMBER(Table5a!BX51),Table5a!BX51*CH4_GWP,Table5a!BX51))</f>
        <v>0.11561088</v>
      </c>
      <c r="CB209" s="104">
        <f>IF(COUNTA(CB37,CB41,CB42,CB46,CB47,CB51,CB52,CB57,CB63),IF(NOT(COUNT(CB37,CB41,CB42,CB46,CB47,CB51,CB52,CB57,CB63)),"NK",SUM(CB37,CB41,CB42,CB46,CB47,CB51,CB52,CB57,CB63)),IF(ISNUMBER(Table5a!BY51),Table5a!BY51*CH4_GWP,Table5a!BY51))</f>
        <v>0.11561088</v>
      </c>
      <c r="CC209" s="104">
        <f>IF(COUNTA(CC37,CC41,CC42,CC46,CC47,CC51,CC52,CC57,CC63),IF(NOT(COUNT(CC37,CC41,CC42,CC46,CC47,CC51,CC52,CC57,CC63)),"NK",SUM(CC37,CC41,CC42,CC46,CC47,CC51,CC52,CC57,CC63)),IF(ISNUMBER(Table5a!BZ51),Table5a!BZ51*CH4_GWP,Table5a!BZ51))</f>
        <v>0.11561088</v>
      </c>
      <c r="CD209" s="104">
        <f>IF(COUNTA(CD37,CD41,CD42,CD46,CD47,CD51,CD52,CD57,CD63),IF(NOT(COUNT(CD37,CD41,CD42,CD46,CD47,CD51,CD52,CD57,CD63)),"NK",SUM(CD37,CD41,CD42,CD46,CD47,CD51,CD52,CD57,CD63)),IF(ISNUMBER(Table5a!CA51),Table5a!CA51*CH4_GWP,Table5a!CA51))</f>
        <v>0.11561088</v>
      </c>
      <c r="CE209" s="104">
        <f>IF(COUNTA(CE37,CE41,CE42,CE46,CE47,CE51,CE52,CE57,CE63),IF(NOT(COUNT(CE37,CE41,CE42,CE46,CE47,CE51,CE52,CE57,CE63)),"NK",SUM(CE37,CE41,CE42,CE46,CE47,CE51,CE52,CE57,CE63)),IF(ISNUMBER(Table5a!CB51),Table5a!CB51*CH4_GWP,Table5a!CB51))</f>
        <v>0.11561088</v>
      </c>
      <c r="CF209" s="104">
        <f>IF(COUNTA(CF37,CF41,CF42,CF46,CF47,CF51,CF52,CF57,CF63),IF(NOT(COUNT(CF37,CF41,CF42,CF46,CF47,CF51,CF52,CF57,CF63)),"NK",SUM(CF37,CF41,CF42,CF46,CF47,CF51,CF52,CF57,CF63)),IF(ISNUMBER(Table5a!CC51),Table5a!CC51*CH4_GWP,Table5a!CC51))</f>
        <v>0.11561088</v>
      </c>
      <c r="CG209" s="104">
        <f>IF(COUNTA(CG37,CG41,CG42,CG46,CG47,CG51,CG52,CG57,CG63),IF(NOT(COUNT(CG37,CG41,CG42,CG46,CG47,CG51,CG52,CG57,CG63)),"NK",SUM(CG37,CG41,CG42,CG46,CG47,CG51,CG52,CG57,CG63)),IF(ISNUMBER(Table5a!CD51),Table5a!CD51*CH4_GWP,Table5a!CD51))</f>
        <v>0.11561088</v>
      </c>
      <c r="CH209" s="104">
        <f>IF(COUNTA(CH37,CH41,CH42,CH46,CH47,CH51,CH52,CH57,CH63),IF(NOT(COUNT(CH37,CH41,CH42,CH46,CH47,CH51,CH52,CH57,CH63)),"NK",SUM(CH37,CH41,CH42,CH46,CH47,CH51,CH52,CH57,CH63)),IF(ISNUMBER(Table5a!CE51),Table5a!CE51*CH4_GWP,Table5a!CE51))</f>
        <v>0.11561088</v>
      </c>
      <c r="CI209" s="104">
        <f>IF(COUNTA(CI37,CI41,CI42,CI46,CI47,CI51,CI52,CI57,CI63),IF(NOT(COUNT(CI37,CI41,CI42,CI46,CI47,CI51,CI52,CI57,CI63)),"NK",SUM(CI37,CI41,CI42,CI46,CI47,CI51,CI52,CI57,CI63)),IF(ISNUMBER(Table5a!CF51),Table5a!CF51*CH4_GWP,Table5a!CF51))</f>
        <v>0.11561088</v>
      </c>
      <c r="CJ209" s="104">
        <f>IF(COUNTA(CJ37,CJ41,CJ42,CJ46,CJ47,CJ51,CJ52,CJ57,CJ63),IF(NOT(COUNT(CJ37,CJ41,CJ42,CJ46,CJ47,CJ51,CJ52,CJ57,CJ63)),"NK",SUM(CJ37,CJ41,CJ42,CJ46,CJ47,CJ51,CJ52,CJ57,CJ63)),IF(ISNUMBER(Table5a!CG51),Table5a!CG51*CH4_GWP,Table5a!CG51))</f>
        <v>0.11561088</v>
      </c>
      <c r="CK209" s="104">
        <f>IF(COUNTA(CK37,CK41,CK42,CK46,CK47,CK51,CK52,CK57,CK63),IF(NOT(COUNT(CK37,CK41,CK42,CK46,CK47,CK51,CK52,CK57,CK63)),"NK",SUM(CK37,CK41,CK42,CK46,CK47,CK51,CK52,CK57,CK63)),IF(ISNUMBER(Table5a!CH51),Table5a!CH51*CH4_GWP,Table5a!CH51))</f>
        <v>0.11561088</v>
      </c>
      <c r="CL209" s="105">
        <f>IF(COUNTA(CL37,CL41,CL42,CL46,CL47,CL51,CL52,CL57,CL63),IF(NOT(COUNT(CL37,CL41,CL42,CL46,CL47,CL51,CL52,CL57,CL63)),"NK",SUM(CL37,CL41,CL42,CL46,CL47,CL51,CL52,CL57,CL63)),IF(ISNUMBER(Table5a!CI51),Table5a!CI51*N2O_GWP,Table5a!CI51))</f>
        <v>2.0418075857142863</v>
      </c>
      <c r="CM209" s="104">
        <f>IF(COUNTA(CM37,CM41,CM42,CM46,CM47,CM51,CM52,CM57,CM63),IF(NOT(COUNT(CM37,CM41,CM42,CM46,CM47,CM51,CM52,CM57,CM63)),"NK",SUM(CM37,CM41,CM42,CM46,CM47,CM51,CM52,CM57,CM63)),IF(ISNUMBER(Table5a!CJ51),Table5a!CJ51*N2O_GWP,Table5a!CJ51))</f>
        <v>1.9703609357142859</v>
      </c>
      <c r="CN209" s="104">
        <f>IF(COUNTA(CN37,CN41,CN42,CN46,CN47,CN51,CN52,CN57,CN63),IF(NOT(COUNT(CN37,CN41,CN42,CN46,CN47,CN51,CN52,CN57,CN63)),"NK",SUM(CN37,CN41,CN42,CN46,CN47,CN51,CN52,CN57,CN63)),IF(ISNUMBER(Table5a!CK51),Table5a!CK51*N2O_GWP,Table5a!CK51))</f>
        <v>1.9948885785714283</v>
      </c>
      <c r="CO209" s="104">
        <f>IF(COUNTA(CO37,CO41,CO42,CO46,CO47,CO51,CO52,CO57,CO63),IF(NOT(COUNT(CO37,CO41,CO42,CO46,CO47,CO51,CO52,CO57,CO63)),"NK",SUM(CO37,CO41,CO42,CO46,CO47,CO51,CO52,CO57,CO63)),IF(ISNUMBER(Table5a!CL51),Table5a!CL51*N2O_GWP,Table5a!CL51))</f>
        <v>2.0195744642857143</v>
      </c>
      <c r="CP209" s="104">
        <f>IF(COUNTA(CP37,CP41,CP42,CP46,CP47,CP51,CP52,CP57,CP63),IF(NOT(COUNT(CP37,CP41,CP42,CP46,CP47,CP51,CP52,CP57,CP63)),"NK",SUM(CP37,CP41,CP42,CP46,CP47,CP51,CP52,CP57,CP63)),IF(ISNUMBER(Table5a!CM51),Table5a!CM51*N2O_GWP,Table5a!CM51))</f>
        <v>2.0442603500000005</v>
      </c>
      <c r="CQ209" s="104">
        <f>IF(COUNTA(CQ37,CQ41,CQ42,CQ46,CQ47,CQ51,CQ52,CQ57,CQ63),IF(NOT(COUNT(CQ37,CQ41,CQ42,CQ46,CQ47,CQ51,CQ52,CQ57,CQ63)),"NK",SUM(CQ37,CQ41,CQ42,CQ46,CQ47,CQ51,CQ52,CQ57,CQ63)),IF(ISNUMBER(Table5a!CN51),Table5a!CN51*N2O_GWP,Table5a!CN51))</f>
        <v>2.0442603500000005</v>
      </c>
      <c r="CR209" s="104">
        <f>IF(COUNTA(CR37,CR41,CR42,CR46,CR47,CR51,CR52,CR57,CR63),IF(NOT(COUNT(CR37,CR41,CR42,CR46,CR47,CR51,CR52,CR57,CR63)),"NK",SUM(CR37,CR41,CR42,CR46,CR47,CR51,CR52,CR57,CR63)),IF(ISNUMBER(Table5a!CO51),Table5a!CO51*N2O_GWP,Table5a!CO51))</f>
        <v>2.0442603500000005</v>
      </c>
      <c r="CS209" s="104">
        <f>IF(COUNTA(CS37,CS41,CS42,CS46,CS47,CS51,CS52,CS57,CS63),IF(NOT(COUNT(CS37,CS41,CS42,CS46,CS47,CS51,CS52,CS57,CS63)),"NK",SUM(CS37,CS41,CS42,CS46,CS47,CS51,CS52,CS57,CS63)),IF(ISNUMBER(Table5a!CP51),Table5a!CP51*N2O_GWP,Table5a!CP51))</f>
        <v>2.0418075857142859</v>
      </c>
      <c r="CT209" s="104" t="str">
        <f>IF(COUNTA(CT37,CT41,CT42,CT46,CT47,CT51,CT52,CT57,CT63),IF(NOT(COUNT(CT37,CT41,CT42,CT46,CT47,CT51,CT52,CT57,CT63)),"NK",SUM(CT37,CT41,CT42,CT46,CT47,CT51,CT52,CT57,CT63)),IF(ISNUMBER(Table5a!CQ51),Table5a!CQ51*N2O_GWP,Table5a!CQ51))</f>
        <v/>
      </c>
      <c r="CU209" s="104">
        <f>IF(COUNTA(CU37,CU41,CU42,CU46,CU47,CU51,CU52,CU57,CU63),IF(NOT(COUNT(CU37,CU41,CU42,CU46,CU47,CU51,CU52,CU57,CU63)),"NK",SUM(CU37,CU41,CU42,CU46,CU47,CU51,CU52,CU57,CU63)),IF(ISNUMBER(Table5a!CR51),Table5a!CR51*N2O_GWP,Table5a!CR51))</f>
        <v>2.0418075857142859</v>
      </c>
      <c r="CV209" s="104">
        <f>IF(COUNTA(CV37,CV41,CV42,CV46,CV47,CV51,CV52,CV57,CV63),IF(NOT(COUNT(CV37,CV41,CV42,CV46,CV47,CV51,CV52,CV57,CV63)),"NK",SUM(CV37,CV41,CV42,CV46,CV47,CV51,CV52,CV57,CV63)),IF(ISNUMBER(Table5a!CS51),Table5a!CS51*N2O_GWP,Table5a!CS51))</f>
        <v>2.0418075857142859</v>
      </c>
      <c r="CW209" s="104">
        <f>IF(COUNTA(CW37,CW41,CW42,CW46,CW47,CW51,CW52,CW57,CW63),IF(NOT(COUNT(CW37,CW41,CW42,CW46,CW47,CW51,CW52,CW57,CW63)),"NK",SUM(CW37,CW41,CW42,CW46,CW47,CW51,CW52,CW57,CW63)),IF(ISNUMBER(Table5a!CT51),Table5a!CT51*N2O_GWP,Table5a!CT51))</f>
        <v>2.0418075857142859</v>
      </c>
      <c r="CX209" s="104">
        <f>IF(COUNTA(CX37,CX41,CX42,CX46,CX47,CX51,CX52,CX57,CX63),IF(NOT(COUNT(CX37,CX41,CX42,CX46,CX47,CX51,CX52,CX57,CX63)),"NK",SUM(CX37,CX41,CX42,CX46,CX47,CX51,CX52,CX57,CX63)),IF(ISNUMBER(Table5a!CU51),Table5a!CU51*N2O_GWP,Table5a!CU51))</f>
        <v>2.0418075857142859</v>
      </c>
      <c r="CY209" s="104">
        <f>IF(COUNTA(CY37,CY41,CY42,CY46,CY47,CY51,CY52,CY57,CY63),IF(NOT(COUNT(CY37,CY41,CY42,CY46,CY47,CY51,CY52,CY57,CY63)),"NK",SUM(CY37,CY41,CY42,CY46,CY47,CY51,CY52,CY57,CY63)),IF(ISNUMBER(Table5a!CV51),Table5a!CV51*N2O_GWP,Table5a!CV51))</f>
        <v>2.0418075857142859</v>
      </c>
      <c r="CZ209" s="104">
        <f>IF(COUNTA(CZ37,CZ41,CZ42,CZ46,CZ47,CZ51,CZ52,CZ57,CZ63),IF(NOT(COUNT(CZ37,CZ41,CZ42,CZ46,CZ47,CZ51,CZ52,CZ57,CZ63)),"NK",SUM(CZ37,CZ41,CZ42,CZ46,CZ47,CZ51,CZ52,CZ57,CZ63)),IF(ISNUMBER(Table5a!CW51),Table5a!CW51*N2O_GWP,Table5a!CW51))</f>
        <v>2.0418075857142859</v>
      </c>
      <c r="DA209" s="104">
        <f>IF(COUNTA(DA37,DA41,DA42,DA46,DA47,DA51,DA52,DA57,DA63),IF(NOT(COUNT(DA37,DA41,DA42,DA46,DA47,DA51,DA52,DA57,DA63)),"NK",SUM(DA37,DA41,DA42,DA46,DA47,DA51,DA52,DA57,DA63)),IF(ISNUMBER(Table5a!CX51),Table5a!CX51*N2O_GWP,Table5a!CX51))</f>
        <v>2.0418075857142859</v>
      </c>
      <c r="DB209" s="104">
        <f>IF(COUNTA(DB37,DB41,DB42,DB46,DB47,DB51,DB52,DB57,DB63),IF(NOT(COUNT(DB37,DB41,DB42,DB46,DB47,DB51,DB52,DB57,DB63)),"NK",SUM(DB37,DB41,DB42,DB46,DB47,DB51,DB52,DB57,DB63)),IF(ISNUMBER(Table5a!CY51),Table5a!CY51*N2O_GWP,Table5a!CY51))</f>
        <v>2.0418075857142859</v>
      </c>
      <c r="DC209" s="104">
        <f>IF(COUNTA(DC37,DC41,DC42,DC46,DC47,DC51,DC52,DC57,DC63),IF(NOT(COUNT(DC37,DC41,DC42,DC46,DC47,DC51,DC52,DC57,DC63)),"NK",SUM(DC37,DC41,DC42,DC46,DC47,DC51,DC52,DC57,DC63)),IF(ISNUMBER(Table5a!CZ51),Table5a!CZ51*N2O_GWP,Table5a!CZ51))</f>
        <v>2.0418075857142859</v>
      </c>
      <c r="DD209" s="104">
        <f>IF(COUNTA(DD37,DD41,DD42,DD46,DD47,DD51,DD52,DD57,DD63),IF(NOT(COUNT(DD37,DD41,DD42,DD46,DD47,DD51,DD52,DD57,DD63)),"NK",SUM(DD37,DD41,DD42,DD46,DD47,DD51,DD52,DD57,DD63)),IF(ISNUMBER(Table5a!DA51),Table5a!DA51*N2O_GWP,Table5a!DA51))</f>
        <v>2.0418075857142859</v>
      </c>
      <c r="DE209" s="104">
        <f>IF(COUNTA(DE37,DE41,DE42,DE46,DE47,DE51,DE52,DE57,DE63),IF(NOT(COUNT(DE37,DE41,DE42,DE46,DE47,DE51,DE52,DE57,DE63)),"NK",SUM(DE37,DE41,DE42,DE46,DE47,DE51,DE52,DE57,DE63)),IF(ISNUMBER(Table5a!DB51),Table5a!DB51*N2O_GWP,Table5a!DB51))</f>
        <v>2.0418075857142859</v>
      </c>
      <c r="DF209" s="104">
        <f>IF(COUNTA(DF37,DF41,DF42,DF46,DF47,DF51,DF52,DF57,DF63),IF(NOT(COUNT(DF37,DF41,DF42,DF46,DF47,DF51,DF52,DF57,DF63)),"NK",SUM(DF37,DF41,DF42,DF46,DF47,DF51,DF52,DF57,DF63)),IF(ISNUMBER(Table5a!DC51),Table5a!DC51*N2O_GWP,Table5a!DC51))</f>
        <v>2.0418075857142859</v>
      </c>
      <c r="DG209" s="104">
        <f>IF(COUNTA(DG37,DG41,DG42,DG46,DG47,DG51,DG52,DG57,DG63),IF(NOT(COUNT(DG37,DG41,DG42,DG46,DG47,DG51,DG52,DG57,DG63)),"NK",SUM(DG37,DG41,DG42,DG46,DG47,DG51,DG52,DG57,DG63)),IF(ISNUMBER(Table5a!DD51),Table5a!DD51*N2O_GWP,Table5a!DD51))</f>
        <v>2.0418075857142859</v>
      </c>
      <c r="DH209" s="104">
        <f>IF(COUNTA(DH37,DH41,DH42,DH46,DH47,DH51,DH52,DH57,DH63),IF(NOT(COUNT(DH37,DH41,DH42,DH46,DH47,DH51,DH52,DH57,DH63)),"NK",SUM(DH37,DH41,DH42,DH46,DH47,DH51,DH52,DH57,DH63)),IF(ISNUMBER(Table5a!DE51),Table5a!DE51*N2O_GWP,Table5a!DE51))</f>
        <v>2.0418075857142859</v>
      </c>
      <c r="DI209" s="104">
        <f>IF(COUNTA(DI37,DI41,DI42,DI46,DI47,DI51,DI52,DI57,DI63),IF(NOT(COUNT(DI37,DI41,DI42,DI46,DI47,DI51,DI52,DI57,DI63)),"NK",SUM(DI37,DI41,DI42,DI46,DI47,DI51,DI52,DI57,DI63)),IF(ISNUMBER(Table5a!DF51),Table5a!DF51*N2O_GWP,Table5a!DF51))</f>
        <v>2.0418075857142859</v>
      </c>
      <c r="DJ209" s="104">
        <f>IF(COUNTA(DJ37,DJ41,DJ42,DJ46,DJ47,DJ51,DJ52,DJ57,DJ63),IF(NOT(COUNT(DJ37,DJ41,DJ42,DJ46,DJ47,DJ51,DJ52,DJ57,DJ63)),"NK",SUM(DJ37,DJ41,DJ42,DJ46,DJ47,DJ51,DJ52,DJ57,DJ63)),IF(ISNUMBER(Table5a!DG51),Table5a!DG51*N2O_GWP,Table5a!DG51))</f>
        <v>2.0418075857142859</v>
      </c>
      <c r="DK209" s="104">
        <f>IF(COUNTA(DK37,DK41,DK42,DK46,DK47,DK51,DK52,DK57,DK63),IF(NOT(COUNT(DK37,DK41,DK42,DK46,DK47,DK51,DK52,DK57,DK63)),"NK",SUM(DK37,DK41,DK42,DK46,DK47,DK51,DK52,DK57,DK63)),IF(ISNUMBER(Table5a!DH51),Table5a!DH51*N2O_GWP,Table5a!DH51))</f>
        <v>2.0418075857142859</v>
      </c>
      <c r="DL209" s="104">
        <f>IF(COUNTA(DL37,DL41,DL42,DL46,DL47,DL51,DL52,DL57,DL63),IF(NOT(COUNT(DL37,DL41,DL42,DL46,DL47,DL51,DL52,DL57,DL63)),"NK",SUM(DL37,DL41,DL42,DL46,DL47,DL51,DL52,DL57,DL63)),IF(ISNUMBER(Table5a!DI51),Table5a!DI51*N2O_GWP,Table5a!DI51))</f>
        <v>2.0418075857142859</v>
      </c>
      <c r="DM209" s="104">
        <f>IF(COUNTA(DM37,DM41,DM42,DM46,DM47,DM51,DM52,DM57,DM63),IF(NOT(COUNT(DM37,DM41,DM42,DM46,DM47,DM51,DM52,DM57,DM63)),"NK",SUM(DM37,DM41,DM42,DM46,DM47,DM51,DM52,DM57,DM63)),IF(ISNUMBER(Table5a!DJ51),Table5a!DJ51*N2O_GWP,Table5a!DJ51))</f>
        <v>2.0418075857142859</v>
      </c>
      <c r="DN209" s="104">
        <f>IF(COUNTA(DN37,DN41,DN42,DN46,DN47,DN51,DN52,DN57,DN63),IF(NOT(COUNT(DN37,DN41,DN42,DN46,DN47,DN51,DN52,DN57,DN63)),"NK",SUM(DN37,DN41,DN42,DN46,DN47,DN51,DN52,DN57,DN63)),IF(ISNUMBER(Table5a!DK51),Table5a!DK51*N2O_GWP,Table5a!DK51))</f>
        <v>2.0418075857142859</v>
      </c>
      <c r="DO209" s="104">
        <f>IF(COUNTA(DO37,DO41,DO42,DO46,DO47,DO51,DO52,DO57,DO63),IF(NOT(COUNT(DO37,DO41,DO42,DO46,DO47,DO51,DO52,DO57,DO63)),"NK",SUM(DO37,DO41,DO42,DO46,DO47,DO51,DO52,DO57,DO63)),IF(ISNUMBER(Table5a!DL51),Table5a!DL51*N2O_GWP,Table5a!DL51))</f>
        <v>2.0418075857142859</v>
      </c>
      <c r="DP209" s="104">
        <f>IF(COUNTA(DP37,DP41,DP42,DP46,DP47,DP51,DP52,DP57,DP63),IF(NOT(COUNT(DP37,DP41,DP42,DP46,DP47,DP51,DP52,DP57,DP63)),"NK",SUM(DP37,DP41,DP42,DP46,DP47,DP51,DP52,DP57,DP63)),IF(ISNUMBER(Table5a!DM51),Table5a!DM51*N2O_GWP,Table5a!DM51))</f>
        <v>2.0418075857142859</v>
      </c>
      <c r="DQ209" s="104">
        <f>IF(COUNTA(DQ37,DQ41,DQ42,DQ46,DQ47,DQ51,DQ52,DQ57,DQ63),IF(NOT(COUNT(DQ37,DQ41,DQ42,DQ46,DQ47,DQ51,DQ52,DQ57,DQ63)),"NK",SUM(DQ37,DQ41,DQ42,DQ46,DQ47,DQ51,DQ52,DQ57,DQ63)),IF(ISNUMBER(Table5a!DN51),Table5a!DN51*N2O_GWP,Table5a!DN51))</f>
        <v>2.0418075857142859</v>
      </c>
      <c r="DR209" s="104">
        <f>IF(COUNTA(DR37,DR41,DR42,DR46,DR47,DR51,DR52,DR57,DR63),IF(NOT(COUNT(DR37,DR41,DR42,DR46,DR47,DR51,DR52,DR57,DR63)),"NK",SUM(DR37,DR41,DR42,DR46,DR47,DR51,DR52,DR57,DR63)),IF(ISNUMBER(Table5a!DO51),Table5a!DO51*N2O_GWP,Table5a!DO51))</f>
        <v>2.0418075857142859</v>
      </c>
      <c r="DS209" s="104">
        <f>IF(COUNTA(DS37,DS41,DS42,DS46,DS47,DS51,DS52,DS57,DS63),IF(NOT(COUNT(DS37,DS41,DS42,DS46,DS47,DS51,DS52,DS57,DS63)),"NK",SUM(DS37,DS41,DS42,DS46,DS47,DS51,DS52,DS57,DS63)),IF(ISNUMBER(Table5a!DP51),Table5a!DP51*N2O_GWP,Table5a!DP51))</f>
        <v>2.0418075857142859</v>
      </c>
      <c r="DT209" s="104">
        <f>IF(COUNTA(DT37,DT41,DT42,DT46,DT47,DT51,DT52,DT57,DT63),IF(NOT(COUNT(DT37,DT41,DT42,DT46,DT47,DT51,DT52,DT57,DT63)),"NK",SUM(DT37,DT41,DT42,DT46,DT47,DT51,DT52,DT57,DT63)),IF(ISNUMBER(Table5a!DQ51),Table5a!DQ51*N2O_GWP,Table5a!DQ51))</f>
        <v>2.0418075857142859</v>
      </c>
      <c r="DU209" s="104">
        <f>IF(COUNTA(DU37,DU41,DU42,DU46,DU47,DU51,DU52,DU57,DU63),IF(NOT(COUNT(DU37,DU41,DU42,DU46,DU47,DU51,DU52,DU57,DU63)),"NK",SUM(DU37,DU41,DU42,DU46,DU47,DU51,DU52,DU57,DU63)),IF(ISNUMBER(Table5a!DR51),Table5a!DR51*N2O_GWP,Table5a!DR51))</f>
        <v>2.0418075857142859</v>
      </c>
      <c r="DV209" s="104">
        <f>IF(COUNTA(DV37,DV41,DV42,DV46,DV47,DV51,DV52,DV57,DV63),IF(NOT(COUNT(DV37,DV41,DV42,DV46,DV47,DV51,DV52,DV57,DV63)),"NK",SUM(DV37,DV41,DV42,DV46,DV47,DV51,DV52,DV57,DV63)),IF(ISNUMBER(Table5a!DS51),Table5a!DS51*N2O_GWP,Table5a!DS51))</f>
        <v>2.0418075857142859</v>
      </c>
      <c r="DW209" s="104">
        <f>IF(COUNTA(DW37,DW41,DW42,DW46,DW47,DW51,DW52,DW57,DW63),IF(NOT(COUNT(DW37,DW41,DW42,DW46,DW47,DW51,DW52,DW57,DW63)),"NK",SUM(DW37,DW41,DW42,DW46,DW47,DW51,DW52,DW57,DW63)),IF(ISNUMBER(Table5a!DT51),Table5a!DT51*N2O_GWP,Table5a!DT51))</f>
        <v>2.0418075857142859</v>
      </c>
      <c r="DX209" s="104">
        <f>IF(COUNTA(DX37,DX41,DX42,DX46,DX47,DX51,DX52,DX57,DX63),IF(NOT(COUNT(DX37,DX41,DX42,DX46,DX47,DX51,DX52,DX57,DX63)),"NK",SUM(DX37,DX41,DX42,DX46,DX47,DX51,DX52,DX57,DX63)),IF(ISNUMBER(Table5a!DU51),Table5a!DU51*N2O_GWP,Table5a!DU51))</f>
        <v>2.0418075857142859</v>
      </c>
      <c r="DY209" s="104">
        <f>IF(COUNTA(DY37,DY41,DY42,DY46,DY47,DY51,DY52,DY57,DY63),IF(NOT(COUNT(DY37,DY41,DY42,DY46,DY47,DY51,DY52,DY57,DY63)),"NK",SUM(DY37,DY41,DY42,DY46,DY47,DY51,DY52,DY57,DY63)),IF(ISNUMBER(Table5a!DV51),Table5a!DV51*N2O_GWP,Table5a!DV51))</f>
        <v>2.0418075857142859</v>
      </c>
      <c r="DZ209" s="104">
        <f>IF(COUNTA(DZ37,DZ41,DZ42,DZ46,DZ47,DZ51,DZ52,DZ57,DZ63),IF(NOT(COUNT(DZ37,DZ41,DZ42,DZ46,DZ47,DZ51,DZ52,DZ57,DZ63)),"NK",SUM(DZ37,DZ41,DZ42,DZ46,DZ47,DZ51,DZ52,DZ57,DZ63)),IF(ISNUMBER(Table5a!DW51),Table5a!DW51*N2O_GWP,Table5a!DW51))</f>
        <v>2.0418075857142859</v>
      </c>
      <c r="EA209" s="104">
        <f>IF(COUNTA(EA37,EA41,EA42,EA46,EA47,EA51,EA52,EA57,EA63),IF(NOT(COUNT(EA37,EA41,EA42,EA46,EA47,EA51,EA52,EA57,EA63)),"NK",SUM(EA37,EA41,EA42,EA46,EA47,EA51,EA52,EA57,EA63)),IF(ISNUMBER(Table5a!DX51),Table5a!DX51*N2O_GWP,Table5a!DX51))</f>
        <v>2.0418075857142859</v>
      </c>
      <c r="EB209" s="105">
        <f>IF(COUNTA(EB37,EB41,EB42,EB46,EB47,EB51,EB52,EB57,EB63),IF(NOT(COUNT(EB37,EB41,EB42,EB46,EB47,EB51,EB52,EB57,EB63)),"NK",SUM(EB37,EB41,EB42,EB46,EB47,EB51,EB52,EB57,EB63)),Table5a!DY51)</f>
        <v>1303.6120564657144</v>
      </c>
      <c r="EC209" s="104">
        <f>IF(COUNTA(EC37,EC41,EC42,EC46,EC47,EC51,EC52,EC57,EC63),IF(NOT(COUNT(EC37,EC41,EC42,EC46,EC47,EC51,EC52,EC57,EC63)),"NK",SUM(EC37,EC41,EC42,EC46,EC47,EC51,EC52,EC57,EC63)),Table5a!DZ51)</f>
        <v>811.83615737571461</v>
      </c>
      <c r="ED209" s="104">
        <f>IF(COUNTA(ED37,ED41,ED42,ED46,ED47,ED51,ED52,ED57,ED63),IF(NOT(COUNT(ED37,ED41,ED42,ED46,ED47,ED51,ED52,ED57,ED63)),"NK",SUM(ED37,ED41,ED42,ED46,ED47,ED51,ED52,ED57,ED63)),Table5a!EA51)</f>
        <v>615.06455715190498</v>
      </c>
      <c r="EE209" s="104">
        <f>IF(COUNTA(EE37,EE41,EE42,EE46,EE47,EE51,EE52,EE57,EE63),IF(NOT(COUNT(EE37,EE41,EE42,EE46,EE47,EE51,EE52,EE57,EE63)),"NK",SUM(EE37,EE41,EE42,EE46,EE47,EE51,EE52,EE57,EE63)),Table5a!EB51)</f>
        <v>867.08902479761935</v>
      </c>
      <c r="EF209" s="104">
        <f>IF(COUNTA(EF37,EF41,EF42,EF46,EF47,EF51,EF52,EF57,EF63),IF(NOT(COUNT(EF37,EF41,EF42,EF46,EF47,EF51,EF52,EF57,EF63)),"NK",SUM(EF37,EF41,EF42,EF46,EF47,EF51,EF52,EF57,EF63)),Table5a!EC51)</f>
        <v>1115.8497924433336</v>
      </c>
      <c r="EG209" s="104">
        <f>IF(COUNTA(EG37,EG41,EG42,EG46,EG47,EG51,EG52,EG57,EG63),IF(NOT(COUNT(EG37,EG41,EG42,EG46,EG47,EG51,EG52,EG57,EG63)),"NK",SUM(EG37,EG41,EG42,EG46,EG47,EG51,EG52,EG57,EG63)),Table5a!ED51)</f>
        <v>981.99095744333363</v>
      </c>
      <c r="EH209" s="104">
        <f>IF(COUNTA(EH37,EH41,EH42,EH46,EH47,EH51,EH52,EH57,EH63),IF(NOT(COUNT(EH37,EH41,EH42,EH46,EH47,EH51,EH52,EH57,EH63)),"NK",SUM(EH37,EH41,EH42,EH46,EH47,EH51,EH52,EH57,EH63)),Table5a!EE51)</f>
        <v>870.49934644333348</v>
      </c>
      <c r="EI209" s="104">
        <f>IF(COUNTA(EI37,EI41,EI42,EI46,EI47,EI51,EI52,EI57,EI63),IF(NOT(COUNT(EI37,EI41,EI42,EI46,EI47,EI51,EI52,EI57,EI63)),"NK",SUM(EI37,EI41,EI42,EI46,EI47,EI51,EI52,EI57,EI63)),Table5a!EF51)</f>
        <v>1117.5376404657145</v>
      </c>
      <c r="EJ209" s="104" t="str">
        <f>IF(COUNTA(EJ37,EJ41,EJ42,EJ46,EJ47,EJ51,EJ52,EJ57,EJ63),IF(NOT(COUNT(EJ37,EJ41,EJ42,EJ46,EJ47,EJ51,EJ52,EJ57,EJ63)),"NK",SUM(EJ37,EJ41,EJ42,EJ46,EJ47,EJ51,EJ52,EJ57,EJ63)),Table5a!EG51)</f>
        <v/>
      </c>
      <c r="EK209" s="104">
        <f>IF(COUNTA(EK37,EK41,EK42,EK46,EK47,EK51,EK52,EK57,EK63),IF(NOT(COUNT(EK37,EK41,EK42,EK46,EK47,EK51,EK52,EK57,EK63)),"NK",SUM(EK37,EK41,EK42,EK46,EK47,EK51,EK52,EK57,EK63)),Table5a!EH51)</f>
        <v>1104.7718483639019</v>
      </c>
      <c r="EL209" s="104">
        <f>IF(COUNTA(EL37,EL41,EL42,EL46,EL47,EL51,EL52,EL57,EL63),IF(NOT(COUNT(EL37,EL41,EL42,EL46,EL47,EL51,EL52,EL57,EL63)),"NK",SUM(EL37,EL41,EL42,EL46,EL47,EL51,EL52,EL57,EL63)),Table5a!EI51)</f>
        <v>1095.2374661022927</v>
      </c>
      <c r="EM209" s="104">
        <f>IF(COUNTA(EM37,EM41,EM42,EM46,EM47,EM51,EM52,EM57,EM63),IF(NOT(COUNT(EM37,EM41,EM42,EM46,EM47,EM51,EM52,EM57,EM63)),"NK",SUM(EM37,EM41,EM42,EM46,EM47,EM51,EM52,EM57,EM63)),Table5a!EJ51)</f>
        <v>1099.4154486499494</v>
      </c>
      <c r="EN209" s="104">
        <f>IF(COUNTA(EN37,EN41,EN42,EN46,EN47,EN51,EN52,EN57,EN63),IF(NOT(COUNT(EN37,EN41,EN42,EN46,EN47,EN51,EN52,EN57,EN63)),"NK",SUM(EN37,EN41,EN42,EN46,EN47,EN51,EN52,EN57,EN63)),Table5a!EK51)</f>
        <v>1103.2740253353904</v>
      </c>
      <c r="EO209" s="104">
        <f>IF(COUNTA(EO37,EO41,EO42,EO46,EO47,EO51,EO52,EO57,EO63),IF(NOT(COUNT(EO37,EO41,EO42,EO46,EO47,EO51,EO52,EO57,EO63)),"NK",SUM(EO37,EO41,EO42,EO46,EO47,EO51,EO52,EO57,EO63)),Table5a!EL51)</f>
        <v>1106.8643905834579</v>
      </c>
      <c r="EP209" s="104">
        <f>IF(COUNTA(EP37,EP41,EP42,EP46,EP47,EP51,EP52,EP57,EP63),IF(NOT(COUNT(EP37,EP41,EP42,EP46,EP47,EP51,EP52,EP57,EP63)),"NK",SUM(EP37,EP41,EP42,EP46,EP47,EP51,EP52,EP57,EP63)),Table5a!EM51)</f>
        <v>1110.2263386299057</v>
      </c>
      <c r="EQ209" s="104">
        <f>IF(COUNTA(EQ37,EQ41,EQ42,EQ46,EQ47,EQ51,EQ52,EQ57,EQ63),IF(NOT(COUNT(EQ37,EQ41,EQ42,EQ46,EQ47,EQ51,EQ52,EQ57,EQ63)),"NK",SUM(EQ37,EQ41,EQ42,EQ46,EQ47,EQ51,EQ52,EQ57,EQ63)),Table5a!EN51)</f>
        <v>1113.391415733005</v>
      </c>
      <c r="ER209" s="104">
        <f>IF(COUNTA(ER37,ER41,ER42,ER46,ER47,ER51,ER52,ER57,ER63),IF(NOT(COUNT(ER37,ER41,ER42,ER46,ER47,ER51,ER52,ER57,ER63)),"NK",SUM(ER37,ER41,ER42,ER46,ER47,ER51,ER52,ER57,ER63)),Table5a!EO51)</f>
        <v>1116.3850529735455</v>
      </c>
      <c r="ES209" s="104">
        <f>IF(COUNTA(ES37,ES41,ES42,ES46,ES47,ES51,ES52,ES57,ES63),IF(NOT(COUNT(ES37,ES41,ES42,ES46,ES47,ES51,ES52,ES57,ES63)),"NK",SUM(ES37,ES41,ES42,ES46,ES47,ES51,ES52,ES57,ES63)),Table5a!EP51)</f>
        <v>1119.2280513309593</v>
      </c>
      <c r="ET209" s="104">
        <f>IF(COUNTA(ET37,ET41,ET42,ET46,ET47,ET51,ET52,ET57,ET63),IF(NOT(COUNT(ET37,ET41,ET42,ET46,ET47,ET51,ET52,ET57,ET63)),"NK",SUM(ET37,ET41,ET42,ET46,ET47,ET51,ET52,ET57,ET63)),Table5a!EQ51)</f>
        <v>1121.9376416327693</v>
      </c>
      <c r="EU209" s="104">
        <f>IF(COUNTA(EU37,EU41,EU42,EU46,EU47,EU51,EU52,EU57,EU63),IF(NOT(COUNT(EU37,EU41,EU42,EU46,EU47,EU51,EU52,EU57,EU63)),"NK",SUM(EU37,EU41,EU42,EU46,EU47,EU51,EU52,EU57,EU63)),Table5a!ER51)</f>
        <v>1124.5282575415201</v>
      </c>
      <c r="EV209" s="104">
        <f>IF(COUNTA(EV37,EV41,EV42,EV46,EV47,EV51,EV52,EV57,EV63),IF(NOT(COUNT(EV37,EV41,EV42,EV46,EV47,EV51,EV52,EV57,EV63)),"NK",SUM(EV37,EV41,EV42,EV46,EV47,EV51,EV52,EV57,EV63)),Table5a!ES51)</f>
        <v>1127.0121100378269</v>
      </c>
      <c r="EW209" s="104">
        <f>IF(COUNTA(EW37,EW41,EW42,EW46,EW47,EW51,EW52,EW57,EW63),IF(NOT(COUNT(EW37,EW41,EW42,EW46,EW47,EW51,EW52,EW57,EW63)),"NK",SUM(EW37,EW41,EW42,EW46,EW47,EW51,EW52,EW57,EW63)),Table5a!ET51)</f>
        <v>1138.7846831323814</v>
      </c>
      <c r="EX209" s="104">
        <f>IF(COUNTA(EX37,EX41,EX42,EX46,EX47,EX51,EX52,EX57,EX63),IF(NOT(COUNT(EX37,EX41,EX42,EX46,EX47,EX51,EX52,EX57,EX63)),"NK",SUM(EX37,EX41,EX42,EX46,EX47,EX51,EX52,EX57,EX63)),Table5a!EU51)</f>
        <v>1139.2026831323813</v>
      </c>
      <c r="EY209" s="104">
        <f>IF(COUNTA(EY37,EY41,EY42,EY46,EY47,EY51,EY52,EY57,EY63),IF(NOT(COUNT(EY37,EY41,EY42,EY46,EY47,EY51,EY52,EY57,EY63)),"NK",SUM(EY37,EY41,EY42,EY46,EY47,EY51,EY52,EY57,EY63)),Table5a!EV51)</f>
        <v>1139.052349799048</v>
      </c>
      <c r="EZ209" s="104">
        <f>IF(COUNTA(EZ37,EZ41,EZ42,EZ46,EZ47,EZ51,EZ52,EZ57,EZ63),IF(NOT(COUNT(EZ37,EZ41,EZ42,EZ46,EZ47,EZ51,EZ52,EZ57,EZ63)),"NK",SUM(EZ37,EZ41,EZ42,EZ46,EZ47,EZ51,EZ52,EZ57,EZ63)),Table5a!EW51)</f>
        <v>1138.9020164657145</v>
      </c>
      <c r="FA209" s="104">
        <f>IF(COUNTA(FA37,FA41,FA42,FA46,FA47,FA51,FA52,FA57,FA63),IF(NOT(COUNT(FA37,FA41,FA42,FA46,FA47,FA51,FA52,FA57,FA63)),"NK",SUM(FA37,FA41,FA42,FA46,FA47,FA51,FA52,FA57,FA63)),Table5a!EX51)</f>
        <v>1138.7516831323812</v>
      </c>
      <c r="FB209" s="104">
        <f>IF(COUNTA(FB37,FB41,FB42,FB46,FB47,FB51,FB52,FB57,FB63),IF(NOT(COUNT(FB37,FB41,FB42,FB46,FB47,FB51,FB52,FB57,FB63)),"NK",SUM(FB37,FB41,FB42,FB46,FB47,FB51,FB52,FB57,FB63)),Table5a!EY51)</f>
        <v>1138.601349799048</v>
      </c>
      <c r="FC209" s="104">
        <f>IF(COUNTA(FC37,FC41,FC42,FC46,FC47,FC51,FC52,FC57,FC63),IF(NOT(COUNT(FC37,FC41,FC42,FC46,FC47,FC51,FC52,FC57,FC63)),"NK",SUM(FC37,FC41,FC42,FC46,FC47,FC51,FC52,FC57,FC63)),Table5a!EZ51)</f>
        <v>1138.5426831323812</v>
      </c>
      <c r="FD209" s="104">
        <f>IF(COUNTA(FD37,FD41,FD42,FD46,FD47,FD51,FD52,FD57,FD63),IF(NOT(COUNT(FD37,FD41,FD42,FD46,FD47,FD51,FD52,FD57,FD63)),"NK",SUM(FD37,FD41,FD42,FD46,FD47,FD51,FD52,FD57,FD63)),Table5a!FA51)</f>
        <v>1139.052349799048</v>
      </c>
      <c r="FE209" s="104">
        <f>IF(COUNTA(FE37,FE41,FE42,FE46,FE47,FE51,FE52,FE57,FE63),IF(NOT(COUNT(FE37,FE41,FE42,FE46,FE47,FE51,FE52,FE57,FE63)),"NK",SUM(FE37,FE41,FE42,FE46,FE47,FE51,FE52,FE57,FE63)),Table5a!FB51)</f>
        <v>1139.052349799048</v>
      </c>
      <c r="FF209" s="104">
        <f>IF(COUNTA(FF37,FF41,FF42,FF46,FF47,FF51,FF52,FF57,FF63),IF(NOT(COUNT(FF37,FF41,FF42,FF46,FF47,FF51,FF52,FF57,FF63)),"NK",SUM(FF37,FF41,FF42,FF46,FF47,FF51,FF52,FF57,FF63)),Table5a!FC51)</f>
        <v>1139.052349799048</v>
      </c>
      <c r="FG209" s="104">
        <f>IF(COUNTA(FG37,FG41,FG42,FG46,FG47,FG51,FG52,FG57,FG63),IF(NOT(COUNT(FG37,FG41,FG42,FG46,FG47,FG51,FG52,FG57,FG63)),"NK",SUM(FG37,FG41,FG42,FG46,FG47,FG51,FG52,FG57,FG63)),Table5a!FD51)</f>
        <v>1139.052349799048</v>
      </c>
      <c r="FH209" s="104">
        <f>IF(COUNTA(FH37,FH41,FH42,FH46,FH47,FH51,FH52,FH57,FH63),IF(NOT(COUNT(FH37,FH41,FH42,FH46,FH47,FH51,FH52,FH57,FH63)),"NK",SUM(FH37,FH41,FH42,FH46,FH47,FH51,FH52,FH57,FH63)),Table5a!FE51)</f>
        <v>1139.052349799048</v>
      </c>
      <c r="FI209" s="104">
        <f>IF(COUNTA(FI37,FI41,FI42,FI46,FI47,FI51,FI52,FI57,FI63),IF(NOT(COUNT(FI37,FI41,FI42,FI46,FI47,FI51,FI52,FI57,FI63)),"NK",SUM(FI37,FI41,FI42,FI46,FI47,FI51,FI52,FI57,FI63)),Table5a!FF51)</f>
        <v>1139.052349799048</v>
      </c>
      <c r="FJ209" s="104">
        <f>IF(COUNTA(FJ37,FJ41,FJ42,FJ46,FJ47,FJ51,FJ52,FJ57,FJ63),IF(NOT(COUNT(FJ37,FJ41,FJ42,FJ46,FJ47,FJ51,FJ52,FJ57,FJ63)),"NK",SUM(FJ37,FJ41,FJ42,FJ46,FJ47,FJ51,FJ52,FJ57,FJ63)),Table5a!FG51)</f>
        <v>1139.052349799048</v>
      </c>
      <c r="FK209" s="104">
        <f>IF(COUNTA(FK37,FK41,FK42,FK46,FK47,FK51,FK52,FK57,FK63),IF(NOT(COUNT(FK37,FK41,FK42,FK46,FK47,FK51,FK52,FK57,FK63)),"NK",SUM(FK37,FK41,FK42,FK46,FK47,FK51,FK52,FK57,FK63)),Table5a!FH51)</f>
        <v>1139.052349799048</v>
      </c>
      <c r="FL209" s="104">
        <f>IF(COUNTA(FL37,FL41,FL42,FL46,FL47,FL51,FL52,FL57,FL63),IF(NOT(COUNT(FL37,FL41,FL42,FL46,FL47,FL51,FL52,FL57,FL63)),"NK",SUM(FL37,FL41,FL42,FL46,FL47,FL51,FL52,FL57,FL63)),Table5a!FI51)</f>
        <v>1139.052349799048</v>
      </c>
      <c r="FM209" s="104">
        <f>IF(COUNTA(FM37,FM41,FM42,FM46,FM47,FM51,FM52,FM57,FM63),IF(NOT(COUNT(FM37,FM41,FM42,FM46,FM47,FM51,FM52,FM57,FM63)),"NK",SUM(FM37,FM41,FM42,FM46,FM47,FM51,FM52,FM57,FM63)),Table5a!FJ51)</f>
        <v>1139.052349799048</v>
      </c>
      <c r="FN209" s="104">
        <f>IF(COUNTA(FN37,FN41,FN42,FN46,FN47,FN51,FN52,FN57,FN63),IF(NOT(COUNT(FN37,FN41,FN42,FN46,FN47,FN51,FN52,FN57,FN63)),"NK",SUM(FN37,FN41,FN42,FN46,FN47,FN51,FN52,FN57,FN63)),Table5a!FK51)</f>
        <v>1139.052349799048</v>
      </c>
      <c r="FO209" s="104">
        <f>IF(COUNTA(FO37,FO41,FO42,FO46,FO47,FO51,FO52,FO57,FO63),IF(NOT(COUNT(FO37,FO41,FO42,FO46,FO47,FO51,FO52,FO57,FO63)),"NK",SUM(FO37,FO41,FO42,FO46,FO47,FO51,FO52,FO57,FO63)),Table5a!FL51)</f>
        <v>1139.052349799048</v>
      </c>
      <c r="FP209" s="104">
        <f>IF(COUNTA(FP37,FP41,FP42,FP46,FP47,FP51,FP52,FP57,FP63),IF(NOT(COUNT(FP37,FP41,FP42,FP46,FP47,FP51,FP52,FP57,FP63)),"NK",SUM(FP37,FP41,FP42,FP46,FP47,FP51,FP52,FP57,FP63)),Table5a!FM51)</f>
        <v>1139.052349799048</v>
      </c>
      <c r="FQ209" s="104">
        <f>IF(COUNTA(FQ37,FQ41,FQ42,FQ46,FQ47,FQ51,FQ52,FQ57,FQ63),IF(NOT(COUNT(FQ37,FQ41,FQ42,FQ46,FQ47,FQ51,FQ52,FQ57,FQ63)),"NK",SUM(FQ37,FQ41,FQ42,FQ46,FQ47,FQ51,FQ52,FQ57,FQ63)),Table5a!FN51)</f>
        <v>1139.052349799048</v>
      </c>
    </row>
    <row r="210" spans="4:173" ht="15" customHeight="1" outlineLevel="1" x14ac:dyDescent="0.3">
      <c r="D210" s="85" t="s">
        <v>24160</v>
      </c>
      <c r="E210" s="37" t="s">
        <v>24161</v>
      </c>
      <c r="F210" s="104">
        <f>IF(COUNTA(F65,F66),IF(NOT(COUNT(F65,F66)),"NK",SUM(F65,F66)),Table5a!C57)</f>
        <v>-641.24326157208714</v>
      </c>
      <c r="G210" s="104">
        <f>IF(COUNTA(G65,G66),IF(NOT(COUNT(G65,G66)),"NK",SUM(G65,G66)),Table5a!D57)</f>
        <v>-892.6204437187306</v>
      </c>
      <c r="H210" s="104">
        <f>IF(COUNTA(H65,H66),IF(NOT(COUNT(H65,H66)),"NK",SUM(H65,H66)),Table5a!E57)</f>
        <v>-983.08519711107078</v>
      </c>
      <c r="I210" s="104">
        <f>IF(COUNTA(I65,I66),IF(NOT(COUNT(I65,I66)),"NK",SUM(I65,I66)),Table5a!F57)</f>
        <v>-1036.2913138071908</v>
      </c>
      <c r="J210" s="104">
        <f>IF(COUNTA(J65,J66),IF(NOT(COUNT(J65,J66)),"NK",SUM(J65,J66)),Table5a!G57)</f>
        <v>-1070.2695702469407</v>
      </c>
      <c r="K210" s="104">
        <f>IF(COUNTA(K65,K66),IF(NOT(COUNT(K65,K66)),"NK",SUM(K65,K66)),Table5a!H57)</f>
        <v>-943.13423902968816</v>
      </c>
      <c r="L210" s="104">
        <f>IF(COUNTA(L65,L66),IF(NOT(COUNT(L65,L66)),"NK",SUM(L65,L66)),Table5a!I57)</f>
        <v>-909.74778727143689</v>
      </c>
      <c r="M210" s="104">
        <f>IF(COUNTA(M65,M66),IF(NOT(COUNT(M65,M66)),"NK",SUM(M65,M66)),Table5a!J57)</f>
        <v>-917.87009971641305</v>
      </c>
      <c r="N210" s="104" t="str">
        <f>IF(COUNTA(N65,N66),IF(NOT(COUNT(N65,N66)),"NK",SUM(N65,N66)),Table5a!K57)</f>
        <v/>
      </c>
      <c r="O210" s="104">
        <f>IF(COUNTA(O65,O66),IF(NOT(COUNT(O65,O66)),"NK",SUM(O65,O66)),Table5a!L57)</f>
        <v>-475.25314047531242</v>
      </c>
      <c r="P210" s="104">
        <f>IF(COUNTA(P65,P66),IF(NOT(COUNT(P65,P66)),"NK",SUM(P65,P66)),Table5a!M57)</f>
        <v>-613.27028732303518</v>
      </c>
      <c r="Q210" s="104">
        <f>IF(COUNTA(Q65,Q66),IF(NOT(COUNT(Q65,Q66)),"NK",SUM(Q65,Q66)),Table5a!N57)</f>
        <v>-581.23680333125617</v>
      </c>
      <c r="R210" s="104">
        <f>IF(COUNTA(R65,R66),IF(NOT(COUNT(R65,R66)),"NK",SUM(R65,R66)),Table5a!O57)</f>
        <v>-565.47210979156114</v>
      </c>
      <c r="S210" s="104">
        <f>IF(COUNTA(S65,S66),IF(NOT(COUNT(S65,S66)),"NK",SUM(S65,S66)),Table5a!P57)</f>
        <v>-533.50169243169125</v>
      </c>
      <c r="T210" s="104">
        <f>IF(COUNTA(T65,T66),IF(NOT(COUNT(T65,T66)),"NK",SUM(T65,T66)),Table5a!Q57)</f>
        <v>-525.7324893679629</v>
      </c>
      <c r="U210" s="104">
        <f>IF(COUNTA(U65,U66),IF(NOT(COUNT(U65,U66)),"NK",SUM(U65,U66)),Table5a!R57)</f>
        <v>-520.52630718730381</v>
      </c>
      <c r="V210" s="104">
        <f>IF(COUNTA(V65,V66),IF(NOT(COUNT(V65,V66)),"NK",SUM(V65,V66)),Table5a!S57)</f>
        <v>-561.2607162315885</v>
      </c>
      <c r="W210" s="104">
        <f>IF(COUNTA(W65,W66),IF(NOT(COUNT(W65,W66)),"NK",SUM(W65,W66)),Table5a!T57)</f>
        <v>-548.90429727062815</v>
      </c>
      <c r="X210" s="104">
        <f>IF(COUNTA(X65,X66),IF(NOT(COUNT(X65,X66)),"NK",SUM(X65,X66)),Table5a!U57)</f>
        <v>-537.15603954313906</v>
      </c>
      <c r="Y210" s="104">
        <f>IF(COUNTA(Y65,Y66),IF(NOT(COUNT(Y65,Y66)),"NK",SUM(Y65,Y66)),Table5a!V57)</f>
        <v>-525.8976711051431</v>
      </c>
      <c r="Z210" s="104">
        <f>IF(COUNTA(Z65,Z66),IF(NOT(COUNT(Z65,Z66)),"NK",SUM(Z65,Z66)),Table5a!W57)</f>
        <v>-515.04436516609258</v>
      </c>
      <c r="AA210" s="104">
        <f>IF(COUNTA(AA65,AA66),IF(NOT(COUNT(AA65,AA66)),"NK",SUM(AA65,AA66)),Table5a!X57)</f>
        <v>-504.53496828783</v>
      </c>
      <c r="AB210" s="104">
        <f>IF(COUNTA(AB65,AB66),IF(NOT(COUNT(AB65,AB66)),"NK",SUM(AB65,AB66)),Table5a!Y57)</f>
        <v>-494.32509018942932</v>
      </c>
      <c r="AC210" s="104">
        <f>IF(COUNTA(AC65,AC66),IF(NOT(COUNT(AC65,AC66)),"NK",SUM(AC65,AC66)),Table5a!Z57)</f>
        <v>-484.38221702304816</v>
      </c>
      <c r="AD210" s="104">
        <f>IF(COUNTA(AD65,AD66),IF(NOT(COUNT(AD65,AD66)),"NK",SUM(AD65,AD66)),Table5a!AA57)</f>
        <v>-474.68225546962509</v>
      </c>
      <c r="AE210" s="104">
        <f>IF(COUNTA(AE65,AE66),IF(NOT(COUNT(AE65,AE66)),"NK",SUM(AE65,AE66)),Table5a!AB57)</f>
        <v>-465.20708858664648</v>
      </c>
      <c r="AF210" s="104">
        <f>IF(COUNTA(AF65,AF66),IF(NOT(COUNT(AF65,AF66)),"NK",SUM(AF65,AF66)),Table5a!AC57)</f>
        <v>-455.94284708207516</v>
      </c>
      <c r="AG210" s="104">
        <f>IF(COUNTA(AG65,AG66),IF(NOT(COUNT(AG65,AG66)),"NK",SUM(AG65,AG66)),Table5a!AD57)</f>
        <v>-446.87868648013563</v>
      </c>
      <c r="AH210" s="104">
        <f>IF(COUNTA(AH65,AH66),IF(NOT(COUNT(AH65,AH66)),"NK",SUM(AH65,AH66)),Table5a!AE57)</f>
        <v>-438.00592201578576</v>
      </c>
      <c r="AI210" s="104">
        <f>IF(COUNTA(AI65,AI66),IF(NOT(COUNT(AI65,AI66)),"NK",SUM(AI65,AI66)),Table5a!AF57)</f>
        <v>-429.31741649031085</v>
      </c>
      <c r="AJ210" s="104">
        <f>IF(COUNTA(AJ65,AJ66),IF(NOT(COUNT(AJ65,AJ66)),"NK",SUM(AJ65,AJ66)),Table5a!AG57)</f>
        <v>-420.80714700618665</v>
      </c>
      <c r="AK210" s="104">
        <f>IF(COUNTA(AK65,AK66),IF(NOT(COUNT(AK65,AK66)),"NK",SUM(AK65,AK66)),Table5a!AH57)</f>
        <v>-412.4698981970692</v>
      </c>
      <c r="AL210" s="104">
        <f>IF(COUNTA(AL65,AL66),IF(NOT(COUNT(AL65,AL66)),"NK",SUM(AL65,AL66)),Table5a!AI57)</f>
        <v>-404.30104491174285</v>
      </c>
      <c r="AM210" s="104">
        <f>IF(COUNTA(AM65,AM66),IF(NOT(COUNT(AM65,AM66)),"NK",SUM(AM65,AM66)),Table5a!AJ57)</f>
        <v>-396.2963981596007</v>
      </c>
      <c r="AN210" s="104">
        <f>IF(COUNTA(AN65,AN66),IF(NOT(COUNT(AN65,AN66)),"NK",SUM(AN65,AN66)),Table5a!AK57)</f>
        <v>-388.45209579686309</v>
      </c>
      <c r="AO210" s="104">
        <f>IF(COUNTA(AO65,AO66),IF(NOT(COUNT(AO65,AO66)),"NK",SUM(AO65,AO66)),Table5a!AL57)</f>
        <v>-380.7645248569242</v>
      </c>
      <c r="AP210" s="104">
        <f>IF(COUNTA(AP65,AP66),IF(NOT(COUNT(AP65,AP66)),"NK",SUM(AP65,AP66)),Table5a!AM57)</f>
        <v>-373.23026626422478</v>
      </c>
      <c r="AQ210" s="104">
        <f>IF(COUNTA(AQ65,AQ66),IF(NOT(COUNT(AQ65,AQ66)),"NK",SUM(AQ65,AQ66)),Table5a!AN57)</f>
        <v>-365.84605538307522</v>
      </c>
      <c r="AR210" s="104">
        <f>IF(COUNTA(AR65,AR66),IF(NOT(COUNT(AR65,AR66)),"NK",SUM(AR65,AR66)),Table5a!AO57)</f>
        <v>-358.60875377086751</v>
      </c>
      <c r="AS210" s="104">
        <f>IF(COUNTA(AS65,AS66),IF(NOT(COUNT(AS65,AS66)),"NK",SUM(AS65,AS66)),Table5a!AP57)</f>
        <v>-351.51532886102751</v>
      </c>
      <c r="AT210" s="104">
        <f>IF(COUNTA(AT65,AT66),IF(NOT(COUNT(AT65,AT66)),"NK",SUM(AT65,AT66)),Table5a!AQ57)</f>
        <v>-344.56283926032677</v>
      </c>
      <c r="AU210" s="104">
        <f>IF(COUNTA(AU65,AU66),IF(NOT(COUNT(AU65,AU66)),"NK",SUM(AU65,AU66)),Table5a!AR57)</f>
        <v>-337.74842402287413</v>
      </c>
      <c r="AV210" s="106" t="s">
        <v>24162</v>
      </c>
      <c r="AW210" s="106" t="s">
        <v>24163</v>
      </c>
      <c r="AX210" s="106" t="s">
        <v>24164</v>
      </c>
      <c r="AY210" s="106" t="s">
        <v>24165</v>
      </c>
      <c r="AZ210" s="106" t="s">
        <v>24166</v>
      </c>
      <c r="BA210" s="106" t="s">
        <v>24167</v>
      </c>
      <c r="BB210" s="106" t="s">
        <v>24168</v>
      </c>
      <c r="BC210" s="106" t="s">
        <v>24169</v>
      </c>
      <c r="BE210" s="106" t="s">
        <v>24170</v>
      </c>
      <c r="BF210" s="106" t="s">
        <v>24171</v>
      </c>
      <c r="BG210" s="106" t="s">
        <v>24172</v>
      </c>
      <c r="BH210" s="106" t="s">
        <v>24173</v>
      </c>
      <c r="BI210" s="106" t="s">
        <v>24174</v>
      </c>
      <c r="BJ210" s="106" t="s">
        <v>24175</v>
      </c>
      <c r="BK210" s="106" t="s">
        <v>24176</v>
      </c>
      <c r="BL210" s="106" t="s">
        <v>24177</v>
      </c>
      <c r="BM210" s="106" t="s">
        <v>24178</v>
      </c>
      <c r="BN210" s="106" t="s">
        <v>24179</v>
      </c>
      <c r="BO210" s="106" t="s">
        <v>24180</v>
      </c>
      <c r="BP210" s="106" t="s">
        <v>24181</v>
      </c>
      <c r="BQ210" s="106" t="s">
        <v>24182</v>
      </c>
      <c r="BR210" s="106" t="s">
        <v>24183</v>
      </c>
      <c r="BS210" s="106" t="s">
        <v>24184</v>
      </c>
      <c r="BT210" s="106" t="s">
        <v>24185</v>
      </c>
      <c r="BU210" s="106" t="s">
        <v>24186</v>
      </c>
      <c r="BV210" s="106" t="s">
        <v>24187</v>
      </c>
      <c r="BW210" s="106" t="s">
        <v>24188</v>
      </c>
      <c r="BX210" s="106" t="s">
        <v>24189</v>
      </c>
      <c r="BY210" s="106" t="s">
        <v>24190</v>
      </c>
      <c r="BZ210" s="106" t="s">
        <v>24191</v>
      </c>
      <c r="CA210" s="106" t="s">
        <v>24192</v>
      </c>
      <c r="CB210" s="106" t="s">
        <v>24193</v>
      </c>
      <c r="CC210" s="106" t="s">
        <v>24194</v>
      </c>
      <c r="CD210" s="106" t="s">
        <v>24195</v>
      </c>
      <c r="CE210" s="106" t="s">
        <v>24196</v>
      </c>
      <c r="CF210" s="106" t="s">
        <v>24197</v>
      </c>
      <c r="CG210" s="106" t="s">
        <v>24198</v>
      </c>
      <c r="CH210" s="106" t="s">
        <v>24199</v>
      </c>
      <c r="CI210" s="106" t="s">
        <v>24200</v>
      </c>
      <c r="CJ210" s="106" t="s">
        <v>24201</v>
      </c>
      <c r="CK210" s="106" t="s">
        <v>24202</v>
      </c>
      <c r="CL210" s="106" t="s">
        <v>24203</v>
      </c>
      <c r="CM210" s="106" t="s">
        <v>24204</v>
      </c>
      <c r="CN210" s="106" t="s">
        <v>24205</v>
      </c>
      <c r="CO210" s="106" t="s">
        <v>24206</v>
      </c>
      <c r="CP210" s="106" t="s">
        <v>24207</v>
      </c>
      <c r="CQ210" s="106" t="s">
        <v>24208</v>
      </c>
      <c r="CR210" s="106" t="s">
        <v>24209</v>
      </c>
      <c r="CS210" s="106" t="s">
        <v>24210</v>
      </c>
      <c r="CU210" s="106" t="s">
        <v>24211</v>
      </c>
      <c r="CV210" s="106" t="s">
        <v>24212</v>
      </c>
      <c r="CW210" s="106" t="s">
        <v>24213</v>
      </c>
      <c r="CX210" s="106" t="s">
        <v>24214</v>
      </c>
      <c r="CY210" s="106" t="s">
        <v>24215</v>
      </c>
      <c r="CZ210" s="106" t="s">
        <v>24216</v>
      </c>
      <c r="DA210" s="106" t="s">
        <v>24217</v>
      </c>
      <c r="DB210" s="106" t="s">
        <v>24218</v>
      </c>
      <c r="DC210" s="106" t="s">
        <v>24219</v>
      </c>
      <c r="DD210" s="106" t="s">
        <v>24220</v>
      </c>
      <c r="DE210" s="106" t="s">
        <v>24221</v>
      </c>
      <c r="DF210" s="106" t="s">
        <v>24222</v>
      </c>
      <c r="DG210" s="106" t="s">
        <v>24223</v>
      </c>
      <c r="DH210" s="106" t="s">
        <v>24224</v>
      </c>
      <c r="DI210" s="106" t="s">
        <v>24225</v>
      </c>
      <c r="DJ210" s="106" t="s">
        <v>24226</v>
      </c>
      <c r="DK210" s="106" t="s">
        <v>24227</v>
      </c>
      <c r="DL210" s="106" t="s">
        <v>24228</v>
      </c>
      <c r="DM210" s="106" t="s">
        <v>24229</v>
      </c>
      <c r="DN210" s="106" t="s">
        <v>24230</v>
      </c>
      <c r="DO210" s="106" t="s">
        <v>24231</v>
      </c>
      <c r="DP210" s="106" t="s">
        <v>24232</v>
      </c>
      <c r="DQ210" s="106" t="s">
        <v>24233</v>
      </c>
      <c r="DR210" s="106" t="s">
        <v>24234</v>
      </c>
      <c r="DS210" s="106" t="s">
        <v>24235</v>
      </c>
      <c r="DT210" s="106" t="s">
        <v>24236</v>
      </c>
      <c r="DU210" s="106" t="s">
        <v>24237</v>
      </c>
      <c r="DV210" s="106" t="s">
        <v>24238</v>
      </c>
      <c r="DW210" s="106" t="s">
        <v>24239</v>
      </c>
      <c r="DX210" s="106" t="s">
        <v>24240</v>
      </c>
      <c r="DY210" s="106" t="s">
        <v>24241</v>
      </c>
      <c r="DZ210" s="106" t="s">
        <v>24242</v>
      </c>
      <c r="EA210" s="106" t="s">
        <v>24243</v>
      </c>
      <c r="EB210" s="105">
        <f>IF(COUNTA(EB65,EB66),IF(NOT(COUNT(EB65,EB66)),"NK",SUM(EB65,EB66)),Table5a!DY57)</f>
        <v>-641.24326157208714</v>
      </c>
      <c r="EC210" s="104">
        <f>IF(COUNTA(EC65,EC66),IF(NOT(COUNT(EC65,EC66)),"NK",SUM(EC65,EC66)),Table5a!DZ57)</f>
        <v>-892.6204437187306</v>
      </c>
      <c r="ED210" s="104">
        <f>IF(COUNTA(ED65,ED66),IF(NOT(COUNT(ED65,ED66)),"NK",SUM(ED65,ED66)),Table5a!EA57)</f>
        <v>-983.08519711107078</v>
      </c>
      <c r="EE210" s="104">
        <f>IF(COUNTA(EE65,EE66),IF(NOT(COUNT(EE65,EE66)),"NK",SUM(EE65,EE66)),Table5a!EB57)</f>
        <v>-1036.2913138071908</v>
      </c>
      <c r="EF210" s="104">
        <f>IF(COUNTA(EF65,EF66),IF(NOT(COUNT(EF65,EF66)),"NK",SUM(EF65,EF66)),Table5a!EC57)</f>
        <v>-1070.2695702469407</v>
      </c>
      <c r="EG210" s="104">
        <f>IF(COUNTA(EG65,EG66),IF(NOT(COUNT(EG65,EG66)),"NK",SUM(EG65,EG66)),Table5a!ED57)</f>
        <v>-943.13423902968816</v>
      </c>
      <c r="EH210" s="104">
        <f>IF(COUNTA(EH65,EH66),IF(NOT(COUNT(EH65,EH66)),"NK",SUM(EH65,EH66)),Table5a!EE57)</f>
        <v>-909.74778727143689</v>
      </c>
      <c r="EI210" s="104">
        <f>IF(COUNTA(EI65,EI66),IF(NOT(COUNT(EI65,EI66)),"NK",SUM(EI65,EI66)),Table5a!EF57)</f>
        <v>-917.87009971641305</v>
      </c>
      <c r="EJ210" s="104" t="str">
        <f>IF(COUNTA(EJ65,EJ66),IF(NOT(COUNT(EJ65,EJ66)),"NK",SUM(EJ65,EJ66)),Table5a!EG57)</f>
        <v/>
      </c>
      <c r="EK210" s="104">
        <f>IF(COUNTA(EK65,EK66),IF(NOT(COUNT(EK65,EK66)),"NK",SUM(EK65,EK66)),Table5a!EH57)</f>
        <v>-475.25314047531242</v>
      </c>
      <c r="EL210" s="104">
        <f>IF(COUNTA(EL65,EL66),IF(NOT(COUNT(EL65,EL66)),"NK",SUM(EL65,EL66)),Table5a!EI57)</f>
        <v>-613.27028732303518</v>
      </c>
      <c r="EM210" s="104">
        <f>IF(COUNTA(EM65,EM66),IF(NOT(COUNT(EM65,EM66)),"NK",SUM(EM65,EM66)),Table5a!EJ57)</f>
        <v>-581.23680333125617</v>
      </c>
      <c r="EN210" s="104">
        <f>IF(COUNTA(EN65,EN66),IF(NOT(COUNT(EN65,EN66)),"NK",SUM(EN65,EN66)),Table5a!EK57)</f>
        <v>-565.47210979156114</v>
      </c>
      <c r="EO210" s="104">
        <f>IF(COUNTA(EO65,EO66),IF(NOT(COUNT(EO65,EO66)),"NK",SUM(EO65,EO66)),Table5a!EL57)</f>
        <v>-533.50169243169125</v>
      </c>
      <c r="EP210" s="104">
        <f>IF(COUNTA(EP65,EP66),IF(NOT(COUNT(EP65,EP66)),"NK",SUM(EP65,EP66)),Table5a!EM57)</f>
        <v>-525.7324893679629</v>
      </c>
      <c r="EQ210" s="104">
        <f>IF(COUNTA(EQ65,EQ66),IF(NOT(COUNT(EQ65,EQ66)),"NK",SUM(EQ65,EQ66)),Table5a!EN57)</f>
        <v>-520.52630718730381</v>
      </c>
      <c r="ER210" s="104">
        <f>IF(COUNTA(ER65,ER66),IF(NOT(COUNT(ER65,ER66)),"NK",SUM(ER65,ER66)),Table5a!EO57)</f>
        <v>-561.2607162315885</v>
      </c>
      <c r="ES210" s="104">
        <f>IF(COUNTA(ES65,ES66),IF(NOT(COUNT(ES65,ES66)),"NK",SUM(ES65,ES66)),Table5a!EP57)</f>
        <v>-548.90429727062815</v>
      </c>
      <c r="ET210" s="104">
        <f>IF(COUNTA(ET65,ET66),IF(NOT(COUNT(ET65,ET66)),"NK",SUM(ET65,ET66)),Table5a!EQ57)</f>
        <v>-537.15603954313906</v>
      </c>
      <c r="EU210" s="104">
        <f>IF(COUNTA(EU65,EU66),IF(NOT(COUNT(EU65,EU66)),"NK",SUM(EU65,EU66)),Table5a!ER57)</f>
        <v>-525.8976711051431</v>
      </c>
      <c r="EV210" s="104">
        <f>IF(COUNTA(EV65,EV66),IF(NOT(COUNT(EV65,EV66)),"NK",SUM(EV65,EV66)),Table5a!ES57)</f>
        <v>-515.04436516609258</v>
      </c>
      <c r="EW210" s="104">
        <f>IF(COUNTA(EW65,EW66),IF(NOT(COUNT(EW65,EW66)),"NK",SUM(EW65,EW66)),Table5a!ET57)</f>
        <v>-504.53496828783</v>
      </c>
      <c r="EX210" s="104">
        <f>IF(COUNTA(EX65,EX66),IF(NOT(COUNT(EX65,EX66)),"NK",SUM(EX65,EX66)),Table5a!EU57)</f>
        <v>-494.32509018942932</v>
      </c>
      <c r="EY210" s="104">
        <f>IF(COUNTA(EY65,EY66),IF(NOT(COUNT(EY65,EY66)),"NK",SUM(EY65,EY66)),Table5a!EV57)</f>
        <v>-484.38221702304816</v>
      </c>
      <c r="EZ210" s="104">
        <f>IF(COUNTA(EZ65,EZ66),IF(NOT(COUNT(EZ65,EZ66)),"NK",SUM(EZ65,EZ66)),Table5a!EW57)</f>
        <v>-474.68225546962509</v>
      </c>
      <c r="FA210" s="104">
        <f>IF(COUNTA(FA65,FA66),IF(NOT(COUNT(FA65,FA66)),"NK",SUM(FA65,FA66)),Table5a!EX57)</f>
        <v>-465.20708858664648</v>
      </c>
      <c r="FB210" s="104">
        <f>IF(COUNTA(FB65,FB66),IF(NOT(COUNT(FB65,FB66)),"NK",SUM(FB65,FB66)),Table5a!EY57)</f>
        <v>-455.94284708207516</v>
      </c>
      <c r="FC210" s="104">
        <f>IF(COUNTA(FC65,FC66),IF(NOT(COUNT(FC65,FC66)),"NK",SUM(FC65,FC66)),Table5a!EZ57)</f>
        <v>-446.87868648013563</v>
      </c>
      <c r="FD210" s="104">
        <f>IF(COUNTA(FD65,FD66),IF(NOT(COUNT(FD65,FD66)),"NK",SUM(FD65,FD66)),Table5a!FA57)</f>
        <v>-438.00592201578576</v>
      </c>
      <c r="FE210" s="104">
        <f>IF(COUNTA(FE65,FE66),IF(NOT(COUNT(FE65,FE66)),"NK",SUM(FE65,FE66)),Table5a!FB57)</f>
        <v>-429.31741649031085</v>
      </c>
      <c r="FF210" s="104">
        <f>IF(COUNTA(FF65,FF66),IF(NOT(COUNT(FF65,FF66)),"NK",SUM(FF65,FF66)),Table5a!FC57)</f>
        <v>-420.80714700618665</v>
      </c>
      <c r="FG210" s="104">
        <f>IF(COUNTA(FG65,FG66),IF(NOT(COUNT(FG65,FG66)),"NK",SUM(FG65,FG66)),Table5a!FD57)</f>
        <v>-412.4698981970692</v>
      </c>
      <c r="FH210" s="104">
        <f>IF(COUNTA(FH65,FH66),IF(NOT(COUNT(FH65,FH66)),"NK",SUM(FH65,FH66)),Table5a!FE57)</f>
        <v>-404.30104491174285</v>
      </c>
      <c r="FI210" s="104">
        <f>IF(COUNTA(FI65,FI66),IF(NOT(COUNT(FI65,FI66)),"NK",SUM(FI65,FI66)),Table5a!FF57)</f>
        <v>-396.2963981596007</v>
      </c>
      <c r="FJ210" s="104">
        <f>IF(COUNTA(FJ65,FJ66),IF(NOT(COUNT(FJ65,FJ66)),"NK",SUM(FJ65,FJ66)),Table5a!FG57)</f>
        <v>-388.45209579686309</v>
      </c>
      <c r="FK210" s="104">
        <f>IF(COUNTA(FK65,FK66),IF(NOT(COUNT(FK65,FK66)),"NK",SUM(FK65,FK66)),Table5a!FH57)</f>
        <v>-380.7645248569242</v>
      </c>
      <c r="FL210" s="104">
        <f>IF(COUNTA(FL65,FL66),IF(NOT(COUNT(FL65,FL66)),"NK",SUM(FL65,FL66)),Table5a!FI57)</f>
        <v>-373.23026626422478</v>
      </c>
      <c r="FM210" s="104">
        <f>IF(COUNTA(FM65,FM66),IF(NOT(COUNT(FM65,FM66)),"NK",SUM(FM65,FM66)),Table5a!FJ57)</f>
        <v>-365.84605538307522</v>
      </c>
      <c r="FN210" s="104">
        <f>IF(COUNTA(FN65,FN66),IF(NOT(COUNT(FN65,FN66)),"NK",SUM(FN65,FN66)),Table5a!FK57)</f>
        <v>-358.60875377086751</v>
      </c>
      <c r="FO210" s="104">
        <f>IF(COUNTA(FO65,FO66),IF(NOT(COUNT(FO65,FO66)),"NK",SUM(FO65,FO66)),Table5a!FL57)</f>
        <v>-351.51532886102751</v>
      </c>
      <c r="FP210" s="104">
        <f>IF(COUNTA(FP65,FP66),IF(NOT(COUNT(FP65,FP66)),"NK",SUM(FP65,FP66)),Table5a!FM57)</f>
        <v>-344.56283926032677</v>
      </c>
      <c r="FQ210" s="104">
        <f>IF(COUNTA(FQ65,FQ66),IF(NOT(COUNT(FQ65,FQ66)),"NK",SUM(FQ65,FQ66)),Table5a!FN57)</f>
        <v>-337.74842402287413</v>
      </c>
    </row>
    <row r="211" spans="4:173" ht="15" customHeight="1" outlineLevel="1" x14ac:dyDescent="0.3">
      <c r="D211" s="94" t="s">
        <v>24244</v>
      </c>
      <c r="E211" s="95" t="s">
        <v>24245</v>
      </c>
      <c r="F211" s="104">
        <f t="shared" ref="F211:AY211" si="318">IF(COUNTA(F53,F58,F59,F64,F67,F68,F69),IF(NOT(COUNT(F53,F58,F59,F64,F67,F68,F69)),"NK",SUM(F53,F58,F59,F64,F67,F68,F69)),"")</f>
        <v>-0.33460807393681014</v>
      </c>
      <c r="G211" s="104">
        <f t="shared" si="318"/>
        <v>-26.354294485802914</v>
      </c>
      <c r="H211" s="104">
        <f t="shared" si="318"/>
        <v>-27.839233992214691</v>
      </c>
      <c r="I211" s="104">
        <f t="shared" si="318"/>
        <v>-21.866791275571011</v>
      </c>
      <c r="J211" s="104">
        <f t="shared" si="318"/>
        <v>-24.778184510790631</v>
      </c>
      <c r="K211" s="104">
        <f t="shared" si="318"/>
        <v>-28.391305539214212</v>
      </c>
      <c r="L211" s="104">
        <f t="shared" si="318"/>
        <v>-24.829160799343374</v>
      </c>
      <c r="M211" s="104">
        <f t="shared" si="318"/>
        <v>-14.462566525311395</v>
      </c>
      <c r="N211" s="104" t="str">
        <f t="shared" si="318"/>
        <v/>
      </c>
      <c r="O211" s="104">
        <f t="shared" si="318"/>
        <v>-13.592810217856083</v>
      </c>
      <c r="P211" s="104">
        <f t="shared" si="318"/>
        <v>-23.023370154740537</v>
      </c>
      <c r="Q211" s="104">
        <f t="shared" si="318"/>
        <v>-43.230568528658857</v>
      </c>
      <c r="R211" s="104">
        <f t="shared" si="318"/>
        <v>-47.174184435478359</v>
      </c>
      <c r="S211" s="104">
        <f t="shared" si="318"/>
        <v>-67.39601314568111</v>
      </c>
      <c r="T211" s="104">
        <f t="shared" si="318"/>
        <v>-63.535315214091241</v>
      </c>
      <c r="U211" s="104">
        <f t="shared" si="318"/>
        <v>-57.261602990872291</v>
      </c>
      <c r="V211" s="104">
        <f t="shared" si="318"/>
        <v>-5.2181306689774649</v>
      </c>
      <c r="W211" s="104">
        <f t="shared" si="318"/>
        <v>-6.4497479569267622</v>
      </c>
      <c r="X211" s="104">
        <f t="shared" si="318"/>
        <v>-7.2656937724770305</v>
      </c>
      <c r="Y211" s="104">
        <f t="shared" si="318"/>
        <v>-7.7888151550928901</v>
      </c>
      <c r="Z211" s="104">
        <f t="shared" si="318"/>
        <v>-8.1059559038260804</v>
      </c>
      <c r="AA211" s="104">
        <f t="shared" si="318"/>
        <v>-8.2785021338583391</v>
      </c>
      <c r="AB211" s="104">
        <f t="shared" si="318"/>
        <v>-8.3498391017325311</v>
      </c>
      <c r="AC211" s="104">
        <f t="shared" si="318"/>
        <v>-8.3506239679217256</v>
      </c>
      <c r="AD211" s="104">
        <f t="shared" si="318"/>
        <v>-8.3025141940716782</v>
      </c>
      <c r="AE211" s="104">
        <f t="shared" si="318"/>
        <v>-8.2208039092348031</v>
      </c>
      <c r="AF211" s="104">
        <f t="shared" si="318"/>
        <v>-8.1162880937545445</v>
      </c>
      <c r="AG211" s="104">
        <f t="shared" ref="AG211:AK211" si="319">IF(COUNTA(AG53,AG58,AG59,AG64,AG67,AG68,AG69),IF(NOT(COUNT(AG53,AG58,AG59,AG64,AG67,AG68,AG69)),"NK",SUM(AG53,AG58,AG59,AG64,AG67,AG68,AG69)),"")</f>
        <v>-7.9965807479553295</v>
      </c>
      <c r="AH211" s="104">
        <f t="shared" si="319"/>
        <v>-7.8670469699581638</v>
      </c>
      <c r="AI211" s="104">
        <f t="shared" si="319"/>
        <v>-7.7314620261947864</v>
      </c>
      <c r="AJ211" s="104">
        <f t="shared" si="319"/>
        <v>-7.5924773767741378</v>
      </c>
      <c r="AK211" s="104">
        <f t="shared" si="319"/>
        <v>-7.4519501974798539</v>
      </c>
      <c r="AL211" s="104">
        <f t="shared" ref="AL211:AU211" si="320">IF(COUNTA(AL53,AL58,AL59,AL64,AL67,AL68,AL69),IF(NOT(COUNT(AL53,AL58,AL59,AL64,AL67,AL68,AL69)),"NK",SUM(AL53,AL58,AL59,AL64,AL67,AL68,AL69)),"")</f>
        <v>-7.3111763794717026</v>
      </c>
      <c r="AM211" s="104">
        <f t="shared" si="320"/>
        <v>-7.1710552775732088</v>
      </c>
      <c r="AN211" s="104">
        <f t="shared" si="320"/>
        <v>-7.0322061976762207</v>
      </c>
      <c r="AO211" s="104">
        <f t="shared" si="320"/>
        <v>-6.8950507586979848</v>
      </c>
      <c r="AP211" s="104">
        <f t="shared" si="320"/>
        <v>-6.7598711243512968</v>
      </c>
      <c r="AQ211" s="104">
        <f t="shared" si="320"/>
        <v>-6.6268511724393111</v>
      </c>
      <c r="AR211" s="104">
        <f t="shared" si="320"/>
        <v>-6.4961055992999484</v>
      </c>
      <c r="AS211" s="104">
        <f t="shared" si="320"/>
        <v>-6.3677004932506511</v>
      </c>
      <c r="AT211" s="104">
        <f t="shared" si="320"/>
        <v>-6.2416678758422339</v>
      </c>
      <c r="AU211" s="104">
        <f t="shared" si="320"/>
        <v>-6.1180159778399128</v>
      </c>
      <c r="AV211" s="105" t="str">
        <f t="shared" si="318"/>
        <v>NK</v>
      </c>
      <c r="AW211" s="104" t="str">
        <f t="shared" si="318"/>
        <v>NK</v>
      </c>
      <c r="AX211" s="104" t="str">
        <f t="shared" si="318"/>
        <v>NK</v>
      </c>
      <c r="AY211" s="104" t="str">
        <f t="shared" si="318"/>
        <v>NK</v>
      </c>
      <c r="AZ211" s="104" t="str">
        <f t="shared" ref="AZ211:CS211" si="321">IF(COUNTA(AZ53,AZ58,AZ59,AZ64,AZ67,AZ68,AZ69),IF(NOT(COUNT(AZ53,AZ58,AZ59,AZ64,AZ67,AZ68,AZ69)),"NK",SUM(AZ53,AZ58,AZ59,AZ64,AZ67,AZ68,AZ69)),"")</f>
        <v>NK</v>
      </c>
      <c r="BA211" s="104" t="str">
        <f t="shared" si="321"/>
        <v>NK</v>
      </c>
      <c r="BB211" s="104" t="str">
        <f t="shared" si="321"/>
        <v>NK</v>
      </c>
      <c r="BC211" s="104" t="str">
        <f t="shared" si="321"/>
        <v>NK</v>
      </c>
      <c r="BD211" s="104" t="str">
        <f t="shared" si="321"/>
        <v/>
      </c>
      <c r="BE211" s="104" t="str">
        <f t="shared" si="321"/>
        <v>NK</v>
      </c>
      <c r="BF211" s="104" t="str">
        <f t="shared" si="321"/>
        <v>NK</v>
      </c>
      <c r="BG211" s="104" t="str">
        <f t="shared" si="321"/>
        <v>NK</v>
      </c>
      <c r="BH211" s="104" t="str">
        <f t="shared" si="321"/>
        <v>NK</v>
      </c>
      <c r="BI211" s="104" t="str">
        <f t="shared" si="321"/>
        <v>NK</v>
      </c>
      <c r="BJ211" s="104" t="str">
        <f t="shared" si="321"/>
        <v>NK</v>
      </c>
      <c r="BK211" s="104" t="str">
        <f t="shared" si="321"/>
        <v>NK</v>
      </c>
      <c r="BL211" s="104" t="str">
        <f t="shared" si="321"/>
        <v>NK</v>
      </c>
      <c r="BM211" s="104" t="str">
        <f t="shared" si="321"/>
        <v>NK</v>
      </c>
      <c r="BN211" s="104" t="str">
        <f t="shared" si="321"/>
        <v>NK</v>
      </c>
      <c r="BO211" s="104" t="str">
        <f t="shared" si="321"/>
        <v>NK</v>
      </c>
      <c r="BP211" s="104" t="str">
        <f t="shared" si="321"/>
        <v>NK</v>
      </c>
      <c r="BQ211" s="104" t="str">
        <f t="shared" si="321"/>
        <v>NK</v>
      </c>
      <c r="BR211" s="104" t="str">
        <f t="shared" si="321"/>
        <v>NK</v>
      </c>
      <c r="BS211" s="104" t="str">
        <f t="shared" si="321"/>
        <v>NK</v>
      </c>
      <c r="BT211" s="104" t="str">
        <f t="shared" si="321"/>
        <v>NK</v>
      </c>
      <c r="BU211" s="104" t="str">
        <f t="shared" si="321"/>
        <v>NK</v>
      </c>
      <c r="BV211" s="104" t="str">
        <f t="shared" si="321"/>
        <v>NK</v>
      </c>
      <c r="BW211" s="104" t="str">
        <f t="shared" ref="BW211:CA211" si="322">IF(COUNTA(BW53,BW58,BW59,BW64,BW67,BW68,BW69),IF(NOT(COUNT(BW53,BW58,BW59,BW64,BW67,BW68,BW69)),"NK",SUM(BW53,BW58,BW59,BW64,BW67,BW68,BW69)),"")</f>
        <v>NK</v>
      </c>
      <c r="BX211" s="104" t="str">
        <f t="shared" si="322"/>
        <v>NK</v>
      </c>
      <c r="BY211" s="104" t="str">
        <f t="shared" si="322"/>
        <v>NK</v>
      </c>
      <c r="BZ211" s="104" t="str">
        <f t="shared" si="322"/>
        <v>NK</v>
      </c>
      <c r="CA211" s="104" t="str">
        <f t="shared" si="322"/>
        <v>NK</v>
      </c>
      <c r="CB211" s="104" t="str">
        <f t="shared" ref="CB211:CK211" si="323">IF(COUNTA(CB53,CB58,CB59,CB64,CB67,CB68,CB69),IF(NOT(COUNT(CB53,CB58,CB59,CB64,CB67,CB68,CB69)),"NK",SUM(CB53,CB58,CB59,CB64,CB67,CB68,CB69)),"")</f>
        <v>NK</v>
      </c>
      <c r="CC211" s="104" t="str">
        <f t="shared" si="323"/>
        <v>NK</v>
      </c>
      <c r="CD211" s="104" t="str">
        <f t="shared" si="323"/>
        <v>NK</v>
      </c>
      <c r="CE211" s="104" t="str">
        <f t="shared" si="323"/>
        <v>NK</v>
      </c>
      <c r="CF211" s="104" t="str">
        <f t="shared" si="323"/>
        <v>NK</v>
      </c>
      <c r="CG211" s="104" t="str">
        <f t="shared" si="323"/>
        <v>NK</v>
      </c>
      <c r="CH211" s="104" t="str">
        <f t="shared" si="323"/>
        <v>NK</v>
      </c>
      <c r="CI211" s="104" t="str">
        <f t="shared" si="323"/>
        <v>NK</v>
      </c>
      <c r="CJ211" s="104" t="str">
        <f t="shared" si="323"/>
        <v>NK</v>
      </c>
      <c r="CK211" s="104" t="str">
        <f t="shared" si="323"/>
        <v>NK</v>
      </c>
      <c r="CL211" s="105" t="str">
        <f t="shared" si="321"/>
        <v>NK</v>
      </c>
      <c r="CM211" s="104" t="str">
        <f t="shared" si="321"/>
        <v>NK</v>
      </c>
      <c r="CN211" s="104" t="str">
        <f t="shared" si="321"/>
        <v>NK</v>
      </c>
      <c r="CO211" s="104" t="str">
        <f t="shared" si="321"/>
        <v>NK</v>
      </c>
      <c r="CP211" s="104" t="str">
        <f t="shared" si="321"/>
        <v>NK</v>
      </c>
      <c r="CQ211" s="104" t="str">
        <f t="shared" si="321"/>
        <v>NK</v>
      </c>
      <c r="CR211" s="104" t="str">
        <f t="shared" si="321"/>
        <v>NK</v>
      </c>
      <c r="CS211" s="104" t="str">
        <f t="shared" si="321"/>
        <v>NK</v>
      </c>
      <c r="CT211" s="104" t="str">
        <f t="shared" ref="CT211:DH211" si="324">IF(COUNTA(CT53,CT58,CT59,CT64,CT67,CT68,CT69),IF(NOT(COUNT(CT53,CT58,CT59,CT64,CT67,CT68,CT69)),"NK",SUM(CT53,CT58,CT59,CT64,CT67,CT68,CT69)),"")</f>
        <v/>
      </c>
      <c r="CU211" s="104" t="str">
        <f t="shared" si="324"/>
        <v>NK</v>
      </c>
      <c r="CV211" s="104" t="str">
        <f t="shared" si="324"/>
        <v>NK</v>
      </c>
      <c r="CW211" s="104" t="str">
        <f t="shared" si="324"/>
        <v>NK</v>
      </c>
      <c r="CX211" s="104" t="str">
        <f t="shared" si="324"/>
        <v>NK</v>
      </c>
      <c r="CY211" s="104" t="str">
        <f t="shared" si="324"/>
        <v>NK</v>
      </c>
      <c r="CZ211" s="104" t="str">
        <f t="shared" si="324"/>
        <v>NK</v>
      </c>
      <c r="DA211" s="104" t="str">
        <f t="shared" si="324"/>
        <v>NK</v>
      </c>
      <c r="DB211" s="104" t="str">
        <f t="shared" si="324"/>
        <v>NK</v>
      </c>
      <c r="DC211" s="104" t="str">
        <f t="shared" si="324"/>
        <v>NK</v>
      </c>
      <c r="DD211" s="104" t="str">
        <f t="shared" si="324"/>
        <v>NK</v>
      </c>
      <c r="DE211" s="104" t="str">
        <f t="shared" si="324"/>
        <v>NK</v>
      </c>
      <c r="DF211" s="104" t="str">
        <f t="shared" si="324"/>
        <v>NK</v>
      </c>
      <c r="DG211" s="104" t="str">
        <f t="shared" si="324"/>
        <v>NK</v>
      </c>
      <c r="DH211" s="104" t="str">
        <f t="shared" si="324"/>
        <v>NK</v>
      </c>
      <c r="DI211" s="104" t="str">
        <f t="shared" ref="DI211:DL211" si="325">IF(COUNTA(DI53,DI58,DI59,DI64,DI67,DI68,DI69),IF(NOT(COUNT(DI53,DI58,DI59,DI64,DI67,DI68,DI69)),"NK",SUM(DI53,DI58,DI59,DI64,DI67,DI68,DI69)),"")</f>
        <v>NK</v>
      </c>
      <c r="DJ211" s="104" t="str">
        <f t="shared" si="325"/>
        <v>NK</v>
      </c>
      <c r="DK211" s="104" t="str">
        <f t="shared" si="325"/>
        <v>NK</v>
      </c>
      <c r="DL211" s="104" t="str">
        <f t="shared" si="325"/>
        <v>NK</v>
      </c>
      <c r="DM211" s="104" t="str">
        <f t="shared" ref="DM211:DQ211" si="326">IF(COUNTA(DM53,DM58,DM59,DM64,DM67,DM68,DM69),IF(NOT(COUNT(DM53,DM58,DM59,DM64,DM67,DM68,DM69)),"NK",SUM(DM53,DM58,DM59,DM64,DM67,DM68,DM69)),"")</f>
        <v>NK</v>
      </c>
      <c r="DN211" s="104" t="str">
        <f t="shared" si="326"/>
        <v>NK</v>
      </c>
      <c r="DO211" s="104" t="str">
        <f t="shared" si="326"/>
        <v>NK</v>
      </c>
      <c r="DP211" s="104" t="str">
        <f t="shared" si="326"/>
        <v>NK</v>
      </c>
      <c r="DQ211" s="104" t="str">
        <f t="shared" si="326"/>
        <v>NK</v>
      </c>
      <c r="DR211" s="104" t="str">
        <f t="shared" ref="DR211:EA211" si="327">IF(COUNTA(DR53,DR58,DR59,DR64,DR67,DR68,DR69),IF(NOT(COUNT(DR53,DR58,DR59,DR64,DR67,DR68,DR69)),"NK",SUM(DR53,DR58,DR59,DR64,DR67,DR68,DR69)),"")</f>
        <v>NK</v>
      </c>
      <c r="DS211" s="104" t="str">
        <f t="shared" si="327"/>
        <v>NK</v>
      </c>
      <c r="DT211" s="104" t="str">
        <f t="shared" si="327"/>
        <v>NK</v>
      </c>
      <c r="DU211" s="104" t="str">
        <f t="shared" si="327"/>
        <v>NK</v>
      </c>
      <c r="DV211" s="104" t="str">
        <f t="shared" si="327"/>
        <v>NK</v>
      </c>
      <c r="DW211" s="104" t="str">
        <f t="shared" si="327"/>
        <v>NK</v>
      </c>
      <c r="DX211" s="104" t="str">
        <f t="shared" si="327"/>
        <v>NK</v>
      </c>
      <c r="DY211" s="104" t="str">
        <f t="shared" si="327"/>
        <v>NK</v>
      </c>
      <c r="DZ211" s="104" t="str">
        <f t="shared" si="327"/>
        <v>NK</v>
      </c>
      <c r="EA211" s="104" t="str">
        <f t="shared" si="327"/>
        <v>NK</v>
      </c>
      <c r="EB211" s="105">
        <f t="shared" ref="EB211:FB211" si="328">IF(COUNTA(EB53,EB58,EB59,EB64,EB67,EB68,EB69),IF(NOT(COUNT(EB53,EB58,EB59,EB64,EB67,EB68,EB69)),"NK",SUM(EB53,EB58,EB59,EB64,EB67,EB68,EB69)),"")</f>
        <v>-0.33460807393681014</v>
      </c>
      <c r="EC211" s="104">
        <f t="shared" si="328"/>
        <v>-26.354294485802914</v>
      </c>
      <c r="ED211" s="104">
        <f t="shared" si="328"/>
        <v>-27.839233992214691</v>
      </c>
      <c r="EE211" s="104">
        <f t="shared" si="328"/>
        <v>-21.866791275571011</v>
      </c>
      <c r="EF211" s="104">
        <f t="shared" si="328"/>
        <v>-24.778184510790631</v>
      </c>
      <c r="EG211" s="104">
        <f t="shared" si="328"/>
        <v>-28.391305539214212</v>
      </c>
      <c r="EH211" s="104">
        <f t="shared" si="328"/>
        <v>-24.829160799343374</v>
      </c>
      <c r="EI211" s="104">
        <f t="shared" si="328"/>
        <v>-14.462566525311395</v>
      </c>
      <c r="EJ211" s="104" t="str">
        <f t="shared" si="328"/>
        <v/>
      </c>
      <c r="EK211" s="104">
        <f t="shared" si="328"/>
        <v>-13.592810217856083</v>
      </c>
      <c r="EL211" s="104">
        <f t="shared" si="328"/>
        <v>-23.023370154740537</v>
      </c>
      <c r="EM211" s="104">
        <f t="shared" si="328"/>
        <v>-43.230568528658857</v>
      </c>
      <c r="EN211" s="104">
        <f t="shared" si="328"/>
        <v>-47.174184435478359</v>
      </c>
      <c r="EO211" s="104">
        <f t="shared" si="328"/>
        <v>-67.39601314568111</v>
      </c>
      <c r="EP211" s="104">
        <f t="shared" si="328"/>
        <v>-63.535315214091241</v>
      </c>
      <c r="EQ211" s="104">
        <f t="shared" si="328"/>
        <v>-57.261602990872291</v>
      </c>
      <c r="ER211" s="104">
        <f t="shared" si="328"/>
        <v>-5.2181306689774649</v>
      </c>
      <c r="ES211" s="104">
        <f t="shared" si="328"/>
        <v>-6.4497479569267622</v>
      </c>
      <c r="ET211" s="104">
        <f t="shared" si="328"/>
        <v>-7.2656937724770305</v>
      </c>
      <c r="EU211" s="104">
        <f t="shared" si="328"/>
        <v>-7.7888151550928901</v>
      </c>
      <c r="EV211" s="104">
        <f t="shared" si="328"/>
        <v>-8.1059559038260804</v>
      </c>
      <c r="EW211" s="104">
        <f t="shared" si="328"/>
        <v>-8.2785021338583391</v>
      </c>
      <c r="EX211" s="104">
        <f t="shared" si="328"/>
        <v>-8.3498391017325311</v>
      </c>
      <c r="EY211" s="104">
        <f t="shared" si="328"/>
        <v>-8.3506239679217256</v>
      </c>
      <c r="EZ211" s="104">
        <f t="shared" si="328"/>
        <v>-8.3025141940716782</v>
      </c>
      <c r="FA211" s="104">
        <f t="shared" si="328"/>
        <v>-8.2208039092348031</v>
      </c>
      <c r="FB211" s="104">
        <f t="shared" si="328"/>
        <v>-8.1162880937545445</v>
      </c>
      <c r="FC211" s="104">
        <f t="shared" ref="FC211:FG211" si="329">IF(COUNTA(FC53,FC58,FC59,FC64,FC67,FC68,FC69),IF(NOT(COUNT(FC53,FC58,FC59,FC64,FC67,FC68,FC69)),"NK",SUM(FC53,FC58,FC59,FC64,FC67,FC68,FC69)),"")</f>
        <v>-7.9965807479553295</v>
      </c>
      <c r="FD211" s="104">
        <f t="shared" si="329"/>
        <v>-7.8670469699581638</v>
      </c>
      <c r="FE211" s="104">
        <f t="shared" si="329"/>
        <v>-7.7314620261947864</v>
      </c>
      <c r="FF211" s="104">
        <f t="shared" si="329"/>
        <v>-7.5924773767741378</v>
      </c>
      <c r="FG211" s="104">
        <f t="shared" si="329"/>
        <v>-7.4519501974798539</v>
      </c>
      <c r="FH211" s="104">
        <f t="shared" ref="FH211:FQ211" si="330">IF(COUNTA(FH53,FH58,FH59,FH64,FH67,FH68,FH69),IF(NOT(COUNT(FH53,FH58,FH59,FH64,FH67,FH68,FH69)),"NK",SUM(FH53,FH58,FH59,FH64,FH67,FH68,FH69)),"")</f>
        <v>-7.3111763794717026</v>
      </c>
      <c r="FI211" s="104">
        <f t="shared" si="330"/>
        <v>-7.1710552775732088</v>
      </c>
      <c r="FJ211" s="104">
        <f t="shared" si="330"/>
        <v>-7.0322061976762207</v>
      </c>
      <c r="FK211" s="104">
        <f t="shared" si="330"/>
        <v>-6.8950507586979848</v>
      </c>
      <c r="FL211" s="104">
        <f t="shared" si="330"/>
        <v>-6.7598711243512968</v>
      </c>
      <c r="FM211" s="104">
        <f t="shared" si="330"/>
        <v>-6.6268511724393111</v>
      </c>
      <c r="FN211" s="104">
        <f t="shared" si="330"/>
        <v>-6.4961055992999484</v>
      </c>
      <c r="FO211" s="104">
        <f t="shared" si="330"/>
        <v>-6.3677004932506511</v>
      </c>
      <c r="FP211" s="104">
        <f t="shared" si="330"/>
        <v>-6.2416678758422339</v>
      </c>
      <c r="FQ211" s="104">
        <f t="shared" si="330"/>
        <v>-6.1180159778399128</v>
      </c>
    </row>
    <row r="213" spans="4:173" ht="15" customHeight="1" outlineLevel="1" x14ac:dyDescent="0.3">
      <c r="D213" s="78" t="s">
        <v>24246</v>
      </c>
      <c r="E213" s="37" t="s">
        <v>24247</v>
      </c>
      <c r="F213" s="104" t="str">
        <f>IF(COUNTA(F72:F76),IF(NOT(COUNT(F72:F76)),"NK",SUM(F72:F76)),Table5a!C63)</f>
        <v/>
      </c>
      <c r="G213" s="104" t="str">
        <f>IF(COUNTA(G72:G76),IF(NOT(COUNT(G72:G76)),"NK",SUM(G72:G76)),Table5a!D63)</f>
        <v/>
      </c>
      <c r="H213" s="104" t="str">
        <f>IF(COUNTA(H72:H76),IF(NOT(COUNT(H72:H76)),"NK",SUM(H72:H76)),Table5a!E63)</f>
        <v/>
      </c>
      <c r="I213" s="104" t="str">
        <f>IF(COUNTA(I72:I76),IF(NOT(COUNT(I72:I76)),"NK",SUM(I72:I76)),Table5a!F63)</f>
        <v/>
      </c>
      <c r="J213" s="104" t="str">
        <f>IF(COUNTA(J72:J76),IF(NOT(COUNT(J72:J76)),"NK",SUM(J72:J76)),Table5a!G63)</f>
        <v/>
      </c>
      <c r="K213" s="104" t="str">
        <f>IF(COUNTA(K72:K76),IF(NOT(COUNT(K72:K76)),"NK",SUM(K72:K76)),Table5a!H63)</f>
        <v/>
      </c>
      <c r="L213" s="104" t="str">
        <f>IF(COUNTA(L72:L76),IF(NOT(COUNT(L72:L76)),"NK",SUM(L72:L76)),Table5a!I63)</f>
        <v/>
      </c>
      <c r="M213" s="104" t="str">
        <f>IF(COUNTA(M72:M76),IF(NOT(COUNT(M72:M76)),"NK",SUM(M72:M76)),Table5a!J63)</f>
        <v/>
      </c>
      <c r="N213" s="104" t="str">
        <f>IF(COUNTA(N72:N76),IF(NOT(COUNT(N72:N76)),"NK",SUM(N72:N76)),Table5a!K63)</f>
        <v/>
      </c>
      <c r="O213" s="104" t="str">
        <f>IF(COUNTA(O72:O76),IF(NOT(COUNT(O72:O76)),"NK",SUM(O72:O76)),Table5a!L63)</f>
        <v/>
      </c>
      <c r="P213" s="104" t="str">
        <f>IF(COUNTA(P72:P76),IF(NOT(COUNT(P72:P76)),"NK",SUM(P72:P76)),Table5a!M63)</f>
        <v/>
      </c>
      <c r="Q213" s="104" t="str">
        <f>IF(COUNTA(Q72:Q76),IF(NOT(COUNT(Q72:Q76)),"NK",SUM(Q72:Q76)),Table5a!N63)</f>
        <v/>
      </c>
      <c r="R213" s="104" t="str">
        <f>IF(COUNTA(R72:R76),IF(NOT(COUNT(R72:R76)),"NK",SUM(R72:R76)),Table5a!O63)</f>
        <v/>
      </c>
      <c r="S213" s="104" t="str">
        <f>IF(COUNTA(S72:S76),IF(NOT(COUNT(S72:S76)),"NK",SUM(S72:S76)),Table5a!P63)</f>
        <v/>
      </c>
      <c r="T213" s="104" t="str">
        <f>IF(COUNTA(T72:T76),IF(NOT(COUNT(T72:T76)),"NK",SUM(T72:T76)),Table5a!Q63)</f>
        <v/>
      </c>
      <c r="U213" s="104" t="str">
        <f>IF(COUNTA(U72:U76),IF(NOT(COUNT(U72:U76)),"NK",SUM(U72:U76)),Table5a!R63)</f>
        <v/>
      </c>
      <c r="V213" s="104" t="str">
        <f>IF(COUNTA(V72:V76),IF(NOT(COUNT(V72:V76)),"NK",SUM(V72:V76)),Table5a!S63)</f>
        <v/>
      </c>
      <c r="W213" s="104" t="str">
        <f>IF(COUNTA(W72:W76),IF(NOT(COUNT(W72:W76)),"NK",SUM(W72:W76)),Table5a!T63)</f>
        <v/>
      </c>
      <c r="X213" s="104" t="str">
        <f>IF(COUNTA(X72:X76),IF(NOT(COUNT(X72:X76)),"NK",SUM(X72:X76)),Table5a!U63)</f>
        <v/>
      </c>
      <c r="Y213" s="104" t="str">
        <f>IF(COUNTA(Y72:Y76),IF(NOT(COUNT(Y72:Y76)),"NK",SUM(Y72:Y76)),Table5a!V63)</f>
        <v/>
      </c>
      <c r="Z213" s="104" t="str">
        <f>IF(COUNTA(Z72:Z76),IF(NOT(COUNT(Z72:Z76)),"NK",SUM(Z72:Z76)),Table5a!W63)</f>
        <v/>
      </c>
      <c r="AA213" s="104" t="str">
        <f>IF(COUNTA(AA72:AA76),IF(NOT(COUNT(AA72:AA76)),"NK",SUM(AA72:AA76)),Table5a!X63)</f>
        <v/>
      </c>
      <c r="AB213" s="104" t="str">
        <f>IF(COUNTA(AB72:AB76),IF(NOT(COUNT(AB72:AB76)),"NK",SUM(AB72:AB76)),Table5a!Y63)</f>
        <v/>
      </c>
      <c r="AC213" s="104" t="str">
        <f>IF(COUNTA(AC72:AC76),IF(NOT(COUNT(AC72:AC76)),"NK",SUM(AC72:AC76)),Table5a!Z63)</f>
        <v/>
      </c>
      <c r="AD213" s="104" t="str">
        <f>IF(COUNTA(AD72:AD76),IF(NOT(COUNT(AD72:AD76)),"NK",SUM(AD72:AD76)),Table5a!AA63)</f>
        <v/>
      </c>
      <c r="AE213" s="104" t="str">
        <f>IF(COUNTA(AE72:AE76),IF(NOT(COUNT(AE72:AE76)),"NK",SUM(AE72:AE76)),Table5a!AB63)</f>
        <v/>
      </c>
      <c r="AF213" s="104" t="str">
        <f>IF(COUNTA(AF72:AF76),IF(NOT(COUNT(AF72:AF76)),"NK",SUM(AF72:AF76)),Table5a!AC63)</f>
        <v/>
      </c>
      <c r="AG213" s="104" t="str">
        <f>IF(COUNTA(AG72:AG76),IF(NOT(COUNT(AG72:AG76)),"NK",SUM(AG72:AG76)),Table5a!AD63)</f>
        <v/>
      </c>
      <c r="AH213" s="104" t="str">
        <f>IF(COUNTA(AH72:AH76),IF(NOT(COUNT(AH72:AH76)),"NK",SUM(AH72:AH76)),Table5a!AE63)</f>
        <v/>
      </c>
      <c r="AI213" s="104" t="str">
        <f>IF(COUNTA(AI72:AI76),IF(NOT(COUNT(AI72:AI76)),"NK",SUM(AI72:AI76)),Table5a!AF63)</f>
        <v/>
      </c>
      <c r="AJ213" s="104" t="str">
        <f>IF(COUNTA(AJ72:AJ76),IF(NOT(COUNT(AJ72:AJ76)),"NK",SUM(AJ72:AJ76)),Table5a!AG63)</f>
        <v/>
      </c>
      <c r="AK213" s="104" t="str">
        <f>IF(COUNTA(AK72:AK76),IF(NOT(COUNT(AK72:AK76)),"NK",SUM(AK72:AK76)),Table5a!AH63)</f>
        <v/>
      </c>
      <c r="AL213" s="104" t="str">
        <f>IF(COUNTA(AL72:AL76),IF(NOT(COUNT(AL72:AL76)),"NK",SUM(AL72:AL76)),Table5a!AI63)</f>
        <v/>
      </c>
      <c r="AM213" s="104" t="str">
        <f>IF(COUNTA(AM72:AM76),IF(NOT(COUNT(AM72:AM76)),"NK",SUM(AM72:AM76)),Table5a!AJ63)</f>
        <v/>
      </c>
      <c r="AN213" s="104" t="str">
        <f>IF(COUNTA(AN72:AN76),IF(NOT(COUNT(AN72:AN76)),"NK",SUM(AN72:AN76)),Table5a!AK63)</f>
        <v/>
      </c>
      <c r="AO213" s="104" t="str">
        <f>IF(COUNTA(AO72:AO76),IF(NOT(COUNT(AO72:AO76)),"NK",SUM(AO72:AO76)),Table5a!AL63)</f>
        <v/>
      </c>
      <c r="AP213" s="104" t="str">
        <f>IF(COUNTA(AP72:AP76),IF(NOT(COUNT(AP72:AP76)),"NK",SUM(AP72:AP76)),Table5a!AM63)</f>
        <v/>
      </c>
      <c r="AQ213" s="104" t="str">
        <f>IF(COUNTA(AQ72:AQ76),IF(NOT(COUNT(AQ72:AQ76)),"NK",SUM(AQ72:AQ76)),Table5a!AN63)</f>
        <v/>
      </c>
      <c r="AR213" s="104" t="str">
        <f>IF(COUNTA(AR72:AR76),IF(NOT(COUNT(AR72:AR76)),"NK",SUM(AR72:AR76)),Table5a!AO63)</f>
        <v/>
      </c>
      <c r="AS213" s="104" t="str">
        <f>IF(COUNTA(AS72:AS76),IF(NOT(COUNT(AS72:AS76)),"NK",SUM(AS72:AS76)),Table5a!AP63)</f>
        <v/>
      </c>
      <c r="AT213" s="104" t="str">
        <f>IF(COUNTA(AT72:AT76),IF(NOT(COUNT(AT72:AT76)),"NK",SUM(AT72:AT76)),Table5a!AQ63)</f>
        <v/>
      </c>
      <c r="AU213" s="104" t="str">
        <f>IF(COUNTA(AU72:AU76),IF(NOT(COUNT(AU72:AU76)),"NK",SUM(AU72:AU76)),Table5a!AR63)</f>
        <v/>
      </c>
      <c r="AV213" s="105" t="str">
        <f>IF(COUNTA(AV72:AV76),IF(NOT(COUNT(AV72:AV76)),"NK",SUM(AV72:AV76)),IF(ISNUMBER(Table5a!AS63),Table5a!AS63*CH4_GWP,Table5a!AS63))</f>
        <v/>
      </c>
      <c r="AW213" s="104" t="str">
        <f>IF(COUNTA(AW72:AW76),IF(NOT(COUNT(AW72:AW76)),"NK",SUM(AW72:AW76)),IF(ISNUMBER(Table5a!AT63),Table5a!AT63*CH4_GWP,Table5a!AT63))</f>
        <v/>
      </c>
      <c r="AX213" s="104" t="str">
        <f>IF(COUNTA(AX72:AX76),IF(NOT(COUNT(AX72:AX76)),"NK",SUM(AX72:AX76)),IF(ISNUMBER(Table5a!AU63),Table5a!AU63*CH4_GWP,Table5a!AU63))</f>
        <v/>
      </c>
      <c r="AY213" s="104" t="str">
        <f>IF(COUNTA(AY72:AY76),IF(NOT(COUNT(AY72:AY76)),"NK",SUM(AY72:AY76)),IF(ISNUMBER(Table5a!AV63),Table5a!AV63*CH4_GWP,Table5a!AV63))</f>
        <v/>
      </c>
      <c r="AZ213" s="104" t="str">
        <f>IF(COUNTA(AZ72:AZ76),IF(NOT(COUNT(AZ72:AZ76)),"NK",SUM(AZ72:AZ76)),IF(ISNUMBER(Table5a!AW63),Table5a!AW63*CH4_GWP,Table5a!AW63))</f>
        <v/>
      </c>
      <c r="BA213" s="104" t="str">
        <f>IF(COUNTA(BA72:BA76),IF(NOT(COUNT(BA72:BA76)),"NK",SUM(BA72:BA76)),IF(ISNUMBER(Table5a!AX63),Table5a!AX63*CH4_GWP,Table5a!AX63))</f>
        <v/>
      </c>
      <c r="BB213" s="104" t="str">
        <f>IF(COUNTA(BB72:BB76),IF(NOT(COUNT(BB72:BB76)),"NK",SUM(BB72:BB76)),IF(ISNUMBER(Table5a!AY63),Table5a!AY63*CH4_GWP,Table5a!AY63))</f>
        <v/>
      </c>
      <c r="BC213" s="104" t="str">
        <f>IF(COUNTA(BC72:BC76),IF(NOT(COUNT(BC72:BC76)),"NK",SUM(BC72:BC76)),IF(ISNUMBER(Table5a!AZ63),Table5a!AZ63*CH4_GWP,Table5a!AZ63))</f>
        <v/>
      </c>
      <c r="BD213" s="104" t="str">
        <f>IF(COUNTA(BD72:BD76),IF(NOT(COUNT(BD72:BD76)),"NK",SUM(BD72:BD76)),IF(ISNUMBER(Table5a!BA63),Table5a!BA63*CH4_GWP,Table5a!BA63))</f>
        <v/>
      </c>
      <c r="BE213" s="104" t="str">
        <f>IF(COUNTA(BE72:BE76),IF(NOT(COUNT(BE72:BE76)),"NK",SUM(BE72:BE76)),IF(ISNUMBER(Table5a!BB63),Table5a!BB63*CH4_GWP,Table5a!BB63))</f>
        <v/>
      </c>
      <c r="BF213" s="104" t="str">
        <f>IF(COUNTA(BF72:BF76),IF(NOT(COUNT(BF72:BF76)),"NK",SUM(BF72:BF76)),IF(ISNUMBER(Table5a!BC63),Table5a!BC63*CH4_GWP,Table5a!BC63))</f>
        <v/>
      </c>
      <c r="BG213" s="104" t="str">
        <f>IF(COUNTA(BG72:BG76),IF(NOT(COUNT(BG72:BG76)),"NK",SUM(BG72:BG76)),IF(ISNUMBER(Table5a!BD63),Table5a!BD63*CH4_GWP,Table5a!BD63))</f>
        <v/>
      </c>
      <c r="BH213" s="104" t="str">
        <f>IF(COUNTA(BH72:BH76),IF(NOT(COUNT(BH72:BH76)),"NK",SUM(BH72:BH76)),IF(ISNUMBER(Table5a!BE63),Table5a!BE63*CH4_GWP,Table5a!BE63))</f>
        <v/>
      </c>
      <c r="BI213" s="104" t="str">
        <f>IF(COUNTA(BI72:BI76),IF(NOT(COUNT(BI72:BI76)),"NK",SUM(BI72:BI76)),IF(ISNUMBER(Table5a!BF63),Table5a!BF63*CH4_GWP,Table5a!BF63))</f>
        <v/>
      </c>
      <c r="BJ213" s="104" t="str">
        <f>IF(COUNTA(BJ72:BJ76),IF(NOT(COUNT(BJ72:BJ76)),"NK",SUM(BJ72:BJ76)),IF(ISNUMBER(Table5a!BG63),Table5a!BG63*CH4_GWP,Table5a!BG63))</f>
        <v/>
      </c>
      <c r="BK213" s="104" t="str">
        <f>IF(COUNTA(BK72:BK76),IF(NOT(COUNT(BK72:BK76)),"NK",SUM(BK72:BK76)),IF(ISNUMBER(Table5a!BH63),Table5a!BH63*CH4_GWP,Table5a!BH63))</f>
        <v/>
      </c>
      <c r="BL213" s="104" t="str">
        <f>IF(COUNTA(BL72:BL76),IF(NOT(COUNT(BL72:BL76)),"NK",SUM(BL72:BL76)),IF(ISNUMBER(Table5a!BI63),Table5a!BI63*CH4_GWP,Table5a!BI63))</f>
        <v/>
      </c>
      <c r="BM213" s="104" t="str">
        <f>IF(COUNTA(BM72:BM76),IF(NOT(COUNT(BM72:BM76)),"NK",SUM(BM72:BM76)),IF(ISNUMBER(Table5a!BJ63),Table5a!BJ63*CH4_GWP,Table5a!BJ63))</f>
        <v/>
      </c>
      <c r="BN213" s="104" t="str">
        <f>IF(COUNTA(BN72:BN76),IF(NOT(COUNT(BN72:BN76)),"NK",SUM(BN72:BN76)),IF(ISNUMBER(Table5a!BK63),Table5a!BK63*CH4_GWP,Table5a!BK63))</f>
        <v/>
      </c>
      <c r="BO213" s="104" t="str">
        <f>IF(COUNTA(BO72:BO76),IF(NOT(COUNT(BO72:BO76)),"NK",SUM(BO72:BO76)),IF(ISNUMBER(Table5a!BL63),Table5a!BL63*CH4_GWP,Table5a!BL63))</f>
        <v/>
      </c>
      <c r="BP213" s="104" t="str">
        <f>IF(COUNTA(BP72:BP76),IF(NOT(COUNT(BP72:BP76)),"NK",SUM(BP72:BP76)),IF(ISNUMBER(Table5a!BM63),Table5a!BM63*CH4_GWP,Table5a!BM63))</f>
        <v/>
      </c>
      <c r="BQ213" s="104" t="str">
        <f>IF(COUNTA(BQ72:BQ76),IF(NOT(COUNT(BQ72:BQ76)),"NK",SUM(BQ72:BQ76)),IF(ISNUMBER(Table5a!BN63),Table5a!BN63*CH4_GWP,Table5a!BN63))</f>
        <v/>
      </c>
      <c r="BR213" s="104" t="str">
        <f>IF(COUNTA(BR72:BR76),IF(NOT(COUNT(BR72:BR76)),"NK",SUM(BR72:BR76)),IF(ISNUMBER(Table5a!BO63),Table5a!BO63*CH4_GWP,Table5a!BO63))</f>
        <v/>
      </c>
      <c r="BS213" s="104" t="str">
        <f>IF(COUNTA(BS72:BS76),IF(NOT(COUNT(BS72:BS76)),"NK",SUM(BS72:BS76)),IF(ISNUMBER(Table5a!BP63),Table5a!BP63*CH4_GWP,Table5a!BP63))</f>
        <v/>
      </c>
      <c r="BT213" s="104" t="str">
        <f>IF(COUNTA(BT72:BT76),IF(NOT(COUNT(BT72:BT76)),"NK",SUM(BT72:BT76)),IF(ISNUMBER(Table5a!BQ63),Table5a!BQ63*CH4_GWP,Table5a!BQ63))</f>
        <v/>
      </c>
      <c r="BU213" s="104" t="str">
        <f>IF(COUNTA(BU72:BU76),IF(NOT(COUNT(BU72:BU76)),"NK",SUM(BU72:BU76)),IF(ISNUMBER(Table5a!BR63),Table5a!BR63*CH4_GWP,Table5a!BR63))</f>
        <v/>
      </c>
      <c r="BV213" s="104" t="str">
        <f>IF(COUNTA(BV72:BV76),IF(NOT(COUNT(BV72:BV76)),"NK",SUM(BV72:BV76)),IF(ISNUMBER(Table5a!BS63),Table5a!BS63*CH4_GWP,Table5a!BS63))</f>
        <v/>
      </c>
      <c r="BW213" s="104" t="str">
        <f>IF(COUNTA(BW72:BW76),IF(NOT(COUNT(BW72:BW76)),"NK",SUM(BW72:BW76)),IF(ISNUMBER(Table5a!BT63),Table5a!BT63*CH4_GWP,Table5a!BT63))</f>
        <v/>
      </c>
      <c r="BX213" s="104" t="str">
        <f>IF(COUNTA(BX72:BX76),IF(NOT(COUNT(BX72:BX76)),"NK",SUM(BX72:BX76)),IF(ISNUMBER(Table5a!BU63),Table5a!BU63*CH4_GWP,Table5a!BU63))</f>
        <v/>
      </c>
      <c r="BY213" s="104" t="str">
        <f>IF(COUNTA(BY72:BY76),IF(NOT(COUNT(BY72:BY76)),"NK",SUM(BY72:BY76)),IF(ISNUMBER(Table5a!BV63),Table5a!BV63*CH4_GWP,Table5a!BV63))</f>
        <v/>
      </c>
      <c r="BZ213" s="104" t="str">
        <f>IF(COUNTA(BZ72:BZ76),IF(NOT(COUNT(BZ72:BZ76)),"NK",SUM(BZ72:BZ76)),IF(ISNUMBER(Table5a!BW63),Table5a!BW63*CH4_GWP,Table5a!BW63))</f>
        <v/>
      </c>
      <c r="CA213" s="104" t="str">
        <f>IF(COUNTA(CA72:CA76),IF(NOT(COUNT(CA72:CA76)),"NK",SUM(CA72:CA76)),IF(ISNUMBER(Table5a!BX63),Table5a!BX63*CH4_GWP,Table5a!BX63))</f>
        <v/>
      </c>
      <c r="CB213" s="104" t="str">
        <f>IF(COUNTA(CB72:CB76),IF(NOT(COUNT(CB72:CB76)),"NK",SUM(CB72:CB76)),IF(ISNUMBER(Table5a!BY63),Table5a!BY63*CH4_GWP,Table5a!BY63))</f>
        <v/>
      </c>
      <c r="CC213" s="104" t="str">
        <f>IF(COUNTA(CC72:CC76),IF(NOT(COUNT(CC72:CC76)),"NK",SUM(CC72:CC76)),IF(ISNUMBER(Table5a!BZ63),Table5a!BZ63*CH4_GWP,Table5a!BZ63))</f>
        <v/>
      </c>
      <c r="CD213" s="104" t="str">
        <f>IF(COUNTA(CD72:CD76),IF(NOT(COUNT(CD72:CD76)),"NK",SUM(CD72:CD76)),IF(ISNUMBER(Table5a!CA63),Table5a!CA63*CH4_GWP,Table5a!CA63))</f>
        <v/>
      </c>
      <c r="CE213" s="104" t="str">
        <f>IF(COUNTA(CE72:CE76),IF(NOT(COUNT(CE72:CE76)),"NK",SUM(CE72:CE76)),IF(ISNUMBER(Table5a!CB63),Table5a!CB63*CH4_GWP,Table5a!CB63))</f>
        <v/>
      </c>
      <c r="CF213" s="104" t="str">
        <f>IF(COUNTA(CF72:CF76),IF(NOT(COUNT(CF72:CF76)),"NK",SUM(CF72:CF76)),IF(ISNUMBER(Table5a!CC63),Table5a!CC63*CH4_GWP,Table5a!CC63))</f>
        <v/>
      </c>
      <c r="CG213" s="104" t="str">
        <f>IF(COUNTA(CG72:CG76),IF(NOT(COUNT(CG72:CG76)),"NK",SUM(CG72:CG76)),IF(ISNUMBER(Table5a!CD63),Table5a!CD63*CH4_GWP,Table5a!CD63))</f>
        <v/>
      </c>
      <c r="CH213" s="104" t="str">
        <f>IF(COUNTA(CH72:CH76),IF(NOT(COUNT(CH72:CH76)),"NK",SUM(CH72:CH76)),IF(ISNUMBER(Table5a!CE63),Table5a!CE63*CH4_GWP,Table5a!CE63))</f>
        <v/>
      </c>
      <c r="CI213" s="104" t="str">
        <f>IF(COUNTA(CI72:CI76),IF(NOT(COUNT(CI72:CI76)),"NK",SUM(CI72:CI76)),IF(ISNUMBER(Table5a!CF63),Table5a!CF63*CH4_GWP,Table5a!CF63))</f>
        <v/>
      </c>
      <c r="CJ213" s="104" t="str">
        <f>IF(COUNTA(CJ72:CJ76),IF(NOT(COUNT(CJ72:CJ76)),"NK",SUM(CJ72:CJ76)),IF(ISNUMBER(Table5a!CG63),Table5a!CG63*CH4_GWP,Table5a!CG63))</f>
        <v/>
      </c>
      <c r="CK213" s="104" t="str">
        <f>IF(COUNTA(CK72:CK76),IF(NOT(COUNT(CK72:CK76)),"NK",SUM(CK72:CK76)),IF(ISNUMBER(Table5a!CH63),Table5a!CH63*CH4_GWP,Table5a!CH63))</f>
        <v/>
      </c>
      <c r="CL213" s="105" t="str">
        <f>IF(COUNTA(CL72:CL76),IF(NOT(COUNT(CL72:CL76)),"NK",SUM(CL72:CL76)),IF(ISNUMBER(Table5a!CI63),Table5a!CI63*N2O_GWP,Table5a!CI63))</f>
        <v/>
      </c>
      <c r="CM213" s="104" t="str">
        <f>IF(COUNTA(CM72:CM76),IF(NOT(COUNT(CM72:CM76)),"NK",SUM(CM72:CM76)),IF(ISNUMBER(Table5a!CJ63),Table5a!CJ63*N2O_GWP,Table5a!CJ63))</f>
        <v/>
      </c>
      <c r="CN213" s="104" t="str">
        <f>IF(COUNTA(CN72:CN76),IF(NOT(COUNT(CN72:CN76)),"NK",SUM(CN72:CN76)),IF(ISNUMBER(Table5a!CK63),Table5a!CK63*N2O_GWP,Table5a!CK63))</f>
        <v/>
      </c>
      <c r="CO213" s="104" t="str">
        <f>IF(COUNTA(CO72:CO76),IF(NOT(COUNT(CO72:CO76)),"NK",SUM(CO72:CO76)),IF(ISNUMBER(Table5a!CL63),Table5a!CL63*N2O_GWP,Table5a!CL63))</f>
        <v/>
      </c>
      <c r="CP213" s="104" t="str">
        <f>IF(COUNTA(CP72:CP76),IF(NOT(COUNT(CP72:CP76)),"NK",SUM(CP72:CP76)),IF(ISNUMBER(Table5a!CM63),Table5a!CM63*N2O_GWP,Table5a!CM63))</f>
        <v/>
      </c>
      <c r="CQ213" s="104" t="str">
        <f>IF(COUNTA(CQ72:CQ76),IF(NOT(COUNT(CQ72:CQ76)),"NK",SUM(CQ72:CQ76)),IF(ISNUMBER(Table5a!CN63),Table5a!CN63*N2O_GWP,Table5a!CN63))</f>
        <v/>
      </c>
      <c r="CR213" s="104" t="str">
        <f>IF(COUNTA(CR72:CR76),IF(NOT(COUNT(CR72:CR76)),"NK",SUM(CR72:CR76)),IF(ISNUMBER(Table5a!CO63),Table5a!CO63*N2O_GWP,Table5a!CO63))</f>
        <v/>
      </c>
      <c r="CS213" s="104" t="str">
        <f>IF(COUNTA(CS72:CS76),IF(NOT(COUNT(CS72:CS76)),"NK",SUM(CS72:CS76)),IF(ISNUMBER(Table5a!CP63),Table5a!CP63*N2O_GWP,Table5a!CP63))</f>
        <v/>
      </c>
      <c r="CT213" s="104" t="str">
        <f>IF(COUNTA(CT72:CT76),IF(NOT(COUNT(CT72:CT76)),"NK",SUM(CT72:CT76)),IF(ISNUMBER(Table5a!CQ63),Table5a!CQ63*N2O_GWP,Table5a!CQ63))</f>
        <v/>
      </c>
      <c r="CU213" s="104" t="str">
        <f>IF(COUNTA(CU72:CU76),IF(NOT(COUNT(CU72:CU76)),"NK",SUM(CU72:CU76)),IF(ISNUMBER(Table5a!CR63),Table5a!CR63*N2O_GWP,Table5a!CR63))</f>
        <v/>
      </c>
      <c r="CV213" s="104" t="str">
        <f>IF(COUNTA(CV72:CV76),IF(NOT(COUNT(CV72:CV76)),"NK",SUM(CV72:CV76)),IF(ISNUMBER(Table5a!CS63),Table5a!CS63*N2O_GWP,Table5a!CS63))</f>
        <v/>
      </c>
      <c r="CW213" s="104" t="str">
        <f>IF(COUNTA(CW72:CW76),IF(NOT(COUNT(CW72:CW76)),"NK",SUM(CW72:CW76)),IF(ISNUMBER(Table5a!CT63),Table5a!CT63*N2O_GWP,Table5a!CT63))</f>
        <v/>
      </c>
      <c r="CX213" s="104" t="str">
        <f>IF(COUNTA(CX72:CX76),IF(NOT(COUNT(CX72:CX76)),"NK",SUM(CX72:CX76)),IF(ISNUMBER(Table5a!CU63),Table5a!CU63*N2O_GWP,Table5a!CU63))</f>
        <v/>
      </c>
      <c r="CY213" s="104" t="str">
        <f>IF(COUNTA(CY72:CY76),IF(NOT(COUNT(CY72:CY76)),"NK",SUM(CY72:CY76)),IF(ISNUMBER(Table5a!CV63),Table5a!CV63*N2O_GWP,Table5a!CV63))</f>
        <v/>
      </c>
      <c r="CZ213" s="104" t="str">
        <f>IF(COUNTA(CZ72:CZ76),IF(NOT(COUNT(CZ72:CZ76)),"NK",SUM(CZ72:CZ76)),IF(ISNUMBER(Table5a!CW63),Table5a!CW63*N2O_GWP,Table5a!CW63))</f>
        <v/>
      </c>
      <c r="DA213" s="104" t="str">
        <f>IF(COUNTA(DA72:DA76),IF(NOT(COUNT(DA72:DA76)),"NK",SUM(DA72:DA76)),IF(ISNUMBER(Table5a!CX63),Table5a!CX63*N2O_GWP,Table5a!CX63))</f>
        <v/>
      </c>
      <c r="DB213" s="104" t="str">
        <f>IF(COUNTA(DB72:DB76),IF(NOT(COUNT(DB72:DB76)),"NK",SUM(DB72:DB76)),IF(ISNUMBER(Table5a!CY63),Table5a!CY63*N2O_GWP,Table5a!CY63))</f>
        <v/>
      </c>
      <c r="DC213" s="104" t="str">
        <f>IF(COUNTA(DC72:DC76),IF(NOT(COUNT(DC72:DC76)),"NK",SUM(DC72:DC76)),IF(ISNUMBER(Table5a!CZ63),Table5a!CZ63*N2O_GWP,Table5a!CZ63))</f>
        <v/>
      </c>
      <c r="DD213" s="104" t="str">
        <f>IF(COUNTA(DD72:DD76),IF(NOT(COUNT(DD72:DD76)),"NK",SUM(DD72:DD76)),IF(ISNUMBER(Table5a!DA63),Table5a!DA63*N2O_GWP,Table5a!DA63))</f>
        <v/>
      </c>
      <c r="DE213" s="104" t="str">
        <f>IF(COUNTA(DE72:DE76),IF(NOT(COUNT(DE72:DE76)),"NK",SUM(DE72:DE76)),IF(ISNUMBER(Table5a!DB63),Table5a!DB63*N2O_GWP,Table5a!DB63))</f>
        <v/>
      </c>
      <c r="DF213" s="104" t="str">
        <f>IF(COUNTA(DF72:DF76),IF(NOT(COUNT(DF72:DF76)),"NK",SUM(DF72:DF76)),IF(ISNUMBER(Table5a!DC63),Table5a!DC63*N2O_GWP,Table5a!DC63))</f>
        <v/>
      </c>
      <c r="DG213" s="104" t="str">
        <f>IF(COUNTA(DG72:DG76),IF(NOT(COUNT(DG72:DG76)),"NK",SUM(DG72:DG76)),IF(ISNUMBER(Table5a!DD63),Table5a!DD63*N2O_GWP,Table5a!DD63))</f>
        <v/>
      </c>
      <c r="DH213" s="104" t="str">
        <f>IF(COUNTA(DH72:DH76),IF(NOT(COUNT(DH72:DH76)),"NK",SUM(DH72:DH76)),IF(ISNUMBER(Table5a!DE63),Table5a!DE63*N2O_GWP,Table5a!DE63))</f>
        <v/>
      </c>
      <c r="DI213" s="104" t="str">
        <f>IF(COUNTA(DI72:DI76),IF(NOT(COUNT(DI72:DI76)),"NK",SUM(DI72:DI76)),IF(ISNUMBER(Table5a!DF63),Table5a!DF63*N2O_GWP,Table5a!DF63))</f>
        <v/>
      </c>
      <c r="DJ213" s="104" t="str">
        <f>IF(COUNTA(DJ72:DJ76),IF(NOT(COUNT(DJ72:DJ76)),"NK",SUM(DJ72:DJ76)),IF(ISNUMBER(Table5a!DG63),Table5a!DG63*N2O_GWP,Table5a!DG63))</f>
        <v/>
      </c>
      <c r="DK213" s="104" t="str">
        <f>IF(COUNTA(DK72:DK76),IF(NOT(COUNT(DK72:DK76)),"NK",SUM(DK72:DK76)),IF(ISNUMBER(Table5a!DH63),Table5a!DH63*N2O_GWP,Table5a!DH63))</f>
        <v/>
      </c>
      <c r="DL213" s="104" t="str">
        <f>IF(COUNTA(DL72:DL76),IF(NOT(COUNT(DL72:DL76)),"NK",SUM(DL72:DL76)),IF(ISNUMBER(Table5a!DI63),Table5a!DI63*N2O_GWP,Table5a!DI63))</f>
        <v/>
      </c>
      <c r="DM213" s="104" t="str">
        <f>IF(COUNTA(DM72:DM76),IF(NOT(COUNT(DM72:DM76)),"NK",SUM(DM72:DM76)),IF(ISNUMBER(Table5a!DJ63),Table5a!DJ63*N2O_GWP,Table5a!DJ63))</f>
        <v/>
      </c>
      <c r="DN213" s="104" t="str">
        <f>IF(COUNTA(DN72:DN76),IF(NOT(COUNT(DN72:DN76)),"NK",SUM(DN72:DN76)),IF(ISNUMBER(Table5a!DK63),Table5a!DK63*N2O_GWP,Table5a!DK63))</f>
        <v/>
      </c>
      <c r="DO213" s="104" t="str">
        <f>IF(COUNTA(DO72:DO76),IF(NOT(COUNT(DO72:DO76)),"NK",SUM(DO72:DO76)),IF(ISNUMBER(Table5a!DL63),Table5a!DL63*N2O_GWP,Table5a!DL63))</f>
        <v/>
      </c>
      <c r="DP213" s="104" t="str">
        <f>IF(COUNTA(DP72:DP76),IF(NOT(COUNT(DP72:DP76)),"NK",SUM(DP72:DP76)),IF(ISNUMBER(Table5a!DM63),Table5a!DM63*N2O_GWP,Table5a!DM63))</f>
        <v/>
      </c>
      <c r="DQ213" s="104" t="str">
        <f>IF(COUNTA(DQ72:DQ76),IF(NOT(COUNT(DQ72:DQ76)),"NK",SUM(DQ72:DQ76)),IF(ISNUMBER(Table5a!DN63),Table5a!DN63*N2O_GWP,Table5a!DN63))</f>
        <v/>
      </c>
      <c r="DR213" s="104" t="str">
        <f>IF(COUNTA(DR72:DR76),IF(NOT(COUNT(DR72:DR76)),"NK",SUM(DR72:DR76)),IF(ISNUMBER(Table5a!DO63),Table5a!DO63*N2O_GWP,Table5a!DO63))</f>
        <v/>
      </c>
      <c r="DS213" s="104" t="str">
        <f>IF(COUNTA(DS72:DS76),IF(NOT(COUNT(DS72:DS76)),"NK",SUM(DS72:DS76)),IF(ISNUMBER(Table5a!DP63),Table5a!DP63*N2O_GWP,Table5a!DP63))</f>
        <v/>
      </c>
      <c r="DT213" s="104" t="str">
        <f>IF(COUNTA(DT72:DT76),IF(NOT(COUNT(DT72:DT76)),"NK",SUM(DT72:DT76)),IF(ISNUMBER(Table5a!DQ63),Table5a!DQ63*N2O_GWP,Table5a!DQ63))</f>
        <v/>
      </c>
      <c r="DU213" s="104" t="str">
        <f>IF(COUNTA(DU72:DU76),IF(NOT(COUNT(DU72:DU76)),"NK",SUM(DU72:DU76)),IF(ISNUMBER(Table5a!DR63),Table5a!DR63*N2O_GWP,Table5a!DR63))</f>
        <v/>
      </c>
      <c r="DV213" s="104" t="str">
        <f>IF(COUNTA(DV72:DV76),IF(NOT(COUNT(DV72:DV76)),"NK",SUM(DV72:DV76)),IF(ISNUMBER(Table5a!DS63),Table5a!DS63*N2O_GWP,Table5a!DS63))</f>
        <v/>
      </c>
      <c r="DW213" s="104" t="str">
        <f>IF(COUNTA(DW72:DW76),IF(NOT(COUNT(DW72:DW76)),"NK",SUM(DW72:DW76)),IF(ISNUMBER(Table5a!DT63),Table5a!DT63*N2O_GWP,Table5a!DT63))</f>
        <v/>
      </c>
      <c r="DX213" s="104" t="str">
        <f>IF(COUNTA(DX72:DX76),IF(NOT(COUNT(DX72:DX76)),"NK",SUM(DX72:DX76)),IF(ISNUMBER(Table5a!DU63),Table5a!DU63*N2O_GWP,Table5a!DU63))</f>
        <v/>
      </c>
      <c r="DY213" s="104" t="str">
        <f>IF(COUNTA(DY72:DY76),IF(NOT(COUNT(DY72:DY76)),"NK",SUM(DY72:DY76)),IF(ISNUMBER(Table5a!DV63),Table5a!DV63*N2O_GWP,Table5a!DV63))</f>
        <v/>
      </c>
      <c r="DZ213" s="104" t="str">
        <f>IF(COUNTA(DZ72:DZ76),IF(NOT(COUNT(DZ72:DZ76)),"NK",SUM(DZ72:DZ76)),IF(ISNUMBER(Table5a!DW63),Table5a!DW63*N2O_GWP,Table5a!DW63))</f>
        <v/>
      </c>
      <c r="EA213" s="104" t="str">
        <f>IF(COUNTA(EA72:EA76),IF(NOT(COUNT(EA72:EA76)),"NK",SUM(EA72:EA76)),IF(ISNUMBER(Table5a!DX63),Table5a!DX63*N2O_GWP,Table5a!DX63))</f>
        <v/>
      </c>
      <c r="EB213" s="105" t="str">
        <f>IF(COUNTA(EB72:EB76),IF(NOT(COUNT(EB72:EB76)),"NK",SUM(EB72:EB76)),Table5a!DY63)</f>
        <v/>
      </c>
      <c r="EC213" s="104" t="str">
        <f>IF(COUNTA(EC72:EC76),IF(NOT(COUNT(EC72:EC76)),"NK",SUM(EC72:EC76)),Table5a!DZ63)</f>
        <v/>
      </c>
      <c r="ED213" s="104" t="str">
        <f>IF(COUNTA(ED72:ED76),IF(NOT(COUNT(ED72:ED76)),"NK",SUM(ED72:ED76)),Table5a!EA63)</f>
        <v/>
      </c>
      <c r="EE213" s="104" t="str">
        <f>IF(COUNTA(EE72:EE76),IF(NOT(COUNT(EE72:EE76)),"NK",SUM(EE72:EE76)),Table5a!EB63)</f>
        <v/>
      </c>
      <c r="EF213" s="104" t="str">
        <f>IF(COUNTA(EF72:EF76),IF(NOT(COUNT(EF72:EF76)),"NK",SUM(EF72:EF76)),Table5a!EC63)</f>
        <v/>
      </c>
      <c r="EG213" s="104" t="str">
        <f>IF(COUNTA(EG72:EG76),IF(NOT(COUNT(EG72:EG76)),"NK",SUM(EG72:EG76)),Table5a!ED63)</f>
        <v/>
      </c>
      <c r="EH213" s="104" t="str">
        <f>IF(COUNTA(EH72:EH76),IF(NOT(COUNT(EH72:EH76)),"NK",SUM(EH72:EH76)),Table5a!EE63)</f>
        <v/>
      </c>
      <c r="EI213" s="104" t="str">
        <f>IF(COUNTA(EI72:EI76),IF(NOT(COUNT(EI72:EI76)),"NK",SUM(EI72:EI76)),Table5a!EF63)</f>
        <v/>
      </c>
      <c r="EJ213" s="104" t="str">
        <f>IF(COUNTA(EJ72:EJ76),IF(NOT(COUNT(EJ72:EJ76)),"NK",SUM(EJ72:EJ76)),Table5a!EG63)</f>
        <v/>
      </c>
      <c r="EK213" s="104" t="str">
        <f>IF(COUNTA(EK72:EK76),IF(NOT(COUNT(EK72:EK76)),"NK",SUM(EK72:EK76)),Table5a!EH63)</f>
        <v/>
      </c>
      <c r="EL213" s="104" t="str">
        <f>IF(COUNTA(EL72:EL76),IF(NOT(COUNT(EL72:EL76)),"NK",SUM(EL72:EL76)),Table5a!EI63)</f>
        <v/>
      </c>
      <c r="EM213" s="104" t="str">
        <f>IF(COUNTA(EM72:EM76),IF(NOT(COUNT(EM72:EM76)),"NK",SUM(EM72:EM76)),Table5a!EJ63)</f>
        <v/>
      </c>
      <c r="EN213" s="104" t="str">
        <f>IF(COUNTA(EN72:EN76),IF(NOT(COUNT(EN72:EN76)),"NK",SUM(EN72:EN76)),Table5a!EK63)</f>
        <v/>
      </c>
      <c r="EO213" s="104" t="str">
        <f>IF(COUNTA(EO72:EO76),IF(NOT(COUNT(EO72:EO76)),"NK",SUM(EO72:EO76)),Table5a!EL63)</f>
        <v/>
      </c>
      <c r="EP213" s="104" t="str">
        <f>IF(COUNTA(EP72:EP76),IF(NOT(COUNT(EP72:EP76)),"NK",SUM(EP72:EP76)),Table5a!EM63)</f>
        <v/>
      </c>
      <c r="EQ213" s="104" t="str">
        <f>IF(COUNTA(EQ72:EQ76),IF(NOT(COUNT(EQ72:EQ76)),"NK",SUM(EQ72:EQ76)),Table5a!EN63)</f>
        <v/>
      </c>
      <c r="ER213" s="104" t="str">
        <f>IF(COUNTA(ER72:ER76),IF(NOT(COUNT(ER72:ER76)),"NK",SUM(ER72:ER76)),Table5a!EO63)</f>
        <v/>
      </c>
      <c r="ES213" s="104" t="str">
        <f>IF(COUNTA(ES72:ES76),IF(NOT(COUNT(ES72:ES76)),"NK",SUM(ES72:ES76)),Table5a!EP63)</f>
        <v/>
      </c>
      <c r="ET213" s="104" t="str">
        <f>IF(COUNTA(ET72:ET76),IF(NOT(COUNT(ET72:ET76)),"NK",SUM(ET72:ET76)),Table5a!EQ63)</f>
        <v/>
      </c>
      <c r="EU213" s="104" t="str">
        <f>IF(COUNTA(EU72:EU76),IF(NOT(COUNT(EU72:EU76)),"NK",SUM(EU72:EU76)),Table5a!ER63)</f>
        <v/>
      </c>
      <c r="EV213" s="104" t="str">
        <f>IF(COUNTA(EV72:EV76),IF(NOT(COUNT(EV72:EV76)),"NK",SUM(EV72:EV76)),Table5a!ES63)</f>
        <v/>
      </c>
      <c r="EW213" s="104" t="str">
        <f>IF(COUNTA(EW72:EW76),IF(NOT(COUNT(EW72:EW76)),"NK",SUM(EW72:EW76)),Table5a!ET63)</f>
        <v/>
      </c>
      <c r="EX213" s="104" t="str">
        <f>IF(COUNTA(EX72:EX76),IF(NOT(COUNT(EX72:EX76)),"NK",SUM(EX72:EX76)),Table5a!EU63)</f>
        <v/>
      </c>
      <c r="EY213" s="104" t="str">
        <f>IF(COUNTA(EY72:EY76),IF(NOT(COUNT(EY72:EY76)),"NK",SUM(EY72:EY76)),Table5a!EV63)</f>
        <v/>
      </c>
      <c r="EZ213" s="104" t="str">
        <f>IF(COUNTA(EZ72:EZ76),IF(NOT(COUNT(EZ72:EZ76)),"NK",SUM(EZ72:EZ76)),Table5a!EW63)</f>
        <v/>
      </c>
      <c r="FA213" s="104" t="str">
        <f>IF(COUNTA(FA72:FA76),IF(NOT(COUNT(FA72:FA76)),"NK",SUM(FA72:FA76)),Table5a!EX63)</f>
        <v/>
      </c>
      <c r="FB213" s="104" t="str">
        <f>IF(COUNTA(FB72:FB76),IF(NOT(COUNT(FB72:FB76)),"NK",SUM(FB72:FB76)),Table5a!EY63)</f>
        <v/>
      </c>
      <c r="FC213" s="104" t="str">
        <f>IF(COUNTA(FC72:FC76),IF(NOT(COUNT(FC72:FC76)),"NK",SUM(FC72:FC76)),Table5a!EZ63)</f>
        <v/>
      </c>
      <c r="FD213" s="104" t="str">
        <f>IF(COUNTA(FD72:FD76),IF(NOT(COUNT(FD72:FD76)),"NK",SUM(FD72:FD76)),Table5a!FA63)</f>
        <v/>
      </c>
      <c r="FE213" s="104" t="str">
        <f>IF(COUNTA(FE72:FE76),IF(NOT(COUNT(FE72:FE76)),"NK",SUM(FE72:FE76)),Table5a!FB63)</f>
        <v/>
      </c>
      <c r="FF213" s="104" t="str">
        <f>IF(COUNTA(FF72:FF76),IF(NOT(COUNT(FF72:FF76)),"NK",SUM(FF72:FF76)),Table5a!FC63)</f>
        <v/>
      </c>
      <c r="FG213" s="104" t="str">
        <f>IF(COUNTA(FG72:FG76),IF(NOT(COUNT(FG72:FG76)),"NK",SUM(FG72:FG76)),Table5a!FD63)</f>
        <v/>
      </c>
      <c r="FH213" s="104" t="str">
        <f>IF(COUNTA(FH72:FH76),IF(NOT(COUNT(FH72:FH76)),"NK",SUM(FH72:FH76)),Table5a!FE63)</f>
        <v/>
      </c>
      <c r="FI213" s="104" t="str">
        <f>IF(COUNTA(FI72:FI76),IF(NOT(COUNT(FI72:FI76)),"NK",SUM(FI72:FI76)),Table5a!FF63)</f>
        <v/>
      </c>
      <c r="FJ213" s="104" t="str">
        <f>IF(COUNTA(FJ72:FJ76),IF(NOT(COUNT(FJ72:FJ76)),"NK",SUM(FJ72:FJ76)),Table5a!FG63)</f>
        <v/>
      </c>
      <c r="FK213" s="104" t="str">
        <f>IF(COUNTA(FK72:FK76),IF(NOT(COUNT(FK72:FK76)),"NK",SUM(FK72:FK76)),Table5a!FH63)</f>
        <v/>
      </c>
      <c r="FL213" s="104" t="str">
        <f>IF(COUNTA(FL72:FL76),IF(NOT(COUNT(FL72:FL76)),"NK",SUM(FL72:FL76)),Table5a!FI63)</f>
        <v/>
      </c>
      <c r="FM213" s="104" t="str">
        <f>IF(COUNTA(FM72:FM76),IF(NOT(COUNT(FM72:FM76)),"NK",SUM(FM72:FM76)),Table5a!FJ63)</f>
        <v/>
      </c>
      <c r="FN213" s="104" t="str">
        <f>IF(COUNTA(FN72:FN76),IF(NOT(COUNT(FN72:FN76)),"NK",SUM(FN72:FN76)),Table5a!FK63)</f>
        <v/>
      </c>
      <c r="FO213" s="104" t="str">
        <f>IF(COUNTA(FO72:FO76),IF(NOT(COUNT(FO72:FO76)),"NK",SUM(FO72:FO76)),Table5a!FL63)</f>
        <v/>
      </c>
      <c r="FP213" s="104" t="str">
        <f>IF(COUNTA(FP72:FP76),IF(NOT(COUNT(FP72:FP76)),"NK",SUM(FP72:FP76)),Table5a!FM63)</f>
        <v/>
      </c>
      <c r="FQ213" s="104" t="str">
        <f>IF(COUNTA(FQ72:FQ76),IF(NOT(COUNT(FQ72:FQ76)),"NK",SUM(FQ72:FQ76)),Table5a!FN63)</f>
        <v/>
      </c>
    </row>
    <row r="214" spans="4:173" ht="15" customHeight="1" outlineLevel="1" x14ac:dyDescent="0.3">
      <c r="D214" s="80" t="s">
        <v>24248</v>
      </c>
      <c r="E214" s="37" t="s">
        <v>24249</v>
      </c>
      <c r="F214" s="104" t="str">
        <f>IF(COUNTA(F78,F84,F90,F95,F100,F106,F112),IF(NOT(COUNT(F78,F84,F90,F95,F100,F106,F112)),"NK",SUM(F78,F84,F90,F95,F100,F106,F112)),Table5a!C69)</f>
        <v/>
      </c>
      <c r="G214" s="104" t="str">
        <f>IF(COUNTA(G78,G84,G90,G95,G100,G106,G112),IF(NOT(COUNT(G78,G84,G90,G95,G100,G106,G112)),"NK",SUM(G78,G84,G90,G95,G100,G106,G112)),Table5a!D69)</f>
        <v/>
      </c>
      <c r="H214" s="104" t="str">
        <f>IF(COUNTA(H78,H84,H90,H95,H100,H106,H112),IF(NOT(COUNT(H78,H84,H90,H95,H100,H106,H112)),"NK",SUM(H78,H84,H90,H95,H100,H106,H112)),Table5a!E69)</f>
        <v/>
      </c>
      <c r="I214" s="104" t="str">
        <f>IF(COUNTA(I78,I84,I90,I95,I100,I106,I112),IF(NOT(COUNT(I78,I84,I90,I95,I100,I106,I112)),"NK",SUM(I78,I84,I90,I95,I100,I106,I112)),Table5a!F69)</f>
        <v/>
      </c>
      <c r="J214" s="104" t="str">
        <f>IF(COUNTA(J78,J84,J90,J95,J100,J106,J112),IF(NOT(COUNT(J78,J84,J90,J95,J100,J106,J112)),"NK",SUM(J78,J84,J90,J95,J100,J106,J112)),Table5a!G69)</f>
        <v/>
      </c>
      <c r="K214" s="104" t="str">
        <f>IF(COUNTA(K78,K84,K90,K95,K100,K106,K112),IF(NOT(COUNT(K78,K84,K90,K95,K100,K106,K112)),"NK",SUM(K78,K84,K90,K95,K100,K106,K112)),Table5a!H69)</f>
        <v/>
      </c>
      <c r="L214" s="104" t="str">
        <f>IF(COUNTA(L78,L84,L90,L95,L100,L106,L112),IF(NOT(COUNT(L78,L84,L90,L95,L100,L106,L112)),"NK",SUM(L78,L84,L90,L95,L100,L106,L112)),Table5a!I69)</f>
        <v/>
      </c>
      <c r="M214" s="104" t="str">
        <f>IF(COUNTA(M78,M84,M90,M95,M100,M106,M112),IF(NOT(COUNT(M78,M84,M90,M95,M100,M106,M112)),"NK",SUM(M78,M84,M90,M95,M100,M106,M112)),Table5a!J69)</f>
        <v/>
      </c>
      <c r="N214" s="104" t="str">
        <f>IF(COUNTA(N78,N84,N90,N95,N100,N106,N112),IF(NOT(COUNT(N78,N84,N90,N95,N100,N106,N112)),"NK",SUM(N78,N84,N90,N95,N100,N106,N112)),Table5a!K69)</f>
        <v/>
      </c>
      <c r="O214" s="104" t="str">
        <f>IF(COUNTA(O78,O84,O90,O95,O100,O106,O112),IF(NOT(COUNT(O78,O84,O90,O95,O100,O106,O112)),"NK",SUM(O78,O84,O90,O95,O100,O106,O112)),Table5a!L69)</f>
        <v/>
      </c>
      <c r="P214" s="104" t="str">
        <f>IF(COUNTA(P78,P84,P90,P95,P100,P106,P112),IF(NOT(COUNT(P78,P84,P90,P95,P100,P106,P112)),"NK",SUM(P78,P84,P90,P95,P100,P106,P112)),Table5a!M69)</f>
        <v/>
      </c>
      <c r="Q214" s="104" t="str">
        <f>IF(COUNTA(Q78,Q84,Q90,Q95,Q100,Q106,Q112),IF(NOT(COUNT(Q78,Q84,Q90,Q95,Q100,Q106,Q112)),"NK",SUM(Q78,Q84,Q90,Q95,Q100,Q106,Q112)),Table5a!N69)</f>
        <v/>
      </c>
      <c r="R214" s="104" t="str">
        <f>IF(COUNTA(R78,R84,R90,R95,R100,R106,R112),IF(NOT(COUNT(R78,R84,R90,R95,R100,R106,R112)),"NK",SUM(R78,R84,R90,R95,R100,R106,R112)),Table5a!O69)</f>
        <v/>
      </c>
      <c r="S214" s="104" t="str">
        <f>IF(COUNTA(S78,S84,S90,S95,S100,S106,S112),IF(NOT(COUNT(S78,S84,S90,S95,S100,S106,S112)),"NK",SUM(S78,S84,S90,S95,S100,S106,S112)),Table5a!P69)</f>
        <v/>
      </c>
      <c r="T214" s="104" t="str">
        <f>IF(COUNTA(T78,T84,T90,T95,T100,T106,T112),IF(NOT(COUNT(T78,T84,T90,T95,T100,T106,T112)),"NK",SUM(T78,T84,T90,T95,T100,T106,T112)),Table5a!Q69)</f>
        <v/>
      </c>
      <c r="U214" s="104" t="str">
        <f>IF(COUNTA(U78,U84,U90,U95,U100,U106,U112),IF(NOT(COUNT(U78,U84,U90,U95,U100,U106,U112)),"NK",SUM(U78,U84,U90,U95,U100,U106,U112)),Table5a!R69)</f>
        <v/>
      </c>
      <c r="V214" s="104" t="str">
        <f>IF(COUNTA(V78,V84,V90,V95,V100,V106,V112),IF(NOT(COUNT(V78,V84,V90,V95,V100,V106,V112)),"NK",SUM(V78,V84,V90,V95,V100,V106,V112)),Table5a!S69)</f>
        <v/>
      </c>
      <c r="W214" s="104" t="str">
        <f>IF(COUNTA(W78,W84,W90,W95,W100,W106,W112),IF(NOT(COUNT(W78,W84,W90,W95,W100,W106,W112)),"NK",SUM(W78,W84,W90,W95,W100,W106,W112)),Table5a!T69)</f>
        <v/>
      </c>
      <c r="X214" s="104" t="str">
        <f>IF(COUNTA(X78,X84,X90,X95,X100,X106,X112),IF(NOT(COUNT(X78,X84,X90,X95,X100,X106,X112)),"NK",SUM(X78,X84,X90,X95,X100,X106,X112)),Table5a!U69)</f>
        <v/>
      </c>
      <c r="Y214" s="104" t="str">
        <f>IF(COUNTA(Y78,Y84,Y90,Y95,Y100,Y106,Y112),IF(NOT(COUNT(Y78,Y84,Y90,Y95,Y100,Y106,Y112)),"NK",SUM(Y78,Y84,Y90,Y95,Y100,Y106,Y112)),Table5a!V69)</f>
        <v/>
      </c>
      <c r="Z214" s="104" t="str">
        <f>IF(COUNTA(Z78,Z84,Z90,Z95,Z100,Z106,Z112),IF(NOT(COUNT(Z78,Z84,Z90,Z95,Z100,Z106,Z112)),"NK",SUM(Z78,Z84,Z90,Z95,Z100,Z106,Z112)),Table5a!W69)</f>
        <v/>
      </c>
      <c r="AA214" s="104" t="str">
        <f>IF(COUNTA(AA78,AA84,AA90,AA95,AA100,AA106,AA112),IF(NOT(COUNT(AA78,AA84,AA90,AA95,AA100,AA106,AA112)),"NK",SUM(AA78,AA84,AA90,AA95,AA100,AA106,AA112)),Table5a!X69)</f>
        <v/>
      </c>
      <c r="AB214" s="104" t="str">
        <f>IF(COUNTA(AB78,AB84,AB90,AB95,AB100,AB106,AB112),IF(NOT(COUNT(AB78,AB84,AB90,AB95,AB100,AB106,AB112)),"NK",SUM(AB78,AB84,AB90,AB95,AB100,AB106,AB112)),Table5a!Y69)</f>
        <v/>
      </c>
      <c r="AC214" s="104" t="str">
        <f>IF(COUNTA(AC78,AC84,AC90,AC95,AC100,AC106,AC112),IF(NOT(COUNT(AC78,AC84,AC90,AC95,AC100,AC106,AC112)),"NK",SUM(AC78,AC84,AC90,AC95,AC100,AC106,AC112)),Table5a!Z69)</f>
        <v/>
      </c>
      <c r="AD214" s="104" t="str">
        <f>IF(COUNTA(AD78,AD84,AD90,AD95,AD100,AD106,AD112),IF(NOT(COUNT(AD78,AD84,AD90,AD95,AD100,AD106,AD112)),"NK",SUM(AD78,AD84,AD90,AD95,AD100,AD106,AD112)),Table5a!AA69)</f>
        <v/>
      </c>
      <c r="AE214" s="104" t="str">
        <f>IF(COUNTA(AE78,AE84,AE90,AE95,AE100,AE106,AE112),IF(NOT(COUNT(AE78,AE84,AE90,AE95,AE100,AE106,AE112)),"NK",SUM(AE78,AE84,AE90,AE95,AE100,AE106,AE112)),Table5a!AB69)</f>
        <v/>
      </c>
      <c r="AF214" s="104" t="str">
        <f>IF(COUNTA(AF78,AF84,AF90,AF95,AF100,AF106,AF112),IF(NOT(COUNT(AF78,AF84,AF90,AF95,AF100,AF106,AF112)),"NK",SUM(AF78,AF84,AF90,AF95,AF100,AF106,AF112)),Table5a!AC69)</f>
        <v/>
      </c>
      <c r="AG214" s="104" t="str">
        <f>IF(COUNTA(AG78,AG84,AG90,AG95,AG100,AG106,AG112),IF(NOT(COUNT(AG78,AG84,AG90,AG95,AG100,AG106,AG112)),"NK",SUM(AG78,AG84,AG90,AG95,AG100,AG106,AG112)),Table5a!AD69)</f>
        <v/>
      </c>
      <c r="AH214" s="104" t="str">
        <f>IF(COUNTA(AH78,AH84,AH90,AH95,AH100,AH106,AH112),IF(NOT(COUNT(AH78,AH84,AH90,AH95,AH100,AH106,AH112)),"NK",SUM(AH78,AH84,AH90,AH95,AH100,AH106,AH112)),Table5a!AE69)</f>
        <v/>
      </c>
      <c r="AI214" s="104" t="str">
        <f>IF(COUNTA(AI78,AI84,AI90,AI95,AI100,AI106,AI112),IF(NOT(COUNT(AI78,AI84,AI90,AI95,AI100,AI106,AI112)),"NK",SUM(AI78,AI84,AI90,AI95,AI100,AI106,AI112)),Table5a!AF69)</f>
        <v/>
      </c>
      <c r="AJ214" s="104" t="str">
        <f>IF(COUNTA(AJ78,AJ84,AJ90,AJ95,AJ100,AJ106,AJ112),IF(NOT(COUNT(AJ78,AJ84,AJ90,AJ95,AJ100,AJ106,AJ112)),"NK",SUM(AJ78,AJ84,AJ90,AJ95,AJ100,AJ106,AJ112)),Table5a!AG69)</f>
        <v/>
      </c>
      <c r="AK214" s="104" t="str">
        <f>IF(COUNTA(AK78,AK84,AK90,AK95,AK100,AK106,AK112),IF(NOT(COUNT(AK78,AK84,AK90,AK95,AK100,AK106,AK112)),"NK",SUM(AK78,AK84,AK90,AK95,AK100,AK106,AK112)),Table5a!AH69)</f>
        <v/>
      </c>
      <c r="AL214" s="104" t="str">
        <f>IF(COUNTA(AL78,AL84,AL90,AL95,AL100,AL106,AL112),IF(NOT(COUNT(AL78,AL84,AL90,AL95,AL100,AL106,AL112)),"NK",SUM(AL78,AL84,AL90,AL95,AL100,AL106,AL112)),Table5a!AI69)</f>
        <v/>
      </c>
      <c r="AM214" s="104" t="str">
        <f>IF(COUNTA(AM78,AM84,AM90,AM95,AM100,AM106,AM112),IF(NOT(COUNT(AM78,AM84,AM90,AM95,AM100,AM106,AM112)),"NK",SUM(AM78,AM84,AM90,AM95,AM100,AM106,AM112)),Table5a!AJ69)</f>
        <v/>
      </c>
      <c r="AN214" s="104" t="str">
        <f>IF(COUNTA(AN78,AN84,AN90,AN95,AN100,AN106,AN112),IF(NOT(COUNT(AN78,AN84,AN90,AN95,AN100,AN106,AN112)),"NK",SUM(AN78,AN84,AN90,AN95,AN100,AN106,AN112)),Table5a!AK69)</f>
        <v/>
      </c>
      <c r="AO214" s="104" t="str">
        <f>IF(COUNTA(AO78,AO84,AO90,AO95,AO100,AO106,AO112),IF(NOT(COUNT(AO78,AO84,AO90,AO95,AO100,AO106,AO112)),"NK",SUM(AO78,AO84,AO90,AO95,AO100,AO106,AO112)),Table5a!AL69)</f>
        <v/>
      </c>
      <c r="AP214" s="104" t="str">
        <f>IF(COUNTA(AP78,AP84,AP90,AP95,AP100,AP106,AP112),IF(NOT(COUNT(AP78,AP84,AP90,AP95,AP100,AP106,AP112)),"NK",SUM(AP78,AP84,AP90,AP95,AP100,AP106,AP112)),Table5a!AM69)</f>
        <v/>
      </c>
      <c r="AQ214" s="104" t="str">
        <f>IF(COUNTA(AQ78,AQ84,AQ90,AQ95,AQ100,AQ106,AQ112),IF(NOT(COUNT(AQ78,AQ84,AQ90,AQ95,AQ100,AQ106,AQ112)),"NK",SUM(AQ78,AQ84,AQ90,AQ95,AQ100,AQ106,AQ112)),Table5a!AN69)</f>
        <v/>
      </c>
      <c r="AR214" s="104" t="str">
        <f>IF(COUNTA(AR78,AR84,AR90,AR95,AR100,AR106,AR112),IF(NOT(COUNT(AR78,AR84,AR90,AR95,AR100,AR106,AR112)),"NK",SUM(AR78,AR84,AR90,AR95,AR100,AR106,AR112)),Table5a!AO69)</f>
        <v/>
      </c>
      <c r="AS214" s="104" t="str">
        <f>IF(COUNTA(AS78,AS84,AS90,AS95,AS100,AS106,AS112),IF(NOT(COUNT(AS78,AS84,AS90,AS95,AS100,AS106,AS112)),"NK",SUM(AS78,AS84,AS90,AS95,AS100,AS106,AS112)),Table5a!AP69)</f>
        <v/>
      </c>
      <c r="AT214" s="104" t="str">
        <f>IF(COUNTA(AT78,AT84,AT90,AT95,AT100,AT106,AT112),IF(NOT(COUNT(AT78,AT84,AT90,AT95,AT100,AT106,AT112)),"NK",SUM(AT78,AT84,AT90,AT95,AT100,AT106,AT112)),Table5a!AQ69)</f>
        <v/>
      </c>
      <c r="AU214" s="104" t="str">
        <f>IF(COUNTA(AU78,AU84,AU90,AU95,AU100,AU106,AU112),IF(NOT(COUNT(AU78,AU84,AU90,AU95,AU100,AU106,AU112)),"NK",SUM(AU78,AU84,AU90,AU95,AU100,AU106,AU112)),Table5a!AR69)</f>
        <v/>
      </c>
      <c r="AV214" s="105" t="str">
        <f>IF(COUNTA(AV78,AV84,AV90,AV95,AV100,AV106,AV112),IF(NOT(COUNT(AV78,AV84,AV90,AV95,AV100,AV106,AV112)),"NK",SUM(AV78,AV84,AV90,AV95,AV100,AV106,AV112)),IF(ISNUMBER(Table5a!AS69),Table5a!AS69*CH4_GWP,Table5a!AS69))</f>
        <v/>
      </c>
      <c r="AW214" s="104" t="str">
        <f>IF(COUNTA(AW78,AW84,AW90,AW95,AW100,AW106,AW112),IF(NOT(COUNT(AW78,AW84,AW90,AW95,AW100,AW106,AW112)),"NK",SUM(AW78,AW84,AW90,AW95,AW100,AW106,AW112)),IF(ISNUMBER(Table5a!AT69),Table5a!AT69*CH4_GWP,Table5a!AT69))</f>
        <v/>
      </c>
      <c r="AX214" s="104" t="str">
        <f>IF(COUNTA(AX78,AX84,AX90,AX95,AX100,AX106,AX112),IF(NOT(COUNT(AX78,AX84,AX90,AX95,AX100,AX106,AX112)),"NK",SUM(AX78,AX84,AX90,AX95,AX100,AX106,AX112)),IF(ISNUMBER(Table5a!AU69),Table5a!AU69*CH4_GWP,Table5a!AU69))</f>
        <v/>
      </c>
      <c r="AY214" s="104" t="str">
        <f>IF(COUNTA(AY78,AY84,AY90,AY95,AY100,AY106,AY112),IF(NOT(COUNT(AY78,AY84,AY90,AY95,AY100,AY106,AY112)),"NK",SUM(AY78,AY84,AY90,AY95,AY100,AY106,AY112)),IF(ISNUMBER(Table5a!AV69),Table5a!AV69*CH4_GWP,Table5a!AV69))</f>
        <v/>
      </c>
      <c r="AZ214" s="104" t="str">
        <f>IF(COUNTA(AZ78,AZ84,AZ90,AZ95,AZ100,AZ106,AZ112),IF(NOT(COUNT(AZ78,AZ84,AZ90,AZ95,AZ100,AZ106,AZ112)),"NK",SUM(AZ78,AZ84,AZ90,AZ95,AZ100,AZ106,AZ112)),IF(ISNUMBER(Table5a!AW69),Table5a!AW69*CH4_GWP,Table5a!AW69))</f>
        <v/>
      </c>
      <c r="BA214" s="104" t="str">
        <f>IF(COUNTA(BA78,BA84,BA90,BA95,BA100,BA106,BA112),IF(NOT(COUNT(BA78,BA84,BA90,BA95,BA100,BA106,BA112)),"NK",SUM(BA78,BA84,BA90,BA95,BA100,BA106,BA112)),IF(ISNUMBER(Table5a!AX69),Table5a!AX69*CH4_GWP,Table5a!AX69))</f>
        <v/>
      </c>
      <c r="BB214" s="104" t="str">
        <f>IF(COUNTA(BB78,BB84,BB90,BB95,BB100,BB106,BB112),IF(NOT(COUNT(BB78,BB84,BB90,BB95,BB100,BB106,BB112)),"NK",SUM(BB78,BB84,BB90,BB95,BB100,BB106,BB112)),IF(ISNUMBER(Table5a!AY69),Table5a!AY69*CH4_GWP,Table5a!AY69))</f>
        <v/>
      </c>
      <c r="BC214" s="104" t="str">
        <f>IF(COUNTA(BC78,BC84,BC90,BC95,BC100,BC106,BC112),IF(NOT(COUNT(BC78,BC84,BC90,BC95,BC100,BC106,BC112)),"NK",SUM(BC78,BC84,BC90,BC95,BC100,BC106,BC112)),IF(ISNUMBER(Table5a!AZ69),Table5a!AZ69*CH4_GWP,Table5a!AZ69))</f>
        <v/>
      </c>
      <c r="BD214" s="104" t="str">
        <f>IF(COUNTA(BD78,BD84,BD90,BD95,BD100,BD106,BD112),IF(NOT(COUNT(BD78,BD84,BD90,BD95,BD100,BD106,BD112)),"NK",SUM(BD78,BD84,BD90,BD95,BD100,BD106,BD112)),IF(ISNUMBER(Table5a!BA69),Table5a!BA69*CH4_GWP,Table5a!BA69))</f>
        <v/>
      </c>
      <c r="BE214" s="104" t="str">
        <f>IF(COUNTA(BE78,BE84,BE90,BE95,BE100,BE106,BE112),IF(NOT(COUNT(BE78,BE84,BE90,BE95,BE100,BE106,BE112)),"NK",SUM(BE78,BE84,BE90,BE95,BE100,BE106,BE112)),IF(ISNUMBER(Table5a!BB69),Table5a!BB69*CH4_GWP,Table5a!BB69))</f>
        <v/>
      </c>
      <c r="BF214" s="104" t="str">
        <f>IF(COUNTA(BF78,BF84,BF90,BF95,BF100,BF106,BF112),IF(NOT(COUNT(BF78,BF84,BF90,BF95,BF100,BF106,BF112)),"NK",SUM(BF78,BF84,BF90,BF95,BF100,BF106,BF112)),IF(ISNUMBER(Table5a!BC69),Table5a!BC69*CH4_GWP,Table5a!BC69))</f>
        <v/>
      </c>
      <c r="BG214" s="104" t="str">
        <f>IF(COUNTA(BG78,BG84,BG90,BG95,BG100,BG106,BG112),IF(NOT(COUNT(BG78,BG84,BG90,BG95,BG100,BG106,BG112)),"NK",SUM(BG78,BG84,BG90,BG95,BG100,BG106,BG112)),IF(ISNUMBER(Table5a!BD69),Table5a!BD69*CH4_GWP,Table5a!BD69))</f>
        <v/>
      </c>
      <c r="BH214" s="104" t="str">
        <f>IF(COUNTA(BH78,BH84,BH90,BH95,BH100,BH106,BH112),IF(NOT(COUNT(BH78,BH84,BH90,BH95,BH100,BH106,BH112)),"NK",SUM(BH78,BH84,BH90,BH95,BH100,BH106,BH112)),IF(ISNUMBER(Table5a!BE69),Table5a!BE69*CH4_GWP,Table5a!BE69))</f>
        <v/>
      </c>
      <c r="BI214" s="104" t="str">
        <f>IF(COUNTA(BI78,BI84,BI90,BI95,BI100,BI106,BI112),IF(NOT(COUNT(BI78,BI84,BI90,BI95,BI100,BI106,BI112)),"NK",SUM(BI78,BI84,BI90,BI95,BI100,BI106,BI112)),IF(ISNUMBER(Table5a!BF69),Table5a!BF69*CH4_GWP,Table5a!BF69))</f>
        <v/>
      </c>
      <c r="BJ214" s="104" t="str">
        <f>IF(COUNTA(BJ78,BJ84,BJ90,BJ95,BJ100,BJ106,BJ112),IF(NOT(COUNT(BJ78,BJ84,BJ90,BJ95,BJ100,BJ106,BJ112)),"NK",SUM(BJ78,BJ84,BJ90,BJ95,BJ100,BJ106,BJ112)),IF(ISNUMBER(Table5a!BG69),Table5a!BG69*CH4_GWP,Table5a!BG69))</f>
        <v/>
      </c>
      <c r="BK214" s="104" t="str">
        <f>IF(COUNTA(BK78,BK84,BK90,BK95,BK100,BK106,BK112),IF(NOT(COUNT(BK78,BK84,BK90,BK95,BK100,BK106,BK112)),"NK",SUM(BK78,BK84,BK90,BK95,BK100,BK106,BK112)),IF(ISNUMBER(Table5a!BH69),Table5a!BH69*CH4_GWP,Table5a!BH69))</f>
        <v/>
      </c>
      <c r="BL214" s="104" t="str">
        <f>IF(COUNTA(BL78,BL84,BL90,BL95,BL100,BL106,BL112),IF(NOT(COUNT(BL78,BL84,BL90,BL95,BL100,BL106,BL112)),"NK",SUM(BL78,BL84,BL90,BL95,BL100,BL106,BL112)),IF(ISNUMBER(Table5a!BI69),Table5a!BI69*CH4_GWP,Table5a!BI69))</f>
        <v/>
      </c>
      <c r="BM214" s="104" t="str">
        <f>IF(COUNTA(BM78,BM84,BM90,BM95,BM100,BM106,BM112),IF(NOT(COUNT(BM78,BM84,BM90,BM95,BM100,BM106,BM112)),"NK",SUM(BM78,BM84,BM90,BM95,BM100,BM106,BM112)),IF(ISNUMBER(Table5a!BJ69),Table5a!BJ69*CH4_GWP,Table5a!BJ69))</f>
        <v/>
      </c>
      <c r="BN214" s="104" t="str">
        <f>IF(COUNTA(BN78,BN84,BN90,BN95,BN100,BN106,BN112),IF(NOT(COUNT(BN78,BN84,BN90,BN95,BN100,BN106,BN112)),"NK",SUM(BN78,BN84,BN90,BN95,BN100,BN106,BN112)),IF(ISNUMBER(Table5a!BK69),Table5a!BK69*CH4_GWP,Table5a!BK69))</f>
        <v/>
      </c>
      <c r="BO214" s="104" t="str">
        <f>IF(COUNTA(BO78,BO84,BO90,BO95,BO100,BO106,BO112),IF(NOT(COUNT(BO78,BO84,BO90,BO95,BO100,BO106,BO112)),"NK",SUM(BO78,BO84,BO90,BO95,BO100,BO106,BO112)),IF(ISNUMBER(Table5a!BL69),Table5a!BL69*CH4_GWP,Table5a!BL69))</f>
        <v/>
      </c>
      <c r="BP214" s="104" t="str">
        <f>IF(COUNTA(BP78,BP84,BP90,BP95,BP100,BP106,BP112),IF(NOT(COUNT(BP78,BP84,BP90,BP95,BP100,BP106,BP112)),"NK",SUM(BP78,BP84,BP90,BP95,BP100,BP106,BP112)),IF(ISNUMBER(Table5a!BM69),Table5a!BM69*CH4_GWP,Table5a!BM69))</f>
        <v/>
      </c>
      <c r="BQ214" s="104" t="str">
        <f>IF(COUNTA(BQ78,BQ84,BQ90,BQ95,BQ100,BQ106,BQ112),IF(NOT(COUNT(BQ78,BQ84,BQ90,BQ95,BQ100,BQ106,BQ112)),"NK",SUM(BQ78,BQ84,BQ90,BQ95,BQ100,BQ106,BQ112)),IF(ISNUMBER(Table5a!BN69),Table5a!BN69*CH4_GWP,Table5a!BN69))</f>
        <v/>
      </c>
      <c r="BR214" s="104" t="str">
        <f>IF(COUNTA(BR78,BR84,BR90,BR95,BR100,BR106,BR112),IF(NOT(COUNT(BR78,BR84,BR90,BR95,BR100,BR106,BR112)),"NK",SUM(BR78,BR84,BR90,BR95,BR100,BR106,BR112)),IF(ISNUMBER(Table5a!BO69),Table5a!BO69*CH4_GWP,Table5a!BO69))</f>
        <v/>
      </c>
      <c r="BS214" s="104" t="str">
        <f>IF(COUNTA(BS78,BS84,BS90,BS95,BS100,BS106,BS112),IF(NOT(COUNT(BS78,BS84,BS90,BS95,BS100,BS106,BS112)),"NK",SUM(BS78,BS84,BS90,BS95,BS100,BS106,BS112)),IF(ISNUMBER(Table5a!BP69),Table5a!BP69*CH4_GWP,Table5a!BP69))</f>
        <v/>
      </c>
      <c r="BT214" s="104" t="str">
        <f>IF(COUNTA(BT78,BT84,BT90,BT95,BT100,BT106,BT112),IF(NOT(COUNT(BT78,BT84,BT90,BT95,BT100,BT106,BT112)),"NK",SUM(BT78,BT84,BT90,BT95,BT100,BT106,BT112)),IF(ISNUMBER(Table5a!BQ69),Table5a!BQ69*CH4_GWP,Table5a!BQ69))</f>
        <v/>
      </c>
      <c r="BU214" s="104" t="str">
        <f>IF(COUNTA(BU78,BU84,BU90,BU95,BU100,BU106,BU112),IF(NOT(COUNT(BU78,BU84,BU90,BU95,BU100,BU106,BU112)),"NK",SUM(BU78,BU84,BU90,BU95,BU100,BU106,BU112)),IF(ISNUMBER(Table5a!BR69),Table5a!BR69*CH4_GWP,Table5a!BR69))</f>
        <v/>
      </c>
      <c r="BV214" s="104" t="str">
        <f>IF(COUNTA(BV78,BV84,BV90,BV95,BV100,BV106,BV112),IF(NOT(COUNT(BV78,BV84,BV90,BV95,BV100,BV106,BV112)),"NK",SUM(BV78,BV84,BV90,BV95,BV100,BV106,BV112)),IF(ISNUMBER(Table5a!BS69),Table5a!BS69*CH4_GWP,Table5a!BS69))</f>
        <v/>
      </c>
      <c r="BW214" s="104" t="str">
        <f>IF(COUNTA(BW78,BW84,BW90,BW95,BW100,BW106,BW112),IF(NOT(COUNT(BW78,BW84,BW90,BW95,BW100,BW106,BW112)),"NK",SUM(BW78,BW84,BW90,BW95,BW100,BW106,BW112)),IF(ISNUMBER(Table5a!BT69),Table5a!BT69*CH4_GWP,Table5a!BT69))</f>
        <v/>
      </c>
      <c r="BX214" s="104" t="str">
        <f>IF(COUNTA(BX78,BX84,BX90,BX95,BX100,BX106,BX112),IF(NOT(COUNT(BX78,BX84,BX90,BX95,BX100,BX106,BX112)),"NK",SUM(BX78,BX84,BX90,BX95,BX100,BX106,BX112)),IF(ISNUMBER(Table5a!BU69),Table5a!BU69*CH4_GWP,Table5a!BU69))</f>
        <v/>
      </c>
      <c r="BY214" s="104" t="str">
        <f>IF(COUNTA(BY78,BY84,BY90,BY95,BY100,BY106,BY112),IF(NOT(COUNT(BY78,BY84,BY90,BY95,BY100,BY106,BY112)),"NK",SUM(BY78,BY84,BY90,BY95,BY100,BY106,BY112)),IF(ISNUMBER(Table5a!BV69),Table5a!BV69*CH4_GWP,Table5a!BV69))</f>
        <v/>
      </c>
      <c r="BZ214" s="104" t="str">
        <f>IF(COUNTA(BZ78,BZ84,BZ90,BZ95,BZ100,BZ106,BZ112),IF(NOT(COUNT(BZ78,BZ84,BZ90,BZ95,BZ100,BZ106,BZ112)),"NK",SUM(BZ78,BZ84,BZ90,BZ95,BZ100,BZ106,BZ112)),IF(ISNUMBER(Table5a!BW69),Table5a!BW69*CH4_GWP,Table5a!BW69))</f>
        <v/>
      </c>
      <c r="CA214" s="104" t="str">
        <f>IF(COUNTA(CA78,CA84,CA90,CA95,CA100,CA106,CA112),IF(NOT(COUNT(CA78,CA84,CA90,CA95,CA100,CA106,CA112)),"NK",SUM(CA78,CA84,CA90,CA95,CA100,CA106,CA112)),IF(ISNUMBER(Table5a!BX69),Table5a!BX69*CH4_GWP,Table5a!BX69))</f>
        <v/>
      </c>
      <c r="CB214" s="104" t="str">
        <f>IF(COUNTA(CB78,CB84,CB90,CB95,CB100,CB106,CB112),IF(NOT(COUNT(CB78,CB84,CB90,CB95,CB100,CB106,CB112)),"NK",SUM(CB78,CB84,CB90,CB95,CB100,CB106,CB112)),IF(ISNUMBER(Table5a!BY69),Table5a!BY69*CH4_GWP,Table5a!BY69))</f>
        <v/>
      </c>
      <c r="CC214" s="104" t="str">
        <f>IF(COUNTA(CC78,CC84,CC90,CC95,CC100,CC106,CC112),IF(NOT(COUNT(CC78,CC84,CC90,CC95,CC100,CC106,CC112)),"NK",SUM(CC78,CC84,CC90,CC95,CC100,CC106,CC112)),IF(ISNUMBER(Table5a!BZ69),Table5a!BZ69*CH4_GWP,Table5a!BZ69))</f>
        <v/>
      </c>
      <c r="CD214" s="104" t="str">
        <f>IF(COUNTA(CD78,CD84,CD90,CD95,CD100,CD106,CD112),IF(NOT(COUNT(CD78,CD84,CD90,CD95,CD100,CD106,CD112)),"NK",SUM(CD78,CD84,CD90,CD95,CD100,CD106,CD112)),IF(ISNUMBER(Table5a!CA69),Table5a!CA69*CH4_GWP,Table5a!CA69))</f>
        <v/>
      </c>
      <c r="CE214" s="104" t="str">
        <f>IF(COUNTA(CE78,CE84,CE90,CE95,CE100,CE106,CE112),IF(NOT(COUNT(CE78,CE84,CE90,CE95,CE100,CE106,CE112)),"NK",SUM(CE78,CE84,CE90,CE95,CE100,CE106,CE112)),IF(ISNUMBER(Table5a!CB69),Table5a!CB69*CH4_GWP,Table5a!CB69))</f>
        <v/>
      </c>
      <c r="CF214" s="104" t="str">
        <f>IF(COUNTA(CF78,CF84,CF90,CF95,CF100,CF106,CF112),IF(NOT(COUNT(CF78,CF84,CF90,CF95,CF100,CF106,CF112)),"NK",SUM(CF78,CF84,CF90,CF95,CF100,CF106,CF112)),IF(ISNUMBER(Table5a!CC69),Table5a!CC69*CH4_GWP,Table5a!CC69))</f>
        <v/>
      </c>
      <c r="CG214" s="104" t="str">
        <f>IF(COUNTA(CG78,CG84,CG90,CG95,CG100,CG106,CG112),IF(NOT(COUNT(CG78,CG84,CG90,CG95,CG100,CG106,CG112)),"NK",SUM(CG78,CG84,CG90,CG95,CG100,CG106,CG112)),IF(ISNUMBER(Table5a!CD69),Table5a!CD69*CH4_GWP,Table5a!CD69))</f>
        <v/>
      </c>
      <c r="CH214" s="104" t="str">
        <f>IF(COUNTA(CH78,CH84,CH90,CH95,CH100,CH106,CH112),IF(NOT(COUNT(CH78,CH84,CH90,CH95,CH100,CH106,CH112)),"NK",SUM(CH78,CH84,CH90,CH95,CH100,CH106,CH112)),IF(ISNUMBER(Table5a!CE69),Table5a!CE69*CH4_GWP,Table5a!CE69))</f>
        <v/>
      </c>
      <c r="CI214" s="104" t="str">
        <f>IF(COUNTA(CI78,CI84,CI90,CI95,CI100,CI106,CI112),IF(NOT(COUNT(CI78,CI84,CI90,CI95,CI100,CI106,CI112)),"NK",SUM(CI78,CI84,CI90,CI95,CI100,CI106,CI112)),IF(ISNUMBER(Table5a!CF69),Table5a!CF69*CH4_GWP,Table5a!CF69))</f>
        <v/>
      </c>
      <c r="CJ214" s="104" t="str">
        <f>IF(COUNTA(CJ78,CJ84,CJ90,CJ95,CJ100,CJ106,CJ112),IF(NOT(COUNT(CJ78,CJ84,CJ90,CJ95,CJ100,CJ106,CJ112)),"NK",SUM(CJ78,CJ84,CJ90,CJ95,CJ100,CJ106,CJ112)),IF(ISNUMBER(Table5a!CG69),Table5a!CG69*CH4_GWP,Table5a!CG69))</f>
        <v/>
      </c>
      <c r="CK214" s="104" t="str">
        <f>IF(COUNTA(CK78,CK84,CK90,CK95,CK100,CK106,CK112),IF(NOT(COUNT(CK78,CK84,CK90,CK95,CK100,CK106,CK112)),"NK",SUM(CK78,CK84,CK90,CK95,CK100,CK106,CK112)),IF(ISNUMBER(Table5a!CH69),Table5a!CH69*CH4_GWP,Table5a!CH69))</f>
        <v/>
      </c>
      <c r="CL214" s="105" t="str">
        <f>IF(COUNTA(CL78,CL84,CL90,CL95,CL100,CL106,CL112),IF(NOT(COUNT(CL78,CL84,CL90,CL95,CL100,CL106,CL112)),"NK",SUM(CL78,CL84,CL90,CL95,CL100,CL106,CL112)),IF(ISNUMBER(Table5a!CI69),Table5a!CI69*N2O_GWP,Table5a!CI69))</f>
        <v/>
      </c>
      <c r="CM214" s="104" t="str">
        <f>IF(COUNTA(CM78,CM84,CM90,CM95,CM100,CM106,CM112),IF(NOT(COUNT(CM78,CM84,CM90,CM95,CM100,CM106,CM112)),"NK",SUM(CM78,CM84,CM90,CM95,CM100,CM106,CM112)),IF(ISNUMBER(Table5a!CJ69),Table5a!CJ69*N2O_GWP,Table5a!CJ69))</f>
        <v/>
      </c>
      <c r="CN214" s="104" t="str">
        <f>IF(COUNTA(CN78,CN84,CN90,CN95,CN100,CN106,CN112),IF(NOT(COUNT(CN78,CN84,CN90,CN95,CN100,CN106,CN112)),"NK",SUM(CN78,CN84,CN90,CN95,CN100,CN106,CN112)),IF(ISNUMBER(Table5a!CK69),Table5a!CK69*N2O_GWP,Table5a!CK69))</f>
        <v/>
      </c>
      <c r="CO214" s="104" t="str">
        <f>IF(COUNTA(CO78,CO84,CO90,CO95,CO100,CO106,CO112),IF(NOT(COUNT(CO78,CO84,CO90,CO95,CO100,CO106,CO112)),"NK",SUM(CO78,CO84,CO90,CO95,CO100,CO106,CO112)),IF(ISNUMBER(Table5a!CL69),Table5a!CL69*N2O_GWP,Table5a!CL69))</f>
        <v/>
      </c>
      <c r="CP214" s="104" t="str">
        <f>IF(COUNTA(CP78,CP84,CP90,CP95,CP100,CP106,CP112),IF(NOT(COUNT(CP78,CP84,CP90,CP95,CP100,CP106,CP112)),"NK",SUM(CP78,CP84,CP90,CP95,CP100,CP106,CP112)),IF(ISNUMBER(Table5a!CM69),Table5a!CM69*N2O_GWP,Table5a!CM69))</f>
        <v/>
      </c>
      <c r="CQ214" s="104" t="str">
        <f>IF(COUNTA(CQ78,CQ84,CQ90,CQ95,CQ100,CQ106,CQ112),IF(NOT(COUNT(CQ78,CQ84,CQ90,CQ95,CQ100,CQ106,CQ112)),"NK",SUM(CQ78,CQ84,CQ90,CQ95,CQ100,CQ106,CQ112)),IF(ISNUMBER(Table5a!CN69),Table5a!CN69*N2O_GWP,Table5a!CN69))</f>
        <v/>
      </c>
      <c r="CR214" s="104" t="str">
        <f>IF(COUNTA(CR78,CR84,CR90,CR95,CR100,CR106,CR112),IF(NOT(COUNT(CR78,CR84,CR90,CR95,CR100,CR106,CR112)),"NK",SUM(CR78,CR84,CR90,CR95,CR100,CR106,CR112)),IF(ISNUMBER(Table5a!CO69),Table5a!CO69*N2O_GWP,Table5a!CO69))</f>
        <v/>
      </c>
      <c r="CS214" s="104" t="str">
        <f>IF(COUNTA(CS78,CS84,CS90,CS95,CS100,CS106,CS112),IF(NOT(COUNT(CS78,CS84,CS90,CS95,CS100,CS106,CS112)),"NK",SUM(CS78,CS84,CS90,CS95,CS100,CS106,CS112)),IF(ISNUMBER(Table5a!CP69),Table5a!CP69*N2O_GWP,Table5a!CP69))</f>
        <v/>
      </c>
      <c r="CT214" s="104" t="str">
        <f>IF(COUNTA(CT78,CT84,CT90,CT95,CT100,CT106,CT112),IF(NOT(COUNT(CT78,CT84,CT90,CT95,CT100,CT106,CT112)),"NK",SUM(CT78,CT84,CT90,CT95,CT100,CT106,CT112)),IF(ISNUMBER(Table5a!CQ69),Table5a!CQ69*N2O_GWP,Table5a!CQ69))</f>
        <v/>
      </c>
      <c r="CU214" s="104" t="str">
        <f>IF(COUNTA(CU78,CU84,CU90,CU95,CU100,CU106,CU112),IF(NOT(COUNT(CU78,CU84,CU90,CU95,CU100,CU106,CU112)),"NK",SUM(CU78,CU84,CU90,CU95,CU100,CU106,CU112)),IF(ISNUMBER(Table5a!CR69),Table5a!CR69*N2O_GWP,Table5a!CR69))</f>
        <v/>
      </c>
      <c r="CV214" s="104" t="str">
        <f>IF(COUNTA(CV78,CV84,CV90,CV95,CV100,CV106,CV112),IF(NOT(COUNT(CV78,CV84,CV90,CV95,CV100,CV106,CV112)),"NK",SUM(CV78,CV84,CV90,CV95,CV100,CV106,CV112)),IF(ISNUMBER(Table5a!CS69),Table5a!CS69*N2O_GWP,Table5a!CS69))</f>
        <v/>
      </c>
      <c r="CW214" s="104" t="str">
        <f>IF(COUNTA(CW78,CW84,CW90,CW95,CW100,CW106,CW112),IF(NOT(COUNT(CW78,CW84,CW90,CW95,CW100,CW106,CW112)),"NK",SUM(CW78,CW84,CW90,CW95,CW100,CW106,CW112)),IF(ISNUMBER(Table5a!CT69),Table5a!CT69*N2O_GWP,Table5a!CT69))</f>
        <v/>
      </c>
      <c r="CX214" s="104" t="str">
        <f>IF(COUNTA(CX78,CX84,CX90,CX95,CX100,CX106,CX112),IF(NOT(COUNT(CX78,CX84,CX90,CX95,CX100,CX106,CX112)),"NK",SUM(CX78,CX84,CX90,CX95,CX100,CX106,CX112)),IF(ISNUMBER(Table5a!CU69),Table5a!CU69*N2O_GWP,Table5a!CU69))</f>
        <v/>
      </c>
      <c r="CY214" s="104" t="str">
        <f>IF(COUNTA(CY78,CY84,CY90,CY95,CY100,CY106,CY112),IF(NOT(COUNT(CY78,CY84,CY90,CY95,CY100,CY106,CY112)),"NK",SUM(CY78,CY84,CY90,CY95,CY100,CY106,CY112)),IF(ISNUMBER(Table5a!CV69),Table5a!CV69*N2O_GWP,Table5a!CV69))</f>
        <v/>
      </c>
      <c r="CZ214" s="104" t="str">
        <f>IF(COUNTA(CZ78,CZ84,CZ90,CZ95,CZ100,CZ106,CZ112),IF(NOT(COUNT(CZ78,CZ84,CZ90,CZ95,CZ100,CZ106,CZ112)),"NK",SUM(CZ78,CZ84,CZ90,CZ95,CZ100,CZ106,CZ112)),IF(ISNUMBER(Table5a!CW69),Table5a!CW69*N2O_GWP,Table5a!CW69))</f>
        <v/>
      </c>
      <c r="DA214" s="104" t="str">
        <f>IF(COUNTA(DA78,DA84,DA90,DA95,DA100,DA106,DA112),IF(NOT(COUNT(DA78,DA84,DA90,DA95,DA100,DA106,DA112)),"NK",SUM(DA78,DA84,DA90,DA95,DA100,DA106,DA112)),IF(ISNUMBER(Table5a!CX69),Table5a!CX69*N2O_GWP,Table5a!CX69))</f>
        <v/>
      </c>
      <c r="DB214" s="104" t="str">
        <f>IF(COUNTA(DB78,DB84,DB90,DB95,DB100,DB106,DB112),IF(NOT(COUNT(DB78,DB84,DB90,DB95,DB100,DB106,DB112)),"NK",SUM(DB78,DB84,DB90,DB95,DB100,DB106,DB112)),IF(ISNUMBER(Table5a!CY69),Table5a!CY69*N2O_GWP,Table5a!CY69))</f>
        <v/>
      </c>
      <c r="DC214" s="104" t="str">
        <f>IF(COUNTA(DC78,DC84,DC90,DC95,DC100,DC106,DC112),IF(NOT(COUNT(DC78,DC84,DC90,DC95,DC100,DC106,DC112)),"NK",SUM(DC78,DC84,DC90,DC95,DC100,DC106,DC112)),IF(ISNUMBER(Table5a!CZ69),Table5a!CZ69*N2O_GWP,Table5a!CZ69))</f>
        <v/>
      </c>
      <c r="DD214" s="104" t="str">
        <f>IF(COUNTA(DD78,DD84,DD90,DD95,DD100,DD106,DD112),IF(NOT(COUNT(DD78,DD84,DD90,DD95,DD100,DD106,DD112)),"NK",SUM(DD78,DD84,DD90,DD95,DD100,DD106,DD112)),IF(ISNUMBER(Table5a!DA69),Table5a!DA69*N2O_GWP,Table5a!DA69))</f>
        <v/>
      </c>
      <c r="DE214" s="104" t="str">
        <f>IF(COUNTA(DE78,DE84,DE90,DE95,DE100,DE106,DE112),IF(NOT(COUNT(DE78,DE84,DE90,DE95,DE100,DE106,DE112)),"NK",SUM(DE78,DE84,DE90,DE95,DE100,DE106,DE112)),IF(ISNUMBER(Table5a!DB69),Table5a!DB69*N2O_GWP,Table5a!DB69))</f>
        <v/>
      </c>
      <c r="DF214" s="104" t="str">
        <f>IF(COUNTA(DF78,DF84,DF90,DF95,DF100,DF106,DF112),IF(NOT(COUNT(DF78,DF84,DF90,DF95,DF100,DF106,DF112)),"NK",SUM(DF78,DF84,DF90,DF95,DF100,DF106,DF112)),IF(ISNUMBER(Table5a!DC69),Table5a!DC69*N2O_GWP,Table5a!DC69))</f>
        <v/>
      </c>
      <c r="DG214" s="104" t="str">
        <f>IF(COUNTA(DG78,DG84,DG90,DG95,DG100,DG106,DG112),IF(NOT(COUNT(DG78,DG84,DG90,DG95,DG100,DG106,DG112)),"NK",SUM(DG78,DG84,DG90,DG95,DG100,DG106,DG112)),IF(ISNUMBER(Table5a!DD69),Table5a!DD69*N2O_GWP,Table5a!DD69))</f>
        <v/>
      </c>
      <c r="DH214" s="104" t="str">
        <f>IF(COUNTA(DH78,DH84,DH90,DH95,DH100,DH106,DH112),IF(NOT(COUNT(DH78,DH84,DH90,DH95,DH100,DH106,DH112)),"NK",SUM(DH78,DH84,DH90,DH95,DH100,DH106,DH112)),IF(ISNUMBER(Table5a!DE69),Table5a!DE69*N2O_GWP,Table5a!DE69))</f>
        <v/>
      </c>
      <c r="DI214" s="104" t="str">
        <f>IF(COUNTA(DI78,DI84,DI90,DI95,DI100,DI106,DI112),IF(NOT(COUNT(DI78,DI84,DI90,DI95,DI100,DI106,DI112)),"NK",SUM(DI78,DI84,DI90,DI95,DI100,DI106,DI112)),IF(ISNUMBER(Table5a!DF69),Table5a!DF69*N2O_GWP,Table5a!DF69))</f>
        <v/>
      </c>
      <c r="DJ214" s="104" t="str">
        <f>IF(COUNTA(DJ78,DJ84,DJ90,DJ95,DJ100,DJ106,DJ112),IF(NOT(COUNT(DJ78,DJ84,DJ90,DJ95,DJ100,DJ106,DJ112)),"NK",SUM(DJ78,DJ84,DJ90,DJ95,DJ100,DJ106,DJ112)),IF(ISNUMBER(Table5a!DG69),Table5a!DG69*N2O_GWP,Table5a!DG69))</f>
        <v/>
      </c>
      <c r="DK214" s="104" t="str">
        <f>IF(COUNTA(DK78,DK84,DK90,DK95,DK100,DK106,DK112),IF(NOT(COUNT(DK78,DK84,DK90,DK95,DK100,DK106,DK112)),"NK",SUM(DK78,DK84,DK90,DK95,DK100,DK106,DK112)),IF(ISNUMBER(Table5a!DH69),Table5a!DH69*N2O_GWP,Table5a!DH69))</f>
        <v/>
      </c>
      <c r="DL214" s="104" t="str">
        <f>IF(COUNTA(DL78,DL84,DL90,DL95,DL100,DL106,DL112),IF(NOT(COUNT(DL78,DL84,DL90,DL95,DL100,DL106,DL112)),"NK",SUM(DL78,DL84,DL90,DL95,DL100,DL106,DL112)),IF(ISNUMBER(Table5a!DI69),Table5a!DI69*N2O_GWP,Table5a!DI69))</f>
        <v/>
      </c>
      <c r="DM214" s="104" t="str">
        <f>IF(COUNTA(DM78,DM84,DM90,DM95,DM100,DM106,DM112),IF(NOT(COUNT(DM78,DM84,DM90,DM95,DM100,DM106,DM112)),"NK",SUM(DM78,DM84,DM90,DM95,DM100,DM106,DM112)),IF(ISNUMBER(Table5a!DJ69),Table5a!DJ69*N2O_GWP,Table5a!DJ69))</f>
        <v/>
      </c>
      <c r="DN214" s="104" t="str">
        <f>IF(COUNTA(DN78,DN84,DN90,DN95,DN100,DN106,DN112),IF(NOT(COUNT(DN78,DN84,DN90,DN95,DN100,DN106,DN112)),"NK",SUM(DN78,DN84,DN90,DN95,DN100,DN106,DN112)),IF(ISNUMBER(Table5a!DK69),Table5a!DK69*N2O_GWP,Table5a!DK69))</f>
        <v/>
      </c>
      <c r="DO214" s="104" t="str">
        <f>IF(COUNTA(DO78,DO84,DO90,DO95,DO100,DO106,DO112),IF(NOT(COUNT(DO78,DO84,DO90,DO95,DO100,DO106,DO112)),"NK",SUM(DO78,DO84,DO90,DO95,DO100,DO106,DO112)),IF(ISNUMBER(Table5a!DL69),Table5a!DL69*N2O_GWP,Table5a!DL69))</f>
        <v/>
      </c>
      <c r="DP214" s="104" t="str">
        <f>IF(COUNTA(DP78,DP84,DP90,DP95,DP100,DP106,DP112),IF(NOT(COUNT(DP78,DP84,DP90,DP95,DP100,DP106,DP112)),"NK",SUM(DP78,DP84,DP90,DP95,DP100,DP106,DP112)),IF(ISNUMBER(Table5a!DM69),Table5a!DM69*N2O_GWP,Table5a!DM69))</f>
        <v/>
      </c>
      <c r="DQ214" s="104" t="str">
        <f>IF(COUNTA(DQ78,DQ84,DQ90,DQ95,DQ100,DQ106,DQ112),IF(NOT(COUNT(DQ78,DQ84,DQ90,DQ95,DQ100,DQ106,DQ112)),"NK",SUM(DQ78,DQ84,DQ90,DQ95,DQ100,DQ106,DQ112)),IF(ISNUMBER(Table5a!DN69),Table5a!DN69*N2O_GWP,Table5a!DN69))</f>
        <v/>
      </c>
      <c r="DR214" s="104" t="str">
        <f>IF(COUNTA(DR78,DR84,DR90,DR95,DR100,DR106,DR112),IF(NOT(COUNT(DR78,DR84,DR90,DR95,DR100,DR106,DR112)),"NK",SUM(DR78,DR84,DR90,DR95,DR100,DR106,DR112)),IF(ISNUMBER(Table5a!DO69),Table5a!DO69*N2O_GWP,Table5a!DO69))</f>
        <v/>
      </c>
      <c r="DS214" s="104" t="str">
        <f>IF(COUNTA(DS78,DS84,DS90,DS95,DS100,DS106,DS112),IF(NOT(COUNT(DS78,DS84,DS90,DS95,DS100,DS106,DS112)),"NK",SUM(DS78,DS84,DS90,DS95,DS100,DS106,DS112)),IF(ISNUMBER(Table5a!DP69),Table5a!DP69*N2O_GWP,Table5a!DP69))</f>
        <v/>
      </c>
      <c r="DT214" s="104" t="str">
        <f>IF(COUNTA(DT78,DT84,DT90,DT95,DT100,DT106,DT112),IF(NOT(COUNT(DT78,DT84,DT90,DT95,DT100,DT106,DT112)),"NK",SUM(DT78,DT84,DT90,DT95,DT100,DT106,DT112)),IF(ISNUMBER(Table5a!DQ69),Table5a!DQ69*N2O_GWP,Table5a!DQ69))</f>
        <v/>
      </c>
      <c r="DU214" s="104" t="str">
        <f>IF(COUNTA(DU78,DU84,DU90,DU95,DU100,DU106,DU112),IF(NOT(COUNT(DU78,DU84,DU90,DU95,DU100,DU106,DU112)),"NK",SUM(DU78,DU84,DU90,DU95,DU100,DU106,DU112)),IF(ISNUMBER(Table5a!DR69),Table5a!DR69*N2O_GWP,Table5a!DR69))</f>
        <v/>
      </c>
      <c r="DV214" s="104" t="str">
        <f>IF(COUNTA(DV78,DV84,DV90,DV95,DV100,DV106,DV112),IF(NOT(COUNT(DV78,DV84,DV90,DV95,DV100,DV106,DV112)),"NK",SUM(DV78,DV84,DV90,DV95,DV100,DV106,DV112)),IF(ISNUMBER(Table5a!DS69),Table5a!DS69*N2O_GWP,Table5a!DS69))</f>
        <v/>
      </c>
      <c r="DW214" s="104" t="str">
        <f>IF(COUNTA(DW78,DW84,DW90,DW95,DW100,DW106,DW112),IF(NOT(COUNT(DW78,DW84,DW90,DW95,DW100,DW106,DW112)),"NK",SUM(DW78,DW84,DW90,DW95,DW100,DW106,DW112)),IF(ISNUMBER(Table5a!DT69),Table5a!DT69*N2O_GWP,Table5a!DT69))</f>
        <v/>
      </c>
      <c r="DX214" s="104" t="str">
        <f>IF(COUNTA(DX78,DX84,DX90,DX95,DX100,DX106,DX112),IF(NOT(COUNT(DX78,DX84,DX90,DX95,DX100,DX106,DX112)),"NK",SUM(DX78,DX84,DX90,DX95,DX100,DX106,DX112)),IF(ISNUMBER(Table5a!DU69),Table5a!DU69*N2O_GWP,Table5a!DU69))</f>
        <v/>
      </c>
      <c r="DY214" s="104" t="str">
        <f>IF(COUNTA(DY78,DY84,DY90,DY95,DY100,DY106,DY112),IF(NOT(COUNT(DY78,DY84,DY90,DY95,DY100,DY106,DY112)),"NK",SUM(DY78,DY84,DY90,DY95,DY100,DY106,DY112)),IF(ISNUMBER(Table5a!DV69),Table5a!DV69*N2O_GWP,Table5a!DV69))</f>
        <v/>
      </c>
      <c r="DZ214" s="104" t="str">
        <f>IF(COUNTA(DZ78,DZ84,DZ90,DZ95,DZ100,DZ106,DZ112),IF(NOT(COUNT(DZ78,DZ84,DZ90,DZ95,DZ100,DZ106,DZ112)),"NK",SUM(DZ78,DZ84,DZ90,DZ95,DZ100,DZ106,DZ112)),IF(ISNUMBER(Table5a!DW69),Table5a!DW69*N2O_GWP,Table5a!DW69))</f>
        <v/>
      </c>
      <c r="EA214" s="104" t="str">
        <f>IF(COUNTA(EA78,EA84,EA90,EA95,EA100,EA106,EA112),IF(NOT(COUNT(EA78,EA84,EA90,EA95,EA100,EA106,EA112)),"NK",SUM(EA78,EA84,EA90,EA95,EA100,EA106,EA112)),IF(ISNUMBER(Table5a!DX69),Table5a!DX69*N2O_GWP,Table5a!DX69))</f>
        <v/>
      </c>
      <c r="EB214" s="105" t="str">
        <f>IF(COUNTA(EB78,EB84,EB90,EB95,EB100,EB106,EB112),IF(NOT(COUNT(EB78,EB84,EB90,EB95,EB100,EB106,EB112)),"NK",SUM(EB78,EB84,EB90,EB95,EB100,EB106,EB112)),Table5a!DY69)</f>
        <v/>
      </c>
      <c r="EC214" s="104" t="str">
        <f>IF(COUNTA(EC78,EC84,EC90,EC95,EC100,EC106,EC112),IF(NOT(COUNT(EC78,EC84,EC90,EC95,EC100,EC106,EC112)),"NK",SUM(EC78,EC84,EC90,EC95,EC100,EC106,EC112)),Table5a!DZ69)</f>
        <v/>
      </c>
      <c r="ED214" s="104" t="str">
        <f>IF(COUNTA(ED78,ED84,ED90,ED95,ED100,ED106,ED112),IF(NOT(COUNT(ED78,ED84,ED90,ED95,ED100,ED106,ED112)),"NK",SUM(ED78,ED84,ED90,ED95,ED100,ED106,ED112)),Table5a!EA69)</f>
        <v/>
      </c>
      <c r="EE214" s="104" t="str">
        <f>IF(COUNTA(EE78,EE84,EE90,EE95,EE100,EE106,EE112),IF(NOT(COUNT(EE78,EE84,EE90,EE95,EE100,EE106,EE112)),"NK",SUM(EE78,EE84,EE90,EE95,EE100,EE106,EE112)),Table5a!EB69)</f>
        <v/>
      </c>
      <c r="EF214" s="104" t="str">
        <f>IF(COUNTA(EF78,EF84,EF90,EF95,EF100,EF106,EF112),IF(NOT(COUNT(EF78,EF84,EF90,EF95,EF100,EF106,EF112)),"NK",SUM(EF78,EF84,EF90,EF95,EF100,EF106,EF112)),Table5a!EC69)</f>
        <v/>
      </c>
      <c r="EG214" s="104" t="str">
        <f>IF(COUNTA(EG78,EG84,EG90,EG95,EG100,EG106,EG112),IF(NOT(COUNT(EG78,EG84,EG90,EG95,EG100,EG106,EG112)),"NK",SUM(EG78,EG84,EG90,EG95,EG100,EG106,EG112)),Table5a!ED69)</f>
        <v/>
      </c>
      <c r="EH214" s="104" t="str">
        <f>IF(COUNTA(EH78,EH84,EH90,EH95,EH100,EH106,EH112),IF(NOT(COUNT(EH78,EH84,EH90,EH95,EH100,EH106,EH112)),"NK",SUM(EH78,EH84,EH90,EH95,EH100,EH106,EH112)),Table5a!EE69)</f>
        <v/>
      </c>
      <c r="EI214" s="104" t="str">
        <f>IF(COUNTA(EI78,EI84,EI90,EI95,EI100,EI106,EI112),IF(NOT(COUNT(EI78,EI84,EI90,EI95,EI100,EI106,EI112)),"NK",SUM(EI78,EI84,EI90,EI95,EI100,EI106,EI112)),Table5a!EF69)</f>
        <v/>
      </c>
      <c r="EJ214" s="104" t="str">
        <f>IF(COUNTA(EJ78,EJ84,EJ90,EJ95,EJ100,EJ106,EJ112),IF(NOT(COUNT(EJ78,EJ84,EJ90,EJ95,EJ100,EJ106,EJ112)),"NK",SUM(EJ78,EJ84,EJ90,EJ95,EJ100,EJ106,EJ112)),Table5a!EG69)</f>
        <v/>
      </c>
      <c r="EK214" s="104" t="str">
        <f>IF(COUNTA(EK78,EK84,EK90,EK95,EK100,EK106,EK112),IF(NOT(COUNT(EK78,EK84,EK90,EK95,EK100,EK106,EK112)),"NK",SUM(EK78,EK84,EK90,EK95,EK100,EK106,EK112)),Table5a!EH69)</f>
        <v/>
      </c>
      <c r="EL214" s="104" t="str">
        <f>IF(COUNTA(EL78,EL84,EL90,EL95,EL100,EL106,EL112),IF(NOT(COUNT(EL78,EL84,EL90,EL95,EL100,EL106,EL112)),"NK",SUM(EL78,EL84,EL90,EL95,EL100,EL106,EL112)),Table5a!EI69)</f>
        <v/>
      </c>
      <c r="EM214" s="104" t="str">
        <f>IF(COUNTA(EM78,EM84,EM90,EM95,EM100,EM106,EM112),IF(NOT(COUNT(EM78,EM84,EM90,EM95,EM100,EM106,EM112)),"NK",SUM(EM78,EM84,EM90,EM95,EM100,EM106,EM112)),Table5a!EJ69)</f>
        <v/>
      </c>
      <c r="EN214" s="104" t="str">
        <f>IF(COUNTA(EN78,EN84,EN90,EN95,EN100,EN106,EN112),IF(NOT(COUNT(EN78,EN84,EN90,EN95,EN100,EN106,EN112)),"NK",SUM(EN78,EN84,EN90,EN95,EN100,EN106,EN112)),Table5a!EK69)</f>
        <v/>
      </c>
      <c r="EO214" s="104" t="str">
        <f>IF(COUNTA(EO78,EO84,EO90,EO95,EO100,EO106,EO112),IF(NOT(COUNT(EO78,EO84,EO90,EO95,EO100,EO106,EO112)),"NK",SUM(EO78,EO84,EO90,EO95,EO100,EO106,EO112)),Table5a!EL69)</f>
        <v/>
      </c>
      <c r="EP214" s="104" t="str">
        <f>IF(COUNTA(EP78,EP84,EP90,EP95,EP100,EP106,EP112),IF(NOT(COUNT(EP78,EP84,EP90,EP95,EP100,EP106,EP112)),"NK",SUM(EP78,EP84,EP90,EP95,EP100,EP106,EP112)),Table5a!EM69)</f>
        <v/>
      </c>
      <c r="EQ214" s="104" t="str">
        <f>IF(COUNTA(EQ78,EQ84,EQ90,EQ95,EQ100,EQ106,EQ112),IF(NOT(COUNT(EQ78,EQ84,EQ90,EQ95,EQ100,EQ106,EQ112)),"NK",SUM(EQ78,EQ84,EQ90,EQ95,EQ100,EQ106,EQ112)),Table5a!EN69)</f>
        <v/>
      </c>
      <c r="ER214" s="104" t="str">
        <f>IF(COUNTA(ER78,ER84,ER90,ER95,ER100,ER106,ER112),IF(NOT(COUNT(ER78,ER84,ER90,ER95,ER100,ER106,ER112)),"NK",SUM(ER78,ER84,ER90,ER95,ER100,ER106,ER112)),Table5a!EO69)</f>
        <v/>
      </c>
      <c r="ES214" s="104" t="str">
        <f>IF(COUNTA(ES78,ES84,ES90,ES95,ES100,ES106,ES112),IF(NOT(COUNT(ES78,ES84,ES90,ES95,ES100,ES106,ES112)),"NK",SUM(ES78,ES84,ES90,ES95,ES100,ES106,ES112)),Table5a!EP69)</f>
        <v/>
      </c>
      <c r="ET214" s="104" t="str">
        <f>IF(COUNTA(ET78,ET84,ET90,ET95,ET100,ET106,ET112),IF(NOT(COUNT(ET78,ET84,ET90,ET95,ET100,ET106,ET112)),"NK",SUM(ET78,ET84,ET90,ET95,ET100,ET106,ET112)),Table5a!EQ69)</f>
        <v/>
      </c>
      <c r="EU214" s="104" t="str">
        <f>IF(COUNTA(EU78,EU84,EU90,EU95,EU100,EU106,EU112),IF(NOT(COUNT(EU78,EU84,EU90,EU95,EU100,EU106,EU112)),"NK",SUM(EU78,EU84,EU90,EU95,EU100,EU106,EU112)),Table5a!ER69)</f>
        <v/>
      </c>
      <c r="EV214" s="104" t="str">
        <f>IF(COUNTA(EV78,EV84,EV90,EV95,EV100,EV106,EV112),IF(NOT(COUNT(EV78,EV84,EV90,EV95,EV100,EV106,EV112)),"NK",SUM(EV78,EV84,EV90,EV95,EV100,EV106,EV112)),Table5a!ES69)</f>
        <v/>
      </c>
      <c r="EW214" s="104" t="str">
        <f>IF(COUNTA(EW78,EW84,EW90,EW95,EW100,EW106,EW112),IF(NOT(COUNT(EW78,EW84,EW90,EW95,EW100,EW106,EW112)),"NK",SUM(EW78,EW84,EW90,EW95,EW100,EW106,EW112)),Table5a!ET69)</f>
        <v/>
      </c>
      <c r="EX214" s="104" t="str">
        <f>IF(COUNTA(EX78,EX84,EX90,EX95,EX100,EX106,EX112),IF(NOT(COUNT(EX78,EX84,EX90,EX95,EX100,EX106,EX112)),"NK",SUM(EX78,EX84,EX90,EX95,EX100,EX106,EX112)),Table5a!EU69)</f>
        <v/>
      </c>
      <c r="EY214" s="104" t="str">
        <f>IF(COUNTA(EY78,EY84,EY90,EY95,EY100,EY106,EY112),IF(NOT(COUNT(EY78,EY84,EY90,EY95,EY100,EY106,EY112)),"NK",SUM(EY78,EY84,EY90,EY95,EY100,EY106,EY112)),Table5a!EV69)</f>
        <v/>
      </c>
      <c r="EZ214" s="104" t="str">
        <f>IF(COUNTA(EZ78,EZ84,EZ90,EZ95,EZ100,EZ106,EZ112),IF(NOT(COUNT(EZ78,EZ84,EZ90,EZ95,EZ100,EZ106,EZ112)),"NK",SUM(EZ78,EZ84,EZ90,EZ95,EZ100,EZ106,EZ112)),Table5a!EW69)</f>
        <v/>
      </c>
      <c r="FA214" s="104" t="str">
        <f>IF(COUNTA(FA78,FA84,FA90,FA95,FA100,FA106,FA112),IF(NOT(COUNT(FA78,FA84,FA90,FA95,FA100,FA106,FA112)),"NK",SUM(FA78,FA84,FA90,FA95,FA100,FA106,FA112)),Table5a!EX69)</f>
        <v/>
      </c>
      <c r="FB214" s="104" t="str">
        <f>IF(COUNTA(FB78,FB84,FB90,FB95,FB100,FB106,FB112),IF(NOT(COUNT(FB78,FB84,FB90,FB95,FB100,FB106,FB112)),"NK",SUM(FB78,FB84,FB90,FB95,FB100,FB106,FB112)),Table5a!EY69)</f>
        <v/>
      </c>
      <c r="FC214" s="104" t="str">
        <f>IF(COUNTA(FC78,FC84,FC90,FC95,FC100,FC106,FC112),IF(NOT(COUNT(FC78,FC84,FC90,FC95,FC100,FC106,FC112)),"NK",SUM(FC78,FC84,FC90,FC95,FC100,FC106,FC112)),Table5a!EZ69)</f>
        <v/>
      </c>
      <c r="FD214" s="104" t="str">
        <f>IF(COUNTA(FD78,FD84,FD90,FD95,FD100,FD106,FD112),IF(NOT(COUNT(FD78,FD84,FD90,FD95,FD100,FD106,FD112)),"NK",SUM(FD78,FD84,FD90,FD95,FD100,FD106,FD112)),Table5a!FA69)</f>
        <v/>
      </c>
      <c r="FE214" s="104" t="str">
        <f>IF(COUNTA(FE78,FE84,FE90,FE95,FE100,FE106,FE112),IF(NOT(COUNT(FE78,FE84,FE90,FE95,FE100,FE106,FE112)),"NK",SUM(FE78,FE84,FE90,FE95,FE100,FE106,FE112)),Table5a!FB69)</f>
        <v/>
      </c>
      <c r="FF214" s="104" t="str">
        <f>IF(COUNTA(FF78,FF84,FF90,FF95,FF100,FF106,FF112),IF(NOT(COUNT(FF78,FF84,FF90,FF95,FF100,FF106,FF112)),"NK",SUM(FF78,FF84,FF90,FF95,FF100,FF106,FF112)),Table5a!FC69)</f>
        <v/>
      </c>
      <c r="FG214" s="104" t="str">
        <f>IF(COUNTA(FG78,FG84,FG90,FG95,FG100,FG106,FG112),IF(NOT(COUNT(FG78,FG84,FG90,FG95,FG100,FG106,FG112)),"NK",SUM(FG78,FG84,FG90,FG95,FG100,FG106,FG112)),Table5a!FD69)</f>
        <v/>
      </c>
      <c r="FH214" s="104" t="str">
        <f>IF(COUNTA(FH78,FH84,FH90,FH95,FH100,FH106,FH112),IF(NOT(COUNT(FH78,FH84,FH90,FH95,FH100,FH106,FH112)),"NK",SUM(FH78,FH84,FH90,FH95,FH100,FH106,FH112)),Table5a!FE69)</f>
        <v/>
      </c>
      <c r="FI214" s="104" t="str">
        <f>IF(COUNTA(FI78,FI84,FI90,FI95,FI100,FI106,FI112),IF(NOT(COUNT(FI78,FI84,FI90,FI95,FI100,FI106,FI112)),"NK",SUM(FI78,FI84,FI90,FI95,FI100,FI106,FI112)),Table5a!FF69)</f>
        <v/>
      </c>
      <c r="FJ214" s="104" t="str">
        <f>IF(COUNTA(FJ78,FJ84,FJ90,FJ95,FJ100,FJ106,FJ112),IF(NOT(COUNT(FJ78,FJ84,FJ90,FJ95,FJ100,FJ106,FJ112)),"NK",SUM(FJ78,FJ84,FJ90,FJ95,FJ100,FJ106,FJ112)),Table5a!FG69)</f>
        <v/>
      </c>
      <c r="FK214" s="104" t="str">
        <f>IF(COUNTA(FK78,FK84,FK90,FK95,FK100,FK106,FK112),IF(NOT(COUNT(FK78,FK84,FK90,FK95,FK100,FK106,FK112)),"NK",SUM(FK78,FK84,FK90,FK95,FK100,FK106,FK112)),Table5a!FH69)</f>
        <v/>
      </c>
      <c r="FL214" s="104" t="str">
        <f>IF(COUNTA(FL78,FL84,FL90,FL95,FL100,FL106,FL112),IF(NOT(COUNT(FL78,FL84,FL90,FL95,FL100,FL106,FL112)),"NK",SUM(FL78,FL84,FL90,FL95,FL100,FL106,FL112)),Table5a!FI69)</f>
        <v/>
      </c>
      <c r="FM214" s="104" t="str">
        <f>IF(COUNTA(FM78,FM84,FM90,FM95,FM100,FM106,FM112),IF(NOT(COUNT(FM78,FM84,FM90,FM95,FM100,FM106,FM112)),"NK",SUM(FM78,FM84,FM90,FM95,FM100,FM106,FM112)),Table5a!FJ69)</f>
        <v/>
      </c>
      <c r="FN214" s="104" t="str">
        <f>IF(COUNTA(FN78,FN84,FN90,FN95,FN100,FN106,FN112),IF(NOT(COUNT(FN78,FN84,FN90,FN95,FN100,FN106,FN112)),"NK",SUM(FN78,FN84,FN90,FN95,FN100,FN106,FN112)),Table5a!FK69)</f>
        <v/>
      </c>
      <c r="FO214" s="104" t="str">
        <f>IF(COUNTA(FO78,FO84,FO90,FO95,FO100,FO106,FO112),IF(NOT(COUNT(FO78,FO84,FO90,FO95,FO100,FO106,FO112)),"NK",SUM(FO78,FO84,FO90,FO95,FO100,FO106,FO112)),Table5a!FL69)</f>
        <v/>
      </c>
      <c r="FP214" s="104" t="str">
        <f>IF(COUNTA(FP78,FP84,FP90,FP95,FP100,FP106,FP112),IF(NOT(COUNT(FP78,FP84,FP90,FP95,FP100,FP106,FP112)),"NK",SUM(FP78,FP84,FP90,FP95,FP100,FP106,FP112)),Table5a!FM69)</f>
        <v/>
      </c>
      <c r="FQ214" s="104" t="str">
        <f>IF(COUNTA(FQ78,FQ84,FQ90,FQ95,FQ100,FQ106,FQ112),IF(NOT(COUNT(FQ78,FQ84,FQ90,FQ95,FQ100,FQ106,FQ112)),"NK",SUM(FQ78,FQ84,FQ90,FQ95,FQ100,FQ106,FQ112)),Table5a!FN69)</f>
        <v/>
      </c>
    </row>
    <row r="215" spans="4:173" ht="15" customHeight="1" outlineLevel="1" x14ac:dyDescent="0.3">
      <c r="D215" s="79" t="s">
        <v>24250</v>
      </c>
      <c r="E215" s="37" t="s">
        <v>24251</v>
      </c>
      <c r="F215" s="104" t="str">
        <f>IF(COUNTA(F77,F79,F80,F81,F82,F91,F96,F101,F107,F113),IF(NOT(COUNT(F77,F79,F80,F81,F82,F91,F96,F101,F107,F113)),"NK",SUM(F77,F79,F80,F81,F82,F91,F96,F101,F107,F113)),Table5a!C75)</f>
        <v/>
      </c>
      <c r="G215" s="104" t="str">
        <f>IF(COUNTA(G77,G79,G80,G81,G82,G91,G96,G101,G107,G113),IF(NOT(COUNT(G77,G79,G80,G81,G82,G91,G96,G101,G107,G113)),"NK",SUM(G77,G79,G80,G81,G82,G91,G96,G101,G107,G113)),Table5a!D75)</f>
        <v/>
      </c>
      <c r="H215" s="104" t="str">
        <f>IF(COUNTA(H77,H79,H80,H81,H82,H91,H96,H101,H107,H113),IF(NOT(COUNT(H77,H79,H80,H81,H82,H91,H96,H101,H107,H113)),"NK",SUM(H77,H79,H80,H81,H82,H91,H96,H101,H107,H113)),Table5a!E75)</f>
        <v/>
      </c>
      <c r="I215" s="104" t="str">
        <f>IF(COUNTA(I77,I79,I80,I81,I82,I91,I96,I101,I107,I113),IF(NOT(COUNT(I77,I79,I80,I81,I82,I91,I96,I101,I107,I113)),"NK",SUM(I77,I79,I80,I81,I82,I91,I96,I101,I107,I113)),Table5a!F75)</f>
        <v/>
      </c>
      <c r="J215" s="104" t="str">
        <f>IF(COUNTA(J77,J79,J80,J81,J82,J91,J96,J101,J107,J113),IF(NOT(COUNT(J77,J79,J80,J81,J82,J91,J96,J101,J107,J113)),"NK",SUM(J77,J79,J80,J81,J82,J91,J96,J101,J107,J113)),Table5a!G75)</f>
        <v/>
      </c>
      <c r="K215" s="104" t="str">
        <f>IF(COUNTA(K77,K79,K80,K81,K82,K91,K96,K101,K107,K113),IF(NOT(COUNT(K77,K79,K80,K81,K82,K91,K96,K101,K107,K113)),"NK",SUM(K77,K79,K80,K81,K82,K91,K96,K101,K107,K113)),Table5a!H75)</f>
        <v/>
      </c>
      <c r="L215" s="104" t="str">
        <f>IF(COUNTA(L77,L79,L80,L81,L82,L91,L96,L101,L107,L113),IF(NOT(COUNT(L77,L79,L80,L81,L82,L91,L96,L101,L107,L113)),"NK",SUM(L77,L79,L80,L81,L82,L91,L96,L101,L107,L113)),Table5a!I75)</f>
        <v/>
      </c>
      <c r="M215" s="104" t="str">
        <f>IF(COUNTA(M77,M79,M80,M81,M82,M91,M96,M101,M107,M113),IF(NOT(COUNT(M77,M79,M80,M81,M82,M91,M96,M101,M107,M113)),"NK",SUM(M77,M79,M80,M81,M82,M91,M96,M101,M107,M113)),Table5a!J75)</f>
        <v/>
      </c>
      <c r="N215" s="104" t="str">
        <f>IF(COUNTA(N77,N79,N80,N81,N82,N91,N96,N101,N107,N113),IF(NOT(COUNT(N77,N79,N80,N81,N82,N91,N96,N101,N107,N113)),"NK",SUM(N77,N79,N80,N81,N82,N91,N96,N101,N107,N113)),Table5a!K75)</f>
        <v/>
      </c>
      <c r="O215" s="104" t="str">
        <f>IF(COUNTA(O77,O79,O80,O81,O82,O91,O96,O101,O107,O113),IF(NOT(COUNT(O77,O79,O80,O81,O82,O91,O96,O101,O107,O113)),"NK",SUM(O77,O79,O80,O81,O82,O91,O96,O101,O107,O113)),Table5a!L75)</f>
        <v/>
      </c>
      <c r="P215" s="104" t="str">
        <f>IF(COUNTA(P77,P79,P80,P81,P82,P91,P96,P101,P107,P113),IF(NOT(COUNT(P77,P79,P80,P81,P82,P91,P96,P101,P107,P113)),"NK",SUM(P77,P79,P80,P81,P82,P91,P96,P101,P107,P113)),Table5a!M75)</f>
        <v/>
      </c>
      <c r="Q215" s="104" t="str">
        <f>IF(COUNTA(Q77,Q79,Q80,Q81,Q82,Q91,Q96,Q101,Q107,Q113),IF(NOT(COUNT(Q77,Q79,Q80,Q81,Q82,Q91,Q96,Q101,Q107,Q113)),"NK",SUM(Q77,Q79,Q80,Q81,Q82,Q91,Q96,Q101,Q107,Q113)),Table5a!N75)</f>
        <v/>
      </c>
      <c r="R215" s="104" t="str">
        <f>IF(COUNTA(R77,R79,R80,R81,R82,R91,R96,R101,R107,R113),IF(NOT(COUNT(R77,R79,R80,R81,R82,R91,R96,R101,R107,R113)),"NK",SUM(R77,R79,R80,R81,R82,R91,R96,R101,R107,R113)),Table5a!O75)</f>
        <v/>
      </c>
      <c r="S215" s="104" t="str">
        <f>IF(COUNTA(S77,S79,S80,S81,S82,S91,S96,S101,S107,S113),IF(NOT(COUNT(S77,S79,S80,S81,S82,S91,S96,S101,S107,S113)),"NK",SUM(S77,S79,S80,S81,S82,S91,S96,S101,S107,S113)),Table5a!P75)</f>
        <v/>
      </c>
      <c r="T215" s="104" t="str">
        <f>IF(COUNTA(T77,T79,T80,T81,T82,T91,T96,T101,T107,T113),IF(NOT(COUNT(T77,T79,T80,T81,T82,T91,T96,T101,T107,T113)),"NK",SUM(T77,T79,T80,T81,T82,T91,T96,T101,T107,T113)),Table5a!Q75)</f>
        <v/>
      </c>
      <c r="U215" s="104" t="str">
        <f>IF(COUNTA(U77,U79,U80,U81,U82,U91,U96,U101,U107,U113),IF(NOT(COUNT(U77,U79,U80,U81,U82,U91,U96,U101,U107,U113)),"NK",SUM(U77,U79,U80,U81,U82,U91,U96,U101,U107,U113)),Table5a!R75)</f>
        <v/>
      </c>
      <c r="V215" s="104" t="str">
        <f>IF(COUNTA(V77,V79,V80,V81,V82,V91,V96,V101,V107,V113),IF(NOT(COUNT(V77,V79,V80,V81,V82,V91,V96,V101,V107,V113)),"NK",SUM(V77,V79,V80,V81,V82,V91,V96,V101,V107,V113)),Table5a!S75)</f>
        <v/>
      </c>
      <c r="W215" s="104" t="str">
        <f>IF(COUNTA(W77,W79,W80,W81,W82,W91,W96,W101,W107,W113),IF(NOT(COUNT(W77,W79,W80,W81,W82,W91,W96,W101,W107,W113)),"NK",SUM(W77,W79,W80,W81,W82,W91,W96,W101,W107,W113)),Table5a!T75)</f>
        <v/>
      </c>
      <c r="X215" s="104" t="str">
        <f>IF(COUNTA(X77,X79,X80,X81,X82,X91,X96,X101,X107,X113),IF(NOT(COUNT(X77,X79,X80,X81,X82,X91,X96,X101,X107,X113)),"NK",SUM(X77,X79,X80,X81,X82,X91,X96,X101,X107,X113)),Table5a!U75)</f>
        <v/>
      </c>
      <c r="Y215" s="104" t="str">
        <f>IF(COUNTA(Y77,Y79,Y80,Y81,Y82,Y91,Y96,Y101,Y107,Y113),IF(NOT(COUNT(Y77,Y79,Y80,Y81,Y82,Y91,Y96,Y101,Y107,Y113)),"NK",SUM(Y77,Y79,Y80,Y81,Y82,Y91,Y96,Y101,Y107,Y113)),Table5a!V75)</f>
        <v/>
      </c>
      <c r="Z215" s="104" t="str">
        <f>IF(COUNTA(Z77,Z79,Z80,Z81,Z82,Z91,Z96,Z101,Z107,Z113),IF(NOT(COUNT(Z77,Z79,Z80,Z81,Z82,Z91,Z96,Z101,Z107,Z113)),"NK",SUM(Z77,Z79,Z80,Z81,Z82,Z91,Z96,Z101,Z107,Z113)),Table5a!W75)</f>
        <v/>
      </c>
      <c r="AA215" s="104" t="str">
        <f>IF(COUNTA(AA77,AA79,AA80,AA81,AA82,AA91,AA96,AA101,AA107,AA113),IF(NOT(COUNT(AA77,AA79,AA80,AA81,AA82,AA91,AA96,AA101,AA107,AA113)),"NK",SUM(AA77,AA79,AA80,AA81,AA82,AA91,AA96,AA101,AA107,AA113)),Table5a!X75)</f>
        <v/>
      </c>
      <c r="AB215" s="104" t="str">
        <f>IF(COUNTA(AB77,AB79,AB80,AB81,AB82,AB91,AB96,AB101,AB107,AB113),IF(NOT(COUNT(AB77,AB79,AB80,AB81,AB82,AB91,AB96,AB101,AB107,AB113)),"NK",SUM(AB77,AB79,AB80,AB81,AB82,AB91,AB96,AB101,AB107,AB113)),Table5a!Y75)</f>
        <v/>
      </c>
      <c r="AC215" s="104" t="str">
        <f>IF(COUNTA(AC77,AC79,AC80,AC81,AC82,AC91,AC96,AC101,AC107,AC113),IF(NOT(COUNT(AC77,AC79,AC80,AC81,AC82,AC91,AC96,AC101,AC107,AC113)),"NK",SUM(AC77,AC79,AC80,AC81,AC82,AC91,AC96,AC101,AC107,AC113)),Table5a!Z75)</f>
        <v/>
      </c>
      <c r="AD215" s="104" t="str">
        <f>IF(COUNTA(AD77,AD79,AD80,AD81,AD82,AD91,AD96,AD101,AD107,AD113),IF(NOT(COUNT(AD77,AD79,AD80,AD81,AD82,AD91,AD96,AD101,AD107,AD113)),"NK",SUM(AD77,AD79,AD80,AD81,AD82,AD91,AD96,AD101,AD107,AD113)),Table5a!AA75)</f>
        <v/>
      </c>
      <c r="AE215" s="104" t="str">
        <f>IF(COUNTA(AE77,AE79,AE80,AE81,AE82,AE91,AE96,AE101,AE107,AE113),IF(NOT(COUNT(AE77,AE79,AE80,AE81,AE82,AE91,AE96,AE101,AE107,AE113)),"NK",SUM(AE77,AE79,AE80,AE81,AE82,AE91,AE96,AE101,AE107,AE113)),Table5a!AB75)</f>
        <v/>
      </c>
      <c r="AF215" s="104" t="str">
        <f>IF(COUNTA(AF77,AF79,AF80,AF81,AF82,AF91,AF96,AF101,AF107,AF113),IF(NOT(COUNT(AF77,AF79,AF80,AF81,AF82,AF91,AF96,AF101,AF107,AF113)),"NK",SUM(AF77,AF79,AF80,AF81,AF82,AF91,AF96,AF101,AF107,AF113)),Table5a!AC75)</f>
        <v/>
      </c>
      <c r="AG215" s="104" t="str">
        <f>IF(COUNTA(AG77,AG79,AG80,AG81,AG82,AG91,AG96,AG101,AG107,AG113),IF(NOT(COUNT(AG77,AG79,AG80,AG81,AG82,AG91,AG96,AG101,AG107,AG113)),"NK",SUM(AG77,AG79,AG80,AG81,AG82,AG91,AG96,AG101,AG107,AG113)),Table5a!AD75)</f>
        <v/>
      </c>
      <c r="AH215" s="104" t="str">
        <f>IF(COUNTA(AH77,AH79,AH80,AH81,AH82,AH91,AH96,AH101,AH107,AH113),IF(NOT(COUNT(AH77,AH79,AH80,AH81,AH82,AH91,AH96,AH101,AH107,AH113)),"NK",SUM(AH77,AH79,AH80,AH81,AH82,AH91,AH96,AH101,AH107,AH113)),Table5a!AE75)</f>
        <v/>
      </c>
      <c r="AI215" s="104" t="str">
        <f>IF(COUNTA(AI77,AI79,AI80,AI81,AI82,AI91,AI96,AI101,AI107,AI113),IF(NOT(COUNT(AI77,AI79,AI80,AI81,AI82,AI91,AI96,AI101,AI107,AI113)),"NK",SUM(AI77,AI79,AI80,AI81,AI82,AI91,AI96,AI101,AI107,AI113)),Table5a!AF75)</f>
        <v/>
      </c>
      <c r="AJ215" s="104" t="str">
        <f>IF(COUNTA(AJ77,AJ79,AJ80,AJ81,AJ82,AJ91,AJ96,AJ101,AJ107,AJ113),IF(NOT(COUNT(AJ77,AJ79,AJ80,AJ81,AJ82,AJ91,AJ96,AJ101,AJ107,AJ113)),"NK",SUM(AJ77,AJ79,AJ80,AJ81,AJ82,AJ91,AJ96,AJ101,AJ107,AJ113)),Table5a!AG75)</f>
        <v/>
      </c>
      <c r="AK215" s="104" t="str">
        <f>IF(COUNTA(AK77,AK79,AK80,AK81,AK82,AK91,AK96,AK101,AK107,AK113),IF(NOT(COUNT(AK77,AK79,AK80,AK81,AK82,AK91,AK96,AK101,AK107,AK113)),"NK",SUM(AK77,AK79,AK80,AK81,AK82,AK91,AK96,AK101,AK107,AK113)),Table5a!AH75)</f>
        <v/>
      </c>
      <c r="AL215" s="104" t="str">
        <f>IF(COUNTA(AL77,AL79,AL80,AL81,AL82,AL91,AL96,AL101,AL107,AL113),IF(NOT(COUNT(AL77,AL79,AL80,AL81,AL82,AL91,AL96,AL101,AL107,AL113)),"NK",SUM(AL77,AL79,AL80,AL81,AL82,AL91,AL96,AL101,AL107,AL113)),Table5a!AI75)</f>
        <v/>
      </c>
      <c r="AM215" s="104" t="str">
        <f>IF(COUNTA(AM77,AM79,AM80,AM81,AM82,AM91,AM96,AM101,AM107,AM113),IF(NOT(COUNT(AM77,AM79,AM80,AM81,AM82,AM91,AM96,AM101,AM107,AM113)),"NK",SUM(AM77,AM79,AM80,AM81,AM82,AM91,AM96,AM101,AM107,AM113)),Table5a!AJ75)</f>
        <v/>
      </c>
      <c r="AN215" s="104" t="str">
        <f>IF(COUNTA(AN77,AN79,AN80,AN81,AN82,AN91,AN96,AN101,AN107,AN113),IF(NOT(COUNT(AN77,AN79,AN80,AN81,AN82,AN91,AN96,AN101,AN107,AN113)),"NK",SUM(AN77,AN79,AN80,AN81,AN82,AN91,AN96,AN101,AN107,AN113)),Table5a!AK75)</f>
        <v/>
      </c>
      <c r="AO215" s="104" t="str">
        <f>IF(COUNTA(AO77,AO79,AO80,AO81,AO82,AO91,AO96,AO101,AO107,AO113),IF(NOT(COUNT(AO77,AO79,AO80,AO81,AO82,AO91,AO96,AO101,AO107,AO113)),"NK",SUM(AO77,AO79,AO80,AO81,AO82,AO91,AO96,AO101,AO107,AO113)),Table5a!AL75)</f>
        <v/>
      </c>
      <c r="AP215" s="104" t="str">
        <f>IF(COUNTA(AP77,AP79,AP80,AP81,AP82,AP91,AP96,AP101,AP107,AP113),IF(NOT(COUNT(AP77,AP79,AP80,AP81,AP82,AP91,AP96,AP101,AP107,AP113)),"NK",SUM(AP77,AP79,AP80,AP81,AP82,AP91,AP96,AP101,AP107,AP113)),Table5a!AM75)</f>
        <v/>
      </c>
      <c r="AQ215" s="104" t="str">
        <f>IF(COUNTA(AQ77,AQ79,AQ80,AQ81,AQ82,AQ91,AQ96,AQ101,AQ107,AQ113),IF(NOT(COUNT(AQ77,AQ79,AQ80,AQ81,AQ82,AQ91,AQ96,AQ101,AQ107,AQ113)),"NK",SUM(AQ77,AQ79,AQ80,AQ81,AQ82,AQ91,AQ96,AQ101,AQ107,AQ113)),Table5a!AN75)</f>
        <v/>
      </c>
      <c r="AR215" s="104" t="str">
        <f>IF(COUNTA(AR77,AR79,AR80,AR81,AR82,AR91,AR96,AR101,AR107,AR113),IF(NOT(COUNT(AR77,AR79,AR80,AR81,AR82,AR91,AR96,AR101,AR107,AR113)),"NK",SUM(AR77,AR79,AR80,AR81,AR82,AR91,AR96,AR101,AR107,AR113)),Table5a!AO75)</f>
        <v/>
      </c>
      <c r="AS215" s="104" t="str">
        <f>IF(COUNTA(AS77,AS79,AS80,AS81,AS82,AS91,AS96,AS101,AS107,AS113),IF(NOT(COUNT(AS77,AS79,AS80,AS81,AS82,AS91,AS96,AS101,AS107,AS113)),"NK",SUM(AS77,AS79,AS80,AS81,AS82,AS91,AS96,AS101,AS107,AS113)),Table5a!AP75)</f>
        <v/>
      </c>
      <c r="AT215" s="104" t="str">
        <f>IF(COUNTA(AT77,AT79,AT80,AT81,AT82,AT91,AT96,AT101,AT107,AT113),IF(NOT(COUNT(AT77,AT79,AT80,AT81,AT82,AT91,AT96,AT101,AT107,AT113)),"NK",SUM(AT77,AT79,AT80,AT81,AT82,AT91,AT96,AT101,AT107,AT113)),Table5a!AQ75)</f>
        <v/>
      </c>
      <c r="AU215" s="104" t="str">
        <f>IF(COUNTA(AU77,AU79,AU80,AU81,AU82,AU91,AU96,AU101,AU107,AU113),IF(NOT(COUNT(AU77,AU79,AU80,AU81,AU82,AU91,AU96,AU101,AU107,AU113)),"NK",SUM(AU77,AU79,AU80,AU81,AU82,AU91,AU96,AU101,AU107,AU113)),Table5a!AR75)</f>
        <v/>
      </c>
      <c r="AV215" s="105" t="str">
        <f>IF(COUNTA(AV77,AV79,AV80,AV81,AV82,AV91,AV96,AV101,AV107,AV113),IF(NOT(COUNT(AV77,AV79,AV80,AV81,AV82,AV91,AV96,AV101,AV107,AV113)),"NK",SUM(AV77,AV79,AV80,AV81,AV82,AV91,AV96,AV101,AV107,AV113)),IF(ISNUMBER(Table5a!AS75),Table5a!AS75*CH4_GWP,Table5a!AS75))</f>
        <v/>
      </c>
      <c r="AW215" s="104" t="str">
        <f>IF(COUNTA(AW77,AW79,AW80,AW81,AW82,AW91,AW96,AW101,AW107,AW113),IF(NOT(COUNT(AW77,AW79,AW80,AW81,AW82,AW91,AW96,AW101,AW107,AW113)),"NK",SUM(AW77,AW79,AW80,AW81,AW82,AW91,AW96,AW101,AW107,AW113)),IF(ISNUMBER(Table5a!AT75),Table5a!AT75*CH4_GWP,Table5a!AT75))</f>
        <v/>
      </c>
      <c r="AX215" s="104" t="str">
        <f>IF(COUNTA(AX77,AX79,AX80,AX81,AX82,AX91,AX96,AX101,AX107,AX113),IF(NOT(COUNT(AX77,AX79,AX80,AX81,AX82,AX91,AX96,AX101,AX107,AX113)),"NK",SUM(AX77,AX79,AX80,AX81,AX82,AX91,AX96,AX101,AX107,AX113)),IF(ISNUMBER(Table5a!AU75),Table5a!AU75*CH4_GWP,Table5a!AU75))</f>
        <v/>
      </c>
      <c r="AY215" s="104" t="str">
        <f>IF(COUNTA(AY77,AY79,AY80,AY81,AY82,AY91,AY96,AY101,AY107,AY113),IF(NOT(COUNT(AY77,AY79,AY80,AY81,AY82,AY91,AY96,AY101,AY107,AY113)),"NK",SUM(AY77,AY79,AY80,AY81,AY82,AY91,AY96,AY101,AY107,AY113)),IF(ISNUMBER(Table5a!AV75),Table5a!AV75*CH4_GWP,Table5a!AV75))</f>
        <v/>
      </c>
      <c r="AZ215" s="104" t="str">
        <f>IF(COUNTA(AZ77,AZ79,AZ80,AZ81,AZ82,AZ91,AZ96,AZ101,AZ107,AZ113),IF(NOT(COUNT(AZ77,AZ79,AZ80,AZ81,AZ82,AZ91,AZ96,AZ101,AZ107,AZ113)),"NK",SUM(AZ77,AZ79,AZ80,AZ81,AZ82,AZ91,AZ96,AZ101,AZ107,AZ113)),IF(ISNUMBER(Table5a!AW75),Table5a!AW75*CH4_GWP,Table5a!AW75))</f>
        <v/>
      </c>
      <c r="BA215" s="104" t="str">
        <f>IF(COUNTA(BA77,BA79,BA80,BA81,BA82,BA91,BA96,BA101,BA107,BA113),IF(NOT(COUNT(BA77,BA79,BA80,BA81,BA82,BA91,BA96,BA101,BA107,BA113)),"NK",SUM(BA77,BA79,BA80,BA81,BA82,BA91,BA96,BA101,BA107,BA113)),IF(ISNUMBER(Table5a!AX75),Table5a!AX75*CH4_GWP,Table5a!AX75))</f>
        <v/>
      </c>
      <c r="BB215" s="104" t="str">
        <f>IF(COUNTA(BB77,BB79,BB80,BB81,BB82,BB91,BB96,BB101,BB107,BB113),IF(NOT(COUNT(BB77,BB79,BB80,BB81,BB82,BB91,BB96,BB101,BB107,BB113)),"NK",SUM(BB77,BB79,BB80,BB81,BB82,BB91,BB96,BB101,BB107,BB113)),IF(ISNUMBER(Table5a!AY75),Table5a!AY75*CH4_GWP,Table5a!AY75))</f>
        <v/>
      </c>
      <c r="BC215" s="104" t="str">
        <f>IF(COUNTA(BC77,BC79,BC80,BC81,BC82,BC91,BC96,BC101,BC107,BC113),IF(NOT(COUNT(BC77,BC79,BC80,BC81,BC82,BC91,BC96,BC101,BC107,BC113)),"NK",SUM(BC77,BC79,BC80,BC81,BC82,BC91,BC96,BC101,BC107,BC113)),IF(ISNUMBER(Table5a!AZ75),Table5a!AZ75*CH4_GWP,Table5a!AZ75))</f>
        <v/>
      </c>
      <c r="BD215" s="104" t="str">
        <f>IF(COUNTA(BD77,BD79,BD80,BD81,BD82,BD91,BD96,BD101,BD107,BD113),IF(NOT(COUNT(BD77,BD79,BD80,BD81,BD82,BD91,BD96,BD101,BD107,BD113)),"NK",SUM(BD77,BD79,BD80,BD81,BD82,BD91,BD96,BD101,BD107,BD113)),IF(ISNUMBER(Table5a!BA75),Table5a!BA75*CH4_GWP,Table5a!BA75))</f>
        <v/>
      </c>
      <c r="BE215" s="104" t="str">
        <f>IF(COUNTA(BE77,BE79,BE80,BE81,BE82,BE91,BE96,BE101,BE107,BE113),IF(NOT(COUNT(BE77,BE79,BE80,BE81,BE82,BE91,BE96,BE101,BE107,BE113)),"NK",SUM(BE77,BE79,BE80,BE81,BE82,BE91,BE96,BE101,BE107,BE113)),IF(ISNUMBER(Table5a!BB75),Table5a!BB75*CH4_GWP,Table5a!BB75))</f>
        <v/>
      </c>
      <c r="BF215" s="104" t="str">
        <f>IF(COUNTA(BF77,BF79,BF80,BF81,BF82,BF91,BF96,BF101,BF107,BF113),IF(NOT(COUNT(BF77,BF79,BF80,BF81,BF82,BF91,BF96,BF101,BF107,BF113)),"NK",SUM(BF77,BF79,BF80,BF81,BF82,BF91,BF96,BF101,BF107,BF113)),IF(ISNUMBER(Table5a!BC75),Table5a!BC75*CH4_GWP,Table5a!BC75))</f>
        <v/>
      </c>
      <c r="BG215" s="104" t="str">
        <f>IF(COUNTA(BG77,BG79,BG80,BG81,BG82,BG91,BG96,BG101,BG107,BG113),IF(NOT(COUNT(BG77,BG79,BG80,BG81,BG82,BG91,BG96,BG101,BG107,BG113)),"NK",SUM(BG77,BG79,BG80,BG81,BG82,BG91,BG96,BG101,BG107,BG113)),IF(ISNUMBER(Table5a!BD75),Table5a!BD75*CH4_GWP,Table5a!BD75))</f>
        <v/>
      </c>
      <c r="BH215" s="104" t="str">
        <f>IF(COUNTA(BH77,BH79,BH80,BH81,BH82,BH91,BH96,BH101,BH107,BH113),IF(NOT(COUNT(BH77,BH79,BH80,BH81,BH82,BH91,BH96,BH101,BH107,BH113)),"NK",SUM(BH77,BH79,BH80,BH81,BH82,BH91,BH96,BH101,BH107,BH113)),IF(ISNUMBER(Table5a!BE75),Table5a!BE75*CH4_GWP,Table5a!BE75))</f>
        <v/>
      </c>
      <c r="BI215" s="104" t="str">
        <f>IF(COUNTA(BI77,BI79,BI80,BI81,BI82,BI91,BI96,BI101,BI107,BI113),IF(NOT(COUNT(BI77,BI79,BI80,BI81,BI82,BI91,BI96,BI101,BI107,BI113)),"NK",SUM(BI77,BI79,BI80,BI81,BI82,BI91,BI96,BI101,BI107,BI113)),IF(ISNUMBER(Table5a!BF75),Table5a!BF75*CH4_GWP,Table5a!BF75))</f>
        <v/>
      </c>
      <c r="BJ215" s="104" t="str">
        <f>IF(COUNTA(BJ77,BJ79,BJ80,BJ81,BJ82,BJ91,BJ96,BJ101,BJ107,BJ113),IF(NOT(COUNT(BJ77,BJ79,BJ80,BJ81,BJ82,BJ91,BJ96,BJ101,BJ107,BJ113)),"NK",SUM(BJ77,BJ79,BJ80,BJ81,BJ82,BJ91,BJ96,BJ101,BJ107,BJ113)),IF(ISNUMBER(Table5a!BG75),Table5a!BG75*CH4_GWP,Table5a!BG75))</f>
        <v/>
      </c>
      <c r="BK215" s="104" t="str">
        <f>IF(COUNTA(BK77,BK79,BK80,BK81,BK82,BK91,BK96,BK101,BK107,BK113),IF(NOT(COUNT(BK77,BK79,BK80,BK81,BK82,BK91,BK96,BK101,BK107,BK113)),"NK",SUM(BK77,BK79,BK80,BK81,BK82,BK91,BK96,BK101,BK107,BK113)),IF(ISNUMBER(Table5a!BH75),Table5a!BH75*CH4_GWP,Table5a!BH75))</f>
        <v/>
      </c>
      <c r="BL215" s="104" t="str">
        <f>IF(COUNTA(BL77,BL79,BL80,BL81,BL82,BL91,BL96,BL101,BL107,BL113),IF(NOT(COUNT(BL77,BL79,BL80,BL81,BL82,BL91,BL96,BL101,BL107,BL113)),"NK",SUM(BL77,BL79,BL80,BL81,BL82,BL91,BL96,BL101,BL107,BL113)),IF(ISNUMBER(Table5a!BI75),Table5a!BI75*CH4_GWP,Table5a!BI75))</f>
        <v/>
      </c>
      <c r="BM215" s="104" t="str">
        <f>IF(COUNTA(BM77,BM79,BM80,BM81,BM82,BM91,BM96,BM101,BM107,BM113),IF(NOT(COUNT(BM77,BM79,BM80,BM81,BM82,BM91,BM96,BM101,BM107,BM113)),"NK",SUM(BM77,BM79,BM80,BM81,BM82,BM91,BM96,BM101,BM107,BM113)),IF(ISNUMBER(Table5a!BJ75),Table5a!BJ75*CH4_GWP,Table5a!BJ75))</f>
        <v/>
      </c>
      <c r="BN215" s="104" t="str">
        <f>IF(COUNTA(BN77,BN79,BN80,BN81,BN82,BN91,BN96,BN101,BN107,BN113),IF(NOT(COUNT(BN77,BN79,BN80,BN81,BN82,BN91,BN96,BN101,BN107,BN113)),"NK",SUM(BN77,BN79,BN80,BN81,BN82,BN91,BN96,BN101,BN107,BN113)),IF(ISNUMBER(Table5a!BK75),Table5a!BK75*CH4_GWP,Table5a!BK75))</f>
        <v/>
      </c>
      <c r="BO215" s="104" t="str">
        <f>IF(COUNTA(BO77,BO79,BO80,BO81,BO82,BO91,BO96,BO101,BO107,BO113),IF(NOT(COUNT(BO77,BO79,BO80,BO81,BO82,BO91,BO96,BO101,BO107,BO113)),"NK",SUM(BO77,BO79,BO80,BO81,BO82,BO91,BO96,BO101,BO107,BO113)),IF(ISNUMBER(Table5a!BL75),Table5a!BL75*CH4_GWP,Table5a!BL75))</f>
        <v/>
      </c>
      <c r="BP215" s="104" t="str">
        <f>IF(COUNTA(BP77,BP79,BP80,BP81,BP82,BP91,BP96,BP101,BP107,BP113),IF(NOT(COUNT(BP77,BP79,BP80,BP81,BP82,BP91,BP96,BP101,BP107,BP113)),"NK",SUM(BP77,BP79,BP80,BP81,BP82,BP91,BP96,BP101,BP107,BP113)),IF(ISNUMBER(Table5a!BM75),Table5a!BM75*CH4_GWP,Table5a!BM75))</f>
        <v/>
      </c>
      <c r="BQ215" s="104" t="str">
        <f>IF(COUNTA(BQ77,BQ79,BQ80,BQ81,BQ82,BQ91,BQ96,BQ101,BQ107,BQ113),IF(NOT(COUNT(BQ77,BQ79,BQ80,BQ81,BQ82,BQ91,BQ96,BQ101,BQ107,BQ113)),"NK",SUM(BQ77,BQ79,BQ80,BQ81,BQ82,BQ91,BQ96,BQ101,BQ107,BQ113)),IF(ISNUMBER(Table5a!BN75),Table5a!BN75*CH4_GWP,Table5a!BN75))</f>
        <v/>
      </c>
      <c r="BR215" s="104" t="str">
        <f>IF(COUNTA(BR77,BR79,BR80,BR81,BR82,BR91,BR96,BR101,BR107,BR113),IF(NOT(COUNT(BR77,BR79,BR80,BR81,BR82,BR91,BR96,BR101,BR107,BR113)),"NK",SUM(BR77,BR79,BR80,BR81,BR82,BR91,BR96,BR101,BR107,BR113)),IF(ISNUMBER(Table5a!BO75),Table5a!BO75*CH4_GWP,Table5a!BO75))</f>
        <v/>
      </c>
      <c r="BS215" s="104" t="str">
        <f>IF(COUNTA(BS77,BS79,BS80,BS81,BS82,BS91,BS96,BS101,BS107,BS113),IF(NOT(COUNT(BS77,BS79,BS80,BS81,BS82,BS91,BS96,BS101,BS107,BS113)),"NK",SUM(BS77,BS79,BS80,BS81,BS82,BS91,BS96,BS101,BS107,BS113)),IF(ISNUMBER(Table5a!BP75),Table5a!BP75*CH4_GWP,Table5a!BP75))</f>
        <v/>
      </c>
      <c r="BT215" s="104" t="str">
        <f>IF(COUNTA(BT77,BT79,BT80,BT81,BT82,BT91,BT96,BT101,BT107,BT113),IF(NOT(COUNT(BT77,BT79,BT80,BT81,BT82,BT91,BT96,BT101,BT107,BT113)),"NK",SUM(BT77,BT79,BT80,BT81,BT82,BT91,BT96,BT101,BT107,BT113)),IF(ISNUMBER(Table5a!BQ75),Table5a!BQ75*CH4_GWP,Table5a!BQ75))</f>
        <v/>
      </c>
      <c r="BU215" s="104" t="str">
        <f>IF(COUNTA(BU77,BU79,BU80,BU81,BU82,BU91,BU96,BU101,BU107,BU113),IF(NOT(COUNT(BU77,BU79,BU80,BU81,BU82,BU91,BU96,BU101,BU107,BU113)),"NK",SUM(BU77,BU79,BU80,BU81,BU82,BU91,BU96,BU101,BU107,BU113)),IF(ISNUMBER(Table5a!BR75),Table5a!BR75*CH4_GWP,Table5a!BR75))</f>
        <v/>
      </c>
      <c r="BV215" s="104" t="str">
        <f>IF(COUNTA(BV77,BV79,BV80,BV81,BV82,BV91,BV96,BV101,BV107,BV113),IF(NOT(COUNT(BV77,BV79,BV80,BV81,BV82,BV91,BV96,BV101,BV107,BV113)),"NK",SUM(BV77,BV79,BV80,BV81,BV82,BV91,BV96,BV101,BV107,BV113)),IF(ISNUMBER(Table5a!BS75),Table5a!BS75*CH4_GWP,Table5a!BS75))</f>
        <v/>
      </c>
      <c r="BW215" s="104" t="str">
        <f>IF(COUNTA(BW77,BW79,BW80,BW81,BW82,BW91,BW96,BW101,BW107,BW113),IF(NOT(COUNT(BW77,BW79,BW80,BW81,BW82,BW91,BW96,BW101,BW107,BW113)),"NK",SUM(BW77,BW79,BW80,BW81,BW82,BW91,BW96,BW101,BW107,BW113)),IF(ISNUMBER(Table5a!BT75),Table5a!BT75*CH4_GWP,Table5a!BT75))</f>
        <v/>
      </c>
      <c r="BX215" s="104" t="str">
        <f>IF(COUNTA(BX77,BX79,BX80,BX81,BX82,BX91,BX96,BX101,BX107,BX113),IF(NOT(COUNT(BX77,BX79,BX80,BX81,BX82,BX91,BX96,BX101,BX107,BX113)),"NK",SUM(BX77,BX79,BX80,BX81,BX82,BX91,BX96,BX101,BX107,BX113)),IF(ISNUMBER(Table5a!BU75),Table5a!BU75*CH4_GWP,Table5a!BU75))</f>
        <v/>
      </c>
      <c r="BY215" s="104" t="str">
        <f>IF(COUNTA(BY77,BY79,BY80,BY81,BY82,BY91,BY96,BY101,BY107,BY113),IF(NOT(COUNT(BY77,BY79,BY80,BY81,BY82,BY91,BY96,BY101,BY107,BY113)),"NK",SUM(BY77,BY79,BY80,BY81,BY82,BY91,BY96,BY101,BY107,BY113)),IF(ISNUMBER(Table5a!BV75),Table5a!BV75*CH4_GWP,Table5a!BV75))</f>
        <v/>
      </c>
      <c r="BZ215" s="104" t="str">
        <f>IF(COUNTA(BZ77,BZ79,BZ80,BZ81,BZ82,BZ91,BZ96,BZ101,BZ107,BZ113),IF(NOT(COUNT(BZ77,BZ79,BZ80,BZ81,BZ82,BZ91,BZ96,BZ101,BZ107,BZ113)),"NK",SUM(BZ77,BZ79,BZ80,BZ81,BZ82,BZ91,BZ96,BZ101,BZ107,BZ113)),IF(ISNUMBER(Table5a!BW75),Table5a!BW75*CH4_GWP,Table5a!BW75))</f>
        <v/>
      </c>
      <c r="CA215" s="104" t="str">
        <f>IF(COUNTA(CA77,CA79,CA80,CA81,CA82,CA91,CA96,CA101,CA107,CA113),IF(NOT(COUNT(CA77,CA79,CA80,CA81,CA82,CA91,CA96,CA101,CA107,CA113)),"NK",SUM(CA77,CA79,CA80,CA81,CA82,CA91,CA96,CA101,CA107,CA113)),IF(ISNUMBER(Table5a!BX75),Table5a!BX75*CH4_GWP,Table5a!BX75))</f>
        <v/>
      </c>
      <c r="CB215" s="104" t="str">
        <f>IF(COUNTA(CB77,CB79,CB80,CB81,CB82,CB91,CB96,CB101,CB107,CB113),IF(NOT(COUNT(CB77,CB79,CB80,CB81,CB82,CB91,CB96,CB101,CB107,CB113)),"NK",SUM(CB77,CB79,CB80,CB81,CB82,CB91,CB96,CB101,CB107,CB113)),IF(ISNUMBER(Table5a!BY75),Table5a!BY75*CH4_GWP,Table5a!BY75))</f>
        <v/>
      </c>
      <c r="CC215" s="104" t="str">
        <f>IF(COUNTA(CC77,CC79,CC80,CC81,CC82,CC91,CC96,CC101,CC107,CC113),IF(NOT(COUNT(CC77,CC79,CC80,CC81,CC82,CC91,CC96,CC101,CC107,CC113)),"NK",SUM(CC77,CC79,CC80,CC81,CC82,CC91,CC96,CC101,CC107,CC113)),IF(ISNUMBER(Table5a!BZ75),Table5a!BZ75*CH4_GWP,Table5a!BZ75))</f>
        <v/>
      </c>
      <c r="CD215" s="104" t="str">
        <f>IF(COUNTA(CD77,CD79,CD80,CD81,CD82,CD91,CD96,CD101,CD107,CD113),IF(NOT(COUNT(CD77,CD79,CD80,CD81,CD82,CD91,CD96,CD101,CD107,CD113)),"NK",SUM(CD77,CD79,CD80,CD81,CD82,CD91,CD96,CD101,CD107,CD113)),IF(ISNUMBER(Table5a!CA75),Table5a!CA75*CH4_GWP,Table5a!CA75))</f>
        <v/>
      </c>
      <c r="CE215" s="104" t="str">
        <f>IF(COUNTA(CE77,CE79,CE80,CE81,CE82,CE91,CE96,CE101,CE107,CE113),IF(NOT(COUNT(CE77,CE79,CE80,CE81,CE82,CE91,CE96,CE101,CE107,CE113)),"NK",SUM(CE77,CE79,CE80,CE81,CE82,CE91,CE96,CE101,CE107,CE113)),IF(ISNUMBER(Table5a!CB75),Table5a!CB75*CH4_GWP,Table5a!CB75))</f>
        <v/>
      </c>
      <c r="CF215" s="104" t="str">
        <f>IF(COUNTA(CF77,CF79,CF80,CF81,CF82,CF91,CF96,CF101,CF107,CF113),IF(NOT(COUNT(CF77,CF79,CF80,CF81,CF82,CF91,CF96,CF101,CF107,CF113)),"NK",SUM(CF77,CF79,CF80,CF81,CF82,CF91,CF96,CF101,CF107,CF113)),IF(ISNUMBER(Table5a!CC75),Table5a!CC75*CH4_GWP,Table5a!CC75))</f>
        <v/>
      </c>
      <c r="CG215" s="104" t="str">
        <f>IF(COUNTA(CG77,CG79,CG80,CG81,CG82,CG91,CG96,CG101,CG107,CG113),IF(NOT(COUNT(CG77,CG79,CG80,CG81,CG82,CG91,CG96,CG101,CG107,CG113)),"NK",SUM(CG77,CG79,CG80,CG81,CG82,CG91,CG96,CG101,CG107,CG113)),IF(ISNUMBER(Table5a!CD75),Table5a!CD75*CH4_GWP,Table5a!CD75))</f>
        <v/>
      </c>
      <c r="CH215" s="104" t="str">
        <f>IF(COUNTA(CH77,CH79,CH80,CH81,CH82,CH91,CH96,CH101,CH107,CH113),IF(NOT(COUNT(CH77,CH79,CH80,CH81,CH82,CH91,CH96,CH101,CH107,CH113)),"NK",SUM(CH77,CH79,CH80,CH81,CH82,CH91,CH96,CH101,CH107,CH113)),IF(ISNUMBER(Table5a!CE75),Table5a!CE75*CH4_GWP,Table5a!CE75))</f>
        <v/>
      </c>
      <c r="CI215" s="104" t="str">
        <f>IF(COUNTA(CI77,CI79,CI80,CI81,CI82,CI91,CI96,CI101,CI107,CI113),IF(NOT(COUNT(CI77,CI79,CI80,CI81,CI82,CI91,CI96,CI101,CI107,CI113)),"NK",SUM(CI77,CI79,CI80,CI81,CI82,CI91,CI96,CI101,CI107,CI113)),IF(ISNUMBER(Table5a!CF75),Table5a!CF75*CH4_GWP,Table5a!CF75))</f>
        <v/>
      </c>
      <c r="CJ215" s="104" t="str">
        <f>IF(COUNTA(CJ77,CJ79,CJ80,CJ81,CJ82,CJ91,CJ96,CJ101,CJ107,CJ113),IF(NOT(COUNT(CJ77,CJ79,CJ80,CJ81,CJ82,CJ91,CJ96,CJ101,CJ107,CJ113)),"NK",SUM(CJ77,CJ79,CJ80,CJ81,CJ82,CJ91,CJ96,CJ101,CJ107,CJ113)),IF(ISNUMBER(Table5a!CG75),Table5a!CG75*CH4_GWP,Table5a!CG75))</f>
        <v/>
      </c>
      <c r="CK215" s="104" t="str">
        <f>IF(COUNTA(CK77,CK79,CK80,CK81,CK82,CK91,CK96,CK101,CK107,CK113),IF(NOT(COUNT(CK77,CK79,CK80,CK81,CK82,CK91,CK96,CK101,CK107,CK113)),"NK",SUM(CK77,CK79,CK80,CK81,CK82,CK91,CK96,CK101,CK107,CK113)),IF(ISNUMBER(Table5a!CH75),Table5a!CH75*CH4_GWP,Table5a!CH75))</f>
        <v/>
      </c>
      <c r="CL215" s="105" t="str">
        <f>IF(COUNTA(CL77,CL79,CL80,CL81,CL82,CL91,CL96,CL101,CL107,CL113),IF(NOT(COUNT(CL77,CL79,CL80,CL81,CL82,CL91,CL96,CL101,CL107,CL113)),"NK",SUM(CL77,CL79,CL80,CL81,CL82,CL91,CL96,CL101,CL107,CL113)),IF(ISNUMBER(Table5a!CI75),Table5a!CI75*N2O_GWP,Table5a!CI75))</f>
        <v/>
      </c>
      <c r="CM215" s="104" t="str">
        <f>IF(COUNTA(CM77,CM79,CM80,CM81,CM82,CM91,CM96,CM101,CM107,CM113),IF(NOT(COUNT(CM77,CM79,CM80,CM81,CM82,CM91,CM96,CM101,CM107,CM113)),"NK",SUM(CM77,CM79,CM80,CM81,CM82,CM91,CM96,CM101,CM107,CM113)),IF(ISNUMBER(Table5a!CJ75),Table5a!CJ75*N2O_GWP,Table5a!CJ75))</f>
        <v/>
      </c>
      <c r="CN215" s="104" t="str">
        <f>IF(COUNTA(CN77,CN79,CN80,CN81,CN82,CN91,CN96,CN101,CN107,CN113),IF(NOT(COUNT(CN77,CN79,CN80,CN81,CN82,CN91,CN96,CN101,CN107,CN113)),"NK",SUM(CN77,CN79,CN80,CN81,CN82,CN91,CN96,CN101,CN107,CN113)),IF(ISNUMBER(Table5a!CK75),Table5a!CK75*N2O_GWP,Table5a!CK75))</f>
        <v/>
      </c>
      <c r="CO215" s="104" t="str">
        <f>IF(COUNTA(CO77,CO79,CO80,CO81,CO82,CO91,CO96,CO101,CO107,CO113),IF(NOT(COUNT(CO77,CO79,CO80,CO81,CO82,CO91,CO96,CO101,CO107,CO113)),"NK",SUM(CO77,CO79,CO80,CO81,CO82,CO91,CO96,CO101,CO107,CO113)),IF(ISNUMBER(Table5a!CL75),Table5a!CL75*N2O_GWP,Table5a!CL75))</f>
        <v/>
      </c>
      <c r="CP215" s="104" t="str">
        <f>IF(COUNTA(CP77,CP79,CP80,CP81,CP82,CP91,CP96,CP101,CP107,CP113),IF(NOT(COUNT(CP77,CP79,CP80,CP81,CP82,CP91,CP96,CP101,CP107,CP113)),"NK",SUM(CP77,CP79,CP80,CP81,CP82,CP91,CP96,CP101,CP107,CP113)),IF(ISNUMBER(Table5a!CM75),Table5a!CM75*N2O_GWP,Table5a!CM75))</f>
        <v/>
      </c>
      <c r="CQ215" s="104" t="str">
        <f>IF(COUNTA(CQ77,CQ79,CQ80,CQ81,CQ82,CQ91,CQ96,CQ101,CQ107,CQ113),IF(NOT(COUNT(CQ77,CQ79,CQ80,CQ81,CQ82,CQ91,CQ96,CQ101,CQ107,CQ113)),"NK",SUM(CQ77,CQ79,CQ80,CQ81,CQ82,CQ91,CQ96,CQ101,CQ107,CQ113)),IF(ISNUMBER(Table5a!CN75),Table5a!CN75*N2O_GWP,Table5a!CN75))</f>
        <v/>
      </c>
      <c r="CR215" s="104" t="str">
        <f>IF(COUNTA(CR77,CR79,CR80,CR81,CR82,CR91,CR96,CR101,CR107,CR113),IF(NOT(COUNT(CR77,CR79,CR80,CR81,CR82,CR91,CR96,CR101,CR107,CR113)),"NK",SUM(CR77,CR79,CR80,CR81,CR82,CR91,CR96,CR101,CR107,CR113)),IF(ISNUMBER(Table5a!CO75),Table5a!CO75*N2O_GWP,Table5a!CO75))</f>
        <v/>
      </c>
      <c r="CS215" s="104" t="str">
        <f>IF(COUNTA(CS77,CS79,CS80,CS81,CS82,CS91,CS96,CS101,CS107,CS113),IF(NOT(COUNT(CS77,CS79,CS80,CS81,CS82,CS91,CS96,CS101,CS107,CS113)),"NK",SUM(CS77,CS79,CS80,CS81,CS82,CS91,CS96,CS101,CS107,CS113)),IF(ISNUMBER(Table5a!CP75),Table5a!CP75*N2O_GWP,Table5a!CP75))</f>
        <v/>
      </c>
      <c r="CT215" s="104" t="str">
        <f>IF(COUNTA(CT77,CT79,CT80,CT81,CT82,CT91,CT96,CT101,CT107,CT113),IF(NOT(COUNT(CT77,CT79,CT80,CT81,CT82,CT91,CT96,CT101,CT107,CT113)),"NK",SUM(CT77,CT79,CT80,CT81,CT82,CT91,CT96,CT101,CT107,CT113)),IF(ISNUMBER(Table5a!CQ75),Table5a!CQ75*N2O_GWP,Table5a!CQ75))</f>
        <v/>
      </c>
      <c r="CU215" s="104" t="str">
        <f>IF(COUNTA(CU77,CU79,CU80,CU81,CU82,CU91,CU96,CU101,CU107,CU113),IF(NOT(COUNT(CU77,CU79,CU80,CU81,CU82,CU91,CU96,CU101,CU107,CU113)),"NK",SUM(CU77,CU79,CU80,CU81,CU82,CU91,CU96,CU101,CU107,CU113)),IF(ISNUMBER(Table5a!CR75),Table5a!CR75*N2O_GWP,Table5a!CR75))</f>
        <v/>
      </c>
      <c r="CV215" s="104" t="str">
        <f>IF(COUNTA(CV77,CV79,CV80,CV81,CV82,CV91,CV96,CV101,CV107,CV113),IF(NOT(COUNT(CV77,CV79,CV80,CV81,CV82,CV91,CV96,CV101,CV107,CV113)),"NK",SUM(CV77,CV79,CV80,CV81,CV82,CV91,CV96,CV101,CV107,CV113)),IF(ISNUMBER(Table5a!CS75),Table5a!CS75*N2O_GWP,Table5a!CS75))</f>
        <v/>
      </c>
      <c r="CW215" s="104" t="str">
        <f>IF(COUNTA(CW77,CW79,CW80,CW81,CW82,CW91,CW96,CW101,CW107,CW113),IF(NOT(COUNT(CW77,CW79,CW80,CW81,CW82,CW91,CW96,CW101,CW107,CW113)),"NK",SUM(CW77,CW79,CW80,CW81,CW82,CW91,CW96,CW101,CW107,CW113)),IF(ISNUMBER(Table5a!CT75),Table5a!CT75*N2O_GWP,Table5a!CT75))</f>
        <v/>
      </c>
      <c r="CX215" s="104" t="str">
        <f>IF(COUNTA(CX77,CX79,CX80,CX81,CX82,CX91,CX96,CX101,CX107,CX113),IF(NOT(COUNT(CX77,CX79,CX80,CX81,CX82,CX91,CX96,CX101,CX107,CX113)),"NK",SUM(CX77,CX79,CX80,CX81,CX82,CX91,CX96,CX101,CX107,CX113)),IF(ISNUMBER(Table5a!CU75),Table5a!CU75*N2O_GWP,Table5a!CU75))</f>
        <v/>
      </c>
      <c r="CY215" s="104" t="str">
        <f>IF(COUNTA(CY77,CY79,CY80,CY81,CY82,CY91,CY96,CY101,CY107,CY113),IF(NOT(COUNT(CY77,CY79,CY80,CY81,CY82,CY91,CY96,CY101,CY107,CY113)),"NK",SUM(CY77,CY79,CY80,CY81,CY82,CY91,CY96,CY101,CY107,CY113)),IF(ISNUMBER(Table5a!CV75),Table5a!CV75*N2O_GWP,Table5a!CV75))</f>
        <v/>
      </c>
      <c r="CZ215" s="104" t="str">
        <f>IF(COUNTA(CZ77,CZ79,CZ80,CZ81,CZ82,CZ91,CZ96,CZ101,CZ107,CZ113),IF(NOT(COUNT(CZ77,CZ79,CZ80,CZ81,CZ82,CZ91,CZ96,CZ101,CZ107,CZ113)),"NK",SUM(CZ77,CZ79,CZ80,CZ81,CZ82,CZ91,CZ96,CZ101,CZ107,CZ113)),IF(ISNUMBER(Table5a!CW75),Table5a!CW75*N2O_GWP,Table5a!CW75))</f>
        <v/>
      </c>
      <c r="DA215" s="104" t="str">
        <f>IF(COUNTA(DA77,DA79,DA80,DA81,DA82,DA91,DA96,DA101,DA107,DA113),IF(NOT(COUNT(DA77,DA79,DA80,DA81,DA82,DA91,DA96,DA101,DA107,DA113)),"NK",SUM(DA77,DA79,DA80,DA81,DA82,DA91,DA96,DA101,DA107,DA113)),IF(ISNUMBER(Table5a!CX75),Table5a!CX75*N2O_GWP,Table5a!CX75))</f>
        <v/>
      </c>
      <c r="DB215" s="104" t="str">
        <f>IF(COUNTA(DB77,DB79,DB80,DB81,DB82,DB91,DB96,DB101,DB107,DB113),IF(NOT(COUNT(DB77,DB79,DB80,DB81,DB82,DB91,DB96,DB101,DB107,DB113)),"NK",SUM(DB77,DB79,DB80,DB81,DB82,DB91,DB96,DB101,DB107,DB113)),IF(ISNUMBER(Table5a!CY75),Table5a!CY75*N2O_GWP,Table5a!CY75))</f>
        <v/>
      </c>
      <c r="DC215" s="104" t="str">
        <f>IF(COUNTA(DC77,DC79,DC80,DC81,DC82,DC91,DC96,DC101,DC107,DC113),IF(NOT(COUNT(DC77,DC79,DC80,DC81,DC82,DC91,DC96,DC101,DC107,DC113)),"NK",SUM(DC77,DC79,DC80,DC81,DC82,DC91,DC96,DC101,DC107,DC113)),IF(ISNUMBER(Table5a!CZ75),Table5a!CZ75*N2O_GWP,Table5a!CZ75))</f>
        <v/>
      </c>
      <c r="DD215" s="104" t="str">
        <f>IF(COUNTA(DD77,DD79,DD80,DD81,DD82,DD91,DD96,DD101,DD107,DD113),IF(NOT(COUNT(DD77,DD79,DD80,DD81,DD82,DD91,DD96,DD101,DD107,DD113)),"NK",SUM(DD77,DD79,DD80,DD81,DD82,DD91,DD96,DD101,DD107,DD113)),IF(ISNUMBER(Table5a!DA75),Table5a!DA75*N2O_GWP,Table5a!DA75))</f>
        <v/>
      </c>
      <c r="DE215" s="104" t="str">
        <f>IF(COUNTA(DE77,DE79,DE80,DE81,DE82,DE91,DE96,DE101,DE107,DE113),IF(NOT(COUNT(DE77,DE79,DE80,DE81,DE82,DE91,DE96,DE101,DE107,DE113)),"NK",SUM(DE77,DE79,DE80,DE81,DE82,DE91,DE96,DE101,DE107,DE113)),IF(ISNUMBER(Table5a!DB75),Table5a!DB75*N2O_GWP,Table5a!DB75))</f>
        <v/>
      </c>
      <c r="DF215" s="104" t="str">
        <f>IF(COUNTA(DF77,DF79,DF80,DF81,DF82,DF91,DF96,DF101,DF107,DF113),IF(NOT(COUNT(DF77,DF79,DF80,DF81,DF82,DF91,DF96,DF101,DF107,DF113)),"NK",SUM(DF77,DF79,DF80,DF81,DF82,DF91,DF96,DF101,DF107,DF113)),IF(ISNUMBER(Table5a!DC75),Table5a!DC75*N2O_GWP,Table5a!DC75))</f>
        <v/>
      </c>
      <c r="DG215" s="104" t="str">
        <f>IF(COUNTA(DG77,DG79,DG80,DG81,DG82,DG91,DG96,DG101,DG107,DG113),IF(NOT(COUNT(DG77,DG79,DG80,DG81,DG82,DG91,DG96,DG101,DG107,DG113)),"NK",SUM(DG77,DG79,DG80,DG81,DG82,DG91,DG96,DG101,DG107,DG113)),IF(ISNUMBER(Table5a!DD75),Table5a!DD75*N2O_GWP,Table5a!DD75))</f>
        <v/>
      </c>
      <c r="DH215" s="104" t="str">
        <f>IF(COUNTA(DH77,DH79,DH80,DH81,DH82,DH91,DH96,DH101,DH107,DH113),IF(NOT(COUNT(DH77,DH79,DH80,DH81,DH82,DH91,DH96,DH101,DH107,DH113)),"NK",SUM(DH77,DH79,DH80,DH81,DH82,DH91,DH96,DH101,DH107,DH113)),IF(ISNUMBER(Table5a!DE75),Table5a!DE75*N2O_GWP,Table5a!DE75))</f>
        <v/>
      </c>
      <c r="DI215" s="104" t="str">
        <f>IF(COUNTA(DI77,DI79,DI80,DI81,DI82,DI91,DI96,DI101,DI107,DI113),IF(NOT(COUNT(DI77,DI79,DI80,DI81,DI82,DI91,DI96,DI101,DI107,DI113)),"NK",SUM(DI77,DI79,DI80,DI81,DI82,DI91,DI96,DI101,DI107,DI113)),IF(ISNUMBER(Table5a!DF75),Table5a!DF75*N2O_GWP,Table5a!DF75))</f>
        <v/>
      </c>
      <c r="DJ215" s="104" t="str">
        <f>IF(COUNTA(DJ77,DJ79,DJ80,DJ81,DJ82,DJ91,DJ96,DJ101,DJ107,DJ113),IF(NOT(COUNT(DJ77,DJ79,DJ80,DJ81,DJ82,DJ91,DJ96,DJ101,DJ107,DJ113)),"NK",SUM(DJ77,DJ79,DJ80,DJ81,DJ82,DJ91,DJ96,DJ101,DJ107,DJ113)),IF(ISNUMBER(Table5a!DG75),Table5a!DG75*N2O_GWP,Table5a!DG75))</f>
        <v/>
      </c>
      <c r="DK215" s="104" t="str">
        <f>IF(COUNTA(DK77,DK79,DK80,DK81,DK82,DK91,DK96,DK101,DK107,DK113),IF(NOT(COUNT(DK77,DK79,DK80,DK81,DK82,DK91,DK96,DK101,DK107,DK113)),"NK",SUM(DK77,DK79,DK80,DK81,DK82,DK91,DK96,DK101,DK107,DK113)),IF(ISNUMBER(Table5a!DH75),Table5a!DH75*N2O_GWP,Table5a!DH75))</f>
        <v/>
      </c>
      <c r="DL215" s="104" t="str">
        <f>IF(COUNTA(DL77,DL79,DL80,DL81,DL82,DL91,DL96,DL101,DL107,DL113),IF(NOT(COUNT(DL77,DL79,DL80,DL81,DL82,DL91,DL96,DL101,DL107,DL113)),"NK",SUM(DL77,DL79,DL80,DL81,DL82,DL91,DL96,DL101,DL107,DL113)),IF(ISNUMBER(Table5a!DI75),Table5a!DI75*N2O_GWP,Table5a!DI75))</f>
        <v/>
      </c>
      <c r="DM215" s="104" t="str">
        <f>IF(COUNTA(DM77,DM79,DM80,DM81,DM82,DM91,DM96,DM101,DM107,DM113),IF(NOT(COUNT(DM77,DM79,DM80,DM81,DM82,DM91,DM96,DM101,DM107,DM113)),"NK",SUM(DM77,DM79,DM80,DM81,DM82,DM91,DM96,DM101,DM107,DM113)),IF(ISNUMBER(Table5a!DJ75),Table5a!DJ75*N2O_GWP,Table5a!DJ75))</f>
        <v/>
      </c>
      <c r="DN215" s="104" t="str">
        <f>IF(COUNTA(DN77,DN79,DN80,DN81,DN82,DN91,DN96,DN101,DN107,DN113),IF(NOT(COUNT(DN77,DN79,DN80,DN81,DN82,DN91,DN96,DN101,DN107,DN113)),"NK",SUM(DN77,DN79,DN80,DN81,DN82,DN91,DN96,DN101,DN107,DN113)),IF(ISNUMBER(Table5a!DK75),Table5a!DK75*N2O_GWP,Table5a!DK75))</f>
        <v/>
      </c>
      <c r="DO215" s="104" t="str">
        <f>IF(COUNTA(DO77,DO79,DO80,DO81,DO82,DO91,DO96,DO101,DO107,DO113),IF(NOT(COUNT(DO77,DO79,DO80,DO81,DO82,DO91,DO96,DO101,DO107,DO113)),"NK",SUM(DO77,DO79,DO80,DO81,DO82,DO91,DO96,DO101,DO107,DO113)),IF(ISNUMBER(Table5a!DL75),Table5a!DL75*N2O_GWP,Table5a!DL75))</f>
        <v/>
      </c>
      <c r="DP215" s="104" t="str">
        <f>IF(COUNTA(DP77,DP79,DP80,DP81,DP82,DP91,DP96,DP101,DP107,DP113),IF(NOT(COUNT(DP77,DP79,DP80,DP81,DP82,DP91,DP96,DP101,DP107,DP113)),"NK",SUM(DP77,DP79,DP80,DP81,DP82,DP91,DP96,DP101,DP107,DP113)),IF(ISNUMBER(Table5a!DM75),Table5a!DM75*N2O_GWP,Table5a!DM75))</f>
        <v/>
      </c>
      <c r="DQ215" s="104" t="str">
        <f>IF(COUNTA(DQ77,DQ79,DQ80,DQ81,DQ82,DQ91,DQ96,DQ101,DQ107,DQ113),IF(NOT(COUNT(DQ77,DQ79,DQ80,DQ81,DQ82,DQ91,DQ96,DQ101,DQ107,DQ113)),"NK",SUM(DQ77,DQ79,DQ80,DQ81,DQ82,DQ91,DQ96,DQ101,DQ107,DQ113)),IF(ISNUMBER(Table5a!DN75),Table5a!DN75*N2O_GWP,Table5a!DN75))</f>
        <v/>
      </c>
      <c r="DR215" s="104" t="str">
        <f>IF(COUNTA(DR77,DR79,DR80,DR81,DR82,DR91,DR96,DR101,DR107,DR113),IF(NOT(COUNT(DR77,DR79,DR80,DR81,DR82,DR91,DR96,DR101,DR107,DR113)),"NK",SUM(DR77,DR79,DR80,DR81,DR82,DR91,DR96,DR101,DR107,DR113)),IF(ISNUMBER(Table5a!DO75),Table5a!DO75*N2O_GWP,Table5a!DO75))</f>
        <v/>
      </c>
      <c r="DS215" s="104" t="str">
        <f>IF(COUNTA(DS77,DS79,DS80,DS81,DS82,DS91,DS96,DS101,DS107,DS113),IF(NOT(COUNT(DS77,DS79,DS80,DS81,DS82,DS91,DS96,DS101,DS107,DS113)),"NK",SUM(DS77,DS79,DS80,DS81,DS82,DS91,DS96,DS101,DS107,DS113)),IF(ISNUMBER(Table5a!DP75),Table5a!DP75*N2O_GWP,Table5a!DP75))</f>
        <v/>
      </c>
      <c r="DT215" s="104" t="str">
        <f>IF(COUNTA(DT77,DT79,DT80,DT81,DT82,DT91,DT96,DT101,DT107,DT113),IF(NOT(COUNT(DT77,DT79,DT80,DT81,DT82,DT91,DT96,DT101,DT107,DT113)),"NK",SUM(DT77,DT79,DT80,DT81,DT82,DT91,DT96,DT101,DT107,DT113)),IF(ISNUMBER(Table5a!DQ75),Table5a!DQ75*N2O_GWP,Table5a!DQ75))</f>
        <v/>
      </c>
      <c r="DU215" s="104" t="str">
        <f>IF(COUNTA(DU77,DU79,DU80,DU81,DU82,DU91,DU96,DU101,DU107,DU113),IF(NOT(COUNT(DU77,DU79,DU80,DU81,DU82,DU91,DU96,DU101,DU107,DU113)),"NK",SUM(DU77,DU79,DU80,DU81,DU82,DU91,DU96,DU101,DU107,DU113)),IF(ISNUMBER(Table5a!DR75),Table5a!DR75*N2O_GWP,Table5a!DR75))</f>
        <v/>
      </c>
      <c r="DV215" s="104" t="str">
        <f>IF(COUNTA(DV77,DV79,DV80,DV81,DV82,DV91,DV96,DV101,DV107,DV113),IF(NOT(COUNT(DV77,DV79,DV80,DV81,DV82,DV91,DV96,DV101,DV107,DV113)),"NK",SUM(DV77,DV79,DV80,DV81,DV82,DV91,DV96,DV101,DV107,DV113)),IF(ISNUMBER(Table5a!DS75),Table5a!DS75*N2O_GWP,Table5a!DS75))</f>
        <v/>
      </c>
      <c r="DW215" s="104" t="str">
        <f>IF(COUNTA(DW77,DW79,DW80,DW81,DW82,DW91,DW96,DW101,DW107,DW113),IF(NOT(COUNT(DW77,DW79,DW80,DW81,DW82,DW91,DW96,DW101,DW107,DW113)),"NK",SUM(DW77,DW79,DW80,DW81,DW82,DW91,DW96,DW101,DW107,DW113)),IF(ISNUMBER(Table5a!DT75),Table5a!DT75*N2O_GWP,Table5a!DT75))</f>
        <v/>
      </c>
      <c r="DX215" s="104" t="str">
        <f>IF(COUNTA(DX77,DX79,DX80,DX81,DX82,DX91,DX96,DX101,DX107,DX113),IF(NOT(COUNT(DX77,DX79,DX80,DX81,DX82,DX91,DX96,DX101,DX107,DX113)),"NK",SUM(DX77,DX79,DX80,DX81,DX82,DX91,DX96,DX101,DX107,DX113)),IF(ISNUMBER(Table5a!DU75),Table5a!DU75*N2O_GWP,Table5a!DU75))</f>
        <v/>
      </c>
      <c r="DY215" s="104" t="str">
        <f>IF(COUNTA(DY77,DY79,DY80,DY81,DY82,DY91,DY96,DY101,DY107,DY113),IF(NOT(COUNT(DY77,DY79,DY80,DY81,DY82,DY91,DY96,DY101,DY107,DY113)),"NK",SUM(DY77,DY79,DY80,DY81,DY82,DY91,DY96,DY101,DY107,DY113)),IF(ISNUMBER(Table5a!DV75),Table5a!DV75*N2O_GWP,Table5a!DV75))</f>
        <v/>
      </c>
      <c r="DZ215" s="104" t="str">
        <f>IF(COUNTA(DZ77,DZ79,DZ80,DZ81,DZ82,DZ91,DZ96,DZ101,DZ107,DZ113),IF(NOT(COUNT(DZ77,DZ79,DZ80,DZ81,DZ82,DZ91,DZ96,DZ101,DZ107,DZ113)),"NK",SUM(DZ77,DZ79,DZ80,DZ81,DZ82,DZ91,DZ96,DZ101,DZ107,DZ113)),IF(ISNUMBER(Table5a!DW75),Table5a!DW75*N2O_GWP,Table5a!DW75))</f>
        <v/>
      </c>
      <c r="EA215" s="104" t="str">
        <f>IF(COUNTA(EA77,EA79,EA80,EA81,EA82,EA91,EA96,EA101,EA107,EA113),IF(NOT(COUNT(EA77,EA79,EA80,EA81,EA82,EA91,EA96,EA101,EA107,EA113)),"NK",SUM(EA77,EA79,EA80,EA81,EA82,EA91,EA96,EA101,EA107,EA113)),IF(ISNUMBER(Table5a!DX75),Table5a!DX75*N2O_GWP,Table5a!DX75))</f>
        <v/>
      </c>
      <c r="EB215" s="105" t="str">
        <f>IF(COUNTA(EB77,EB79,EB80,EB81,EB82,EB91,EB96,EB101,EB107,EB113),IF(NOT(COUNT(EB77,EB79,EB80,EB81,EB82,EB91,EB96,EB101,EB107,EB113)),"NK",SUM(EB77,EB79,EB80,EB81,EB82,EB91,EB96,EB101,EB107,EB113)),Table5a!DY75)</f>
        <v/>
      </c>
      <c r="EC215" s="104" t="str">
        <f>IF(COUNTA(EC77,EC79,EC80,EC81,EC82,EC91,EC96,EC101,EC107,EC113),IF(NOT(COUNT(EC77,EC79,EC80,EC81,EC82,EC91,EC96,EC101,EC107,EC113)),"NK",SUM(EC77,EC79,EC80,EC81,EC82,EC91,EC96,EC101,EC107,EC113)),Table5a!DZ75)</f>
        <v/>
      </c>
      <c r="ED215" s="104" t="str">
        <f>IF(COUNTA(ED77,ED79,ED80,ED81,ED82,ED91,ED96,ED101,ED107,ED113),IF(NOT(COUNT(ED77,ED79,ED80,ED81,ED82,ED91,ED96,ED101,ED107,ED113)),"NK",SUM(ED77,ED79,ED80,ED81,ED82,ED91,ED96,ED101,ED107,ED113)),Table5a!EA75)</f>
        <v/>
      </c>
      <c r="EE215" s="104" t="str">
        <f>IF(COUNTA(EE77,EE79,EE80,EE81,EE82,EE91,EE96,EE101,EE107,EE113),IF(NOT(COUNT(EE77,EE79,EE80,EE81,EE82,EE91,EE96,EE101,EE107,EE113)),"NK",SUM(EE77,EE79,EE80,EE81,EE82,EE91,EE96,EE101,EE107,EE113)),Table5a!EB75)</f>
        <v/>
      </c>
      <c r="EF215" s="104" t="str">
        <f>IF(COUNTA(EF77,EF79,EF80,EF81,EF82,EF91,EF96,EF101,EF107,EF113),IF(NOT(COUNT(EF77,EF79,EF80,EF81,EF82,EF91,EF96,EF101,EF107,EF113)),"NK",SUM(EF77,EF79,EF80,EF81,EF82,EF91,EF96,EF101,EF107,EF113)),Table5a!EC75)</f>
        <v/>
      </c>
      <c r="EG215" s="104" t="str">
        <f>IF(COUNTA(EG77,EG79,EG80,EG81,EG82,EG91,EG96,EG101,EG107,EG113),IF(NOT(COUNT(EG77,EG79,EG80,EG81,EG82,EG91,EG96,EG101,EG107,EG113)),"NK",SUM(EG77,EG79,EG80,EG81,EG82,EG91,EG96,EG101,EG107,EG113)),Table5a!ED75)</f>
        <v/>
      </c>
      <c r="EH215" s="104" t="str">
        <f>IF(COUNTA(EH77,EH79,EH80,EH81,EH82,EH91,EH96,EH101,EH107,EH113),IF(NOT(COUNT(EH77,EH79,EH80,EH81,EH82,EH91,EH96,EH101,EH107,EH113)),"NK",SUM(EH77,EH79,EH80,EH81,EH82,EH91,EH96,EH101,EH107,EH113)),Table5a!EE75)</f>
        <v/>
      </c>
      <c r="EI215" s="104" t="str">
        <f>IF(COUNTA(EI77,EI79,EI80,EI81,EI82,EI91,EI96,EI101,EI107,EI113),IF(NOT(COUNT(EI77,EI79,EI80,EI81,EI82,EI91,EI96,EI101,EI107,EI113)),"NK",SUM(EI77,EI79,EI80,EI81,EI82,EI91,EI96,EI101,EI107,EI113)),Table5a!EF75)</f>
        <v/>
      </c>
      <c r="EJ215" s="104" t="str">
        <f>IF(COUNTA(EJ77,EJ79,EJ80,EJ81,EJ82,EJ91,EJ96,EJ101,EJ107,EJ113),IF(NOT(COUNT(EJ77,EJ79,EJ80,EJ81,EJ82,EJ91,EJ96,EJ101,EJ107,EJ113)),"NK",SUM(EJ77,EJ79,EJ80,EJ81,EJ82,EJ91,EJ96,EJ101,EJ107,EJ113)),Table5a!EG75)</f>
        <v/>
      </c>
      <c r="EK215" s="104" t="str">
        <f>IF(COUNTA(EK77,EK79,EK80,EK81,EK82,EK91,EK96,EK101,EK107,EK113),IF(NOT(COUNT(EK77,EK79,EK80,EK81,EK82,EK91,EK96,EK101,EK107,EK113)),"NK",SUM(EK77,EK79,EK80,EK81,EK82,EK91,EK96,EK101,EK107,EK113)),Table5a!EH75)</f>
        <v/>
      </c>
      <c r="EL215" s="104" t="str">
        <f>IF(COUNTA(EL77,EL79,EL80,EL81,EL82,EL91,EL96,EL101,EL107,EL113),IF(NOT(COUNT(EL77,EL79,EL80,EL81,EL82,EL91,EL96,EL101,EL107,EL113)),"NK",SUM(EL77,EL79,EL80,EL81,EL82,EL91,EL96,EL101,EL107,EL113)),Table5a!EI75)</f>
        <v/>
      </c>
      <c r="EM215" s="104" t="str">
        <f>IF(COUNTA(EM77,EM79,EM80,EM81,EM82,EM91,EM96,EM101,EM107,EM113),IF(NOT(COUNT(EM77,EM79,EM80,EM81,EM82,EM91,EM96,EM101,EM107,EM113)),"NK",SUM(EM77,EM79,EM80,EM81,EM82,EM91,EM96,EM101,EM107,EM113)),Table5a!EJ75)</f>
        <v/>
      </c>
      <c r="EN215" s="104" t="str">
        <f>IF(COUNTA(EN77,EN79,EN80,EN81,EN82,EN91,EN96,EN101,EN107,EN113),IF(NOT(COUNT(EN77,EN79,EN80,EN81,EN82,EN91,EN96,EN101,EN107,EN113)),"NK",SUM(EN77,EN79,EN80,EN81,EN82,EN91,EN96,EN101,EN107,EN113)),Table5a!EK75)</f>
        <v/>
      </c>
      <c r="EO215" s="104" t="str">
        <f>IF(COUNTA(EO77,EO79,EO80,EO81,EO82,EO91,EO96,EO101,EO107,EO113),IF(NOT(COUNT(EO77,EO79,EO80,EO81,EO82,EO91,EO96,EO101,EO107,EO113)),"NK",SUM(EO77,EO79,EO80,EO81,EO82,EO91,EO96,EO101,EO107,EO113)),Table5a!EL75)</f>
        <v/>
      </c>
      <c r="EP215" s="104" t="str">
        <f>IF(COUNTA(EP77,EP79,EP80,EP81,EP82,EP91,EP96,EP101,EP107,EP113),IF(NOT(COUNT(EP77,EP79,EP80,EP81,EP82,EP91,EP96,EP101,EP107,EP113)),"NK",SUM(EP77,EP79,EP80,EP81,EP82,EP91,EP96,EP101,EP107,EP113)),Table5a!EM75)</f>
        <v/>
      </c>
      <c r="EQ215" s="104" t="str">
        <f>IF(COUNTA(EQ77,EQ79,EQ80,EQ81,EQ82,EQ91,EQ96,EQ101,EQ107,EQ113),IF(NOT(COUNT(EQ77,EQ79,EQ80,EQ81,EQ82,EQ91,EQ96,EQ101,EQ107,EQ113)),"NK",SUM(EQ77,EQ79,EQ80,EQ81,EQ82,EQ91,EQ96,EQ101,EQ107,EQ113)),Table5a!EN75)</f>
        <v/>
      </c>
      <c r="ER215" s="104" t="str">
        <f>IF(COUNTA(ER77,ER79,ER80,ER81,ER82,ER91,ER96,ER101,ER107,ER113),IF(NOT(COUNT(ER77,ER79,ER80,ER81,ER82,ER91,ER96,ER101,ER107,ER113)),"NK",SUM(ER77,ER79,ER80,ER81,ER82,ER91,ER96,ER101,ER107,ER113)),Table5a!EO75)</f>
        <v/>
      </c>
      <c r="ES215" s="104" t="str">
        <f>IF(COUNTA(ES77,ES79,ES80,ES81,ES82,ES91,ES96,ES101,ES107,ES113),IF(NOT(COUNT(ES77,ES79,ES80,ES81,ES82,ES91,ES96,ES101,ES107,ES113)),"NK",SUM(ES77,ES79,ES80,ES81,ES82,ES91,ES96,ES101,ES107,ES113)),Table5a!EP75)</f>
        <v/>
      </c>
      <c r="ET215" s="104" t="str">
        <f>IF(COUNTA(ET77,ET79,ET80,ET81,ET82,ET91,ET96,ET101,ET107,ET113),IF(NOT(COUNT(ET77,ET79,ET80,ET81,ET82,ET91,ET96,ET101,ET107,ET113)),"NK",SUM(ET77,ET79,ET80,ET81,ET82,ET91,ET96,ET101,ET107,ET113)),Table5a!EQ75)</f>
        <v/>
      </c>
      <c r="EU215" s="104" t="str">
        <f>IF(COUNTA(EU77,EU79,EU80,EU81,EU82,EU91,EU96,EU101,EU107,EU113),IF(NOT(COUNT(EU77,EU79,EU80,EU81,EU82,EU91,EU96,EU101,EU107,EU113)),"NK",SUM(EU77,EU79,EU80,EU81,EU82,EU91,EU96,EU101,EU107,EU113)),Table5a!ER75)</f>
        <v/>
      </c>
      <c r="EV215" s="104" t="str">
        <f>IF(COUNTA(EV77,EV79,EV80,EV81,EV82,EV91,EV96,EV101,EV107,EV113),IF(NOT(COUNT(EV77,EV79,EV80,EV81,EV82,EV91,EV96,EV101,EV107,EV113)),"NK",SUM(EV77,EV79,EV80,EV81,EV82,EV91,EV96,EV101,EV107,EV113)),Table5a!ES75)</f>
        <v/>
      </c>
      <c r="EW215" s="104" t="str">
        <f>IF(COUNTA(EW77,EW79,EW80,EW81,EW82,EW91,EW96,EW101,EW107,EW113),IF(NOT(COUNT(EW77,EW79,EW80,EW81,EW82,EW91,EW96,EW101,EW107,EW113)),"NK",SUM(EW77,EW79,EW80,EW81,EW82,EW91,EW96,EW101,EW107,EW113)),Table5a!ET75)</f>
        <v/>
      </c>
      <c r="EX215" s="104" t="str">
        <f>IF(COUNTA(EX77,EX79,EX80,EX81,EX82,EX91,EX96,EX101,EX107,EX113),IF(NOT(COUNT(EX77,EX79,EX80,EX81,EX82,EX91,EX96,EX101,EX107,EX113)),"NK",SUM(EX77,EX79,EX80,EX81,EX82,EX91,EX96,EX101,EX107,EX113)),Table5a!EU75)</f>
        <v/>
      </c>
      <c r="EY215" s="104" t="str">
        <f>IF(COUNTA(EY77,EY79,EY80,EY81,EY82,EY91,EY96,EY101,EY107,EY113),IF(NOT(COUNT(EY77,EY79,EY80,EY81,EY82,EY91,EY96,EY101,EY107,EY113)),"NK",SUM(EY77,EY79,EY80,EY81,EY82,EY91,EY96,EY101,EY107,EY113)),Table5a!EV75)</f>
        <v/>
      </c>
      <c r="EZ215" s="104" t="str">
        <f>IF(COUNTA(EZ77,EZ79,EZ80,EZ81,EZ82,EZ91,EZ96,EZ101,EZ107,EZ113),IF(NOT(COUNT(EZ77,EZ79,EZ80,EZ81,EZ82,EZ91,EZ96,EZ101,EZ107,EZ113)),"NK",SUM(EZ77,EZ79,EZ80,EZ81,EZ82,EZ91,EZ96,EZ101,EZ107,EZ113)),Table5a!EW75)</f>
        <v/>
      </c>
      <c r="FA215" s="104" t="str">
        <f>IF(COUNTA(FA77,FA79,FA80,FA81,FA82,FA91,FA96,FA101,FA107,FA113),IF(NOT(COUNT(FA77,FA79,FA80,FA81,FA82,FA91,FA96,FA101,FA107,FA113)),"NK",SUM(FA77,FA79,FA80,FA81,FA82,FA91,FA96,FA101,FA107,FA113)),Table5a!EX75)</f>
        <v/>
      </c>
      <c r="FB215" s="104" t="str">
        <f>IF(COUNTA(FB77,FB79,FB80,FB81,FB82,FB91,FB96,FB101,FB107,FB113),IF(NOT(COUNT(FB77,FB79,FB80,FB81,FB82,FB91,FB96,FB101,FB107,FB113)),"NK",SUM(FB77,FB79,FB80,FB81,FB82,FB91,FB96,FB101,FB107,FB113)),Table5a!EY75)</f>
        <v/>
      </c>
      <c r="FC215" s="104" t="str">
        <f>IF(COUNTA(FC77,FC79,FC80,FC81,FC82,FC91,FC96,FC101,FC107,FC113),IF(NOT(COUNT(FC77,FC79,FC80,FC81,FC82,FC91,FC96,FC101,FC107,FC113)),"NK",SUM(FC77,FC79,FC80,FC81,FC82,FC91,FC96,FC101,FC107,FC113)),Table5a!EZ75)</f>
        <v/>
      </c>
      <c r="FD215" s="104" t="str">
        <f>IF(COUNTA(FD77,FD79,FD80,FD81,FD82,FD91,FD96,FD101,FD107,FD113),IF(NOT(COUNT(FD77,FD79,FD80,FD81,FD82,FD91,FD96,FD101,FD107,FD113)),"NK",SUM(FD77,FD79,FD80,FD81,FD82,FD91,FD96,FD101,FD107,FD113)),Table5a!FA75)</f>
        <v/>
      </c>
      <c r="FE215" s="104" t="str">
        <f>IF(COUNTA(FE77,FE79,FE80,FE81,FE82,FE91,FE96,FE101,FE107,FE113),IF(NOT(COUNT(FE77,FE79,FE80,FE81,FE82,FE91,FE96,FE101,FE107,FE113)),"NK",SUM(FE77,FE79,FE80,FE81,FE82,FE91,FE96,FE101,FE107,FE113)),Table5a!FB75)</f>
        <v/>
      </c>
      <c r="FF215" s="104" t="str">
        <f>IF(COUNTA(FF77,FF79,FF80,FF81,FF82,FF91,FF96,FF101,FF107,FF113),IF(NOT(COUNT(FF77,FF79,FF80,FF81,FF82,FF91,FF96,FF101,FF107,FF113)),"NK",SUM(FF77,FF79,FF80,FF81,FF82,FF91,FF96,FF101,FF107,FF113)),Table5a!FC75)</f>
        <v/>
      </c>
      <c r="FG215" s="104" t="str">
        <f>IF(COUNTA(FG77,FG79,FG80,FG81,FG82,FG91,FG96,FG101,FG107,FG113),IF(NOT(COUNT(FG77,FG79,FG80,FG81,FG82,FG91,FG96,FG101,FG107,FG113)),"NK",SUM(FG77,FG79,FG80,FG81,FG82,FG91,FG96,FG101,FG107,FG113)),Table5a!FD75)</f>
        <v/>
      </c>
      <c r="FH215" s="104" t="str">
        <f>IF(COUNTA(FH77,FH79,FH80,FH81,FH82,FH91,FH96,FH101,FH107,FH113),IF(NOT(COUNT(FH77,FH79,FH80,FH81,FH82,FH91,FH96,FH101,FH107,FH113)),"NK",SUM(FH77,FH79,FH80,FH81,FH82,FH91,FH96,FH101,FH107,FH113)),Table5a!FE75)</f>
        <v/>
      </c>
      <c r="FI215" s="104" t="str">
        <f>IF(COUNTA(FI77,FI79,FI80,FI81,FI82,FI91,FI96,FI101,FI107,FI113),IF(NOT(COUNT(FI77,FI79,FI80,FI81,FI82,FI91,FI96,FI101,FI107,FI113)),"NK",SUM(FI77,FI79,FI80,FI81,FI82,FI91,FI96,FI101,FI107,FI113)),Table5a!FF75)</f>
        <v/>
      </c>
      <c r="FJ215" s="104" t="str">
        <f>IF(COUNTA(FJ77,FJ79,FJ80,FJ81,FJ82,FJ91,FJ96,FJ101,FJ107,FJ113),IF(NOT(COUNT(FJ77,FJ79,FJ80,FJ81,FJ82,FJ91,FJ96,FJ101,FJ107,FJ113)),"NK",SUM(FJ77,FJ79,FJ80,FJ81,FJ82,FJ91,FJ96,FJ101,FJ107,FJ113)),Table5a!FG75)</f>
        <v/>
      </c>
      <c r="FK215" s="104" t="str">
        <f>IF(COUNTA(FK77,FK79,FK80,FK81,FK82,FK91,FK96,FK101,FK107,FK113),IF(NOT(COUNT(FK77,FK79,FK80,FK81,FK82,FK91,FK96,FK101,FK107,FK113)),"NK",SUM(FK77,FK79,FK80,FK81,FK82,FK91,FK96,FK101,FK107,FK113)),Table5a!FH75)</f>
        <v/>
      </c>
      <c r="FL215" s="104" t="str">
        <f>IF(COUNTA(FL77,FL79,FL80,FL81,FL82,FL91,FL96,FL101,FL107,FL113),IF(NOT(COUNT(FL77,FL79,FL80,FL81,FL82,FL91,FL96,FL101,FL107,FL113)),"NK",SUM(FL77,FL79,FL80,FL81,FL82,FL91,FL96,FL101,FL107,FL113)),Table5a!FI75)</f>
        <v/>
      </c>
      <c r="FM215" s="104" t="str">
        <f>IF(COUNTA(FM77,FM79,FM80,FM81,FM82,FM91,FM96,FM101,FM107,FM113),IF(NOT(COUNT(FM77,FM79,FM80,FM81,FM82,FM91,FM96,FM101,FM107,FM113)),"NK",SUM(FM77,FM79,FM80,FM81,FM82,FM91,FM96,FM101,FM107,FM113)),Table5a!FJ75)</f>
        <v/>
      </c>
      <c r="FN215" s="104" t="str">
        <f>IF(COUNTA(FN77,FN79,FN80,FN81,FN82,FN91,FN96,FN101,FN107,FN113),IF(NOT(COUNT(FN77,FN79,FN80,FN81,FN82,FN91,FN96,FN101,FN107,FN113)),"NK",SUM(FN77,FN79,FN80,FN81,FN82,FN91,FN96,FN101,FN107,FN113)),Table5a!FK75)</f>
        <v/>
      </c>
      <c r="FO215" s="104" t="str">
        <f>IF(COUNTA(FO77,FO79,FO80,FO81,FO82,FO91,FO96,FO101,FO107,FO113),IF(NOT(COUNT(FO77,FO79,FO80,FO81,FO82,FO91,FO96,FO101,FO107,FO113)),"NK",SUM(FO77,FO79,FO80,FO81,FO82,FO91,FO96,FO101,FO107,FO113)),Table5a!FL75)</f>
        <v/>
      </c>
      <c r="FP215" s="104" t="str">
        <f>IF(COUNTA(FP77,FP79,FP80,FP81,FP82,FP91,FP96,FP101,FP107,FP113),IF(NOT(COUNT(FP77,FP79,FP80,FP81,FP82,FP91,FP96,FP101,FP107,FP113)),"NK",SUM(FP77,FP79,FP80,FP81,FP82,FP91,FP96,FP101,FP107,FP113)),Table5a!FM75)</f>
        <v/>
      </c>
      <c r="FQ215" s="104" t="str">
        <f>IF(COUNTA(FQ77,FQ79,FQ80,FQ81,FQ82,FQ91,FQ96,FQ101,FQ107,FQ113),IF(NOT(COUNT(FQ77,FQ79,FQ80,FQ81,FQ82,FQ91,FQ96,FQ101,FQ107,FQ113)),"NK",SUM(FQ77,FQ79,FQ80,FQ81,FQ82,FQ91,FQ96,FQ101,FQ107,FQ113)),Table5a!FN75)</f>
        <v/>
      </c>
    </row>
    <row r="216" spans="4:173" ht="15" customHeight="1" outlineLevel="1" x14ac:dyDescent="0.3">
      <c r="D216" s="81" t="s">
        <v>24252</v>
      </c>
      <c r="E216" s="37" t="s">
        <v>24253</v>
      </c>
      <c r="F216" s="104" t="str">
        <f>IF(COUNTA(F83,F85,F86,F87,F88,F92,F97,F102,F108,F114),IF(NOT(COUNT(F83,F85,F86,F87,F88,F92,F97,F102,F108,F114)),"NK",SUM(F83,F85,F86,F87,F88,F92,F97,F102,F108,F114)),Table5a!C84)</f>
        <v/>
      </c>
      <c r="G216" s="104" t="str">
        <f>IF(COUNTA(G83,G85,G86,G87,G88,G92,G97,G102,G108,G114),IF(NOT(COUNT(G83,G85,G86,G87,G88,G92,G97,G102,G108,G114)),"NK",SUM(G83,G85,G86,G87,G88,G92,G97,G102,G108,G114)),Table5a!D84)</f>
        <v/>
      </c>
      <c r="H216" s="104" t="str">
        <f>IF(COUNTA(H83,H85,H86,H87,H88,H92,H97,H102,H108,H114),IF(NOT(COUNT(H83,H85,H86,H87,H88,H92,H97,H102,H108,H114)),"NK",SUM(H83,H85,H86,H87,H88,H92,H97,H102,H108,H114)),Table5a!E84)</f>
        <v/>
      </c>
      <c r="I216" s="104" t="str">
        <f>IF(COUNTA(I83,I85,I86,I87,I88,I92,I97,I102,I108,I114),IF(NOT(COUNT(I83,I85,I86,I87,I88,I92,I97,I102,I108,I114)),"NK",SUM(I83,I85,I86,I87,I88,I92,I97,I102,I108,I114)),Table5a!F84)</f>
        <v/>
      </c>
      <c r="J216" s="104" t="str">
        <f>IF(COUNTA(J83,J85,J86,J87,J88,J92,J97,J102,J108,J114),IF(NOT(COUNT(J83,J85,J86,J87,J88,J92,J97,J102,J108,J114)),"NK",SUM(J83,J85,J86,J87,J88,J92,J97,J102,J108,J114)),Table5a!G84)</f>
        <v/>
      </c>
      <c r="K216" s="104" t="str">
        <f>IF(COUNTA(K83,K85,K86,K87,K88,K92,K97,K102,K108,K114),IF(NOT(COUNT(K83,K85,K86,K87,K88,K92,K97,K102,K108,K114)),"NK",SUM(K83,K85,K86,K87,K88,K92,K97,K102,K108,K114)),Table5a!H84)</f>
        <v/>
      </c>
      <c r="L216" s="104" t="str">
        <f>IF(COUNTA(L83,L85,L86,L87,L88,L92,L97,L102,L108,L114),IF(NOT(COUNT(L83,L85,L86,L87,L88,L92,L97,L102,L108,L114)),"NK",SUM(L83,L85,L86,L87,L88,L92,L97,L102,L108,L114)),Table5a!I84)</f>
        <v/>
      </c>
      <c r="M216" s="104" t="str">
        <f>IF(COUNTA(M83,M85,M86,M87,M88,M92,M97,M102,M108,M114),IF(NOT(COUNT(M83,M85,M86,M87,M88,M92,M97,M102,M108,M114)),"NK",SUM(M83,M85,M86,M87,M88,M92,M97,M102,M108,M114)),Table5a!J84)</f>
        <v/>
      </c>
      <c r="N216" s="104" t="str">
        <f>IF(COUNTA(N83,N85,N86,N87,N88,N92,N97,N102,N108,N114),IF(NOT(COUNT(N83,N85,N86,N87,N88,N92,N97,N102,N108,N114)),"NK",SUM(N83,N85,N86,N87,N88,N92,N97,N102,N108,N114)),Table5a!K84)</f>
        <v/>
      </c>
      <c r="O216" s="104" t="str">
        <f>IF(COUNTA(O83,O85,O86,O87,O88,O92,O97,O102,O108,O114),IF(NOT(COUNT(O83,O85,O86,O87,O88,O92,O97,O102,O108,O114)),"NK",SUM(O83,O85,O86,O87,O88,O92,O97,O102,O108,O114)),Table5a!L84)</f>
        <v/>
      </c>
      <c r="P216" s="104" t="str">
        <f>IF(COUNTA(P83,P85,P86,P87,P88,P92,P97,P102,P108,P114),IF(NOT(COUNT(P83,P85,P86,P87,P88,P92,P97,P102,P108,P114)),"NK",SUM(P83,P85,P86,P87,P88,P92,P97,P102,P108,P114)),Table5a!M84)</f>
        <v/>
      </c>
      <c r="Q216" s="104" t="str">
        <f>IF(COUNTA(Q83,Q85,Q86,Q87,Q88,Q92,Q97,Q102,Q108,Q114),IF(NOT(COUNT(Q83,Q85,Q86,Q87,Q88,Q92,Q97,Q102,Q108,Q114)),"NK",SUM(Q83,Q85,Q86,Q87,Q88,Q92,Q97,Q102,Q108,Q114)),Table5a!N84)</f>
        <v/>
      </c>
      <c r="R216" s="104" t="str">
        <f>IF(COUNTA(R83,R85,R86,R87,R88,R92,R97,R102,R108,R114),IF(NOT(COUNT(R83,R85,R86,R87,R88,R92,R97,R102,R108,R114)),"NK",SUM(R83,R85,R86,R87,R88,R92,R97,R102,R108,R114)),Table5a!O84)</f>
        <v/>
      </c>
      <c r="S216" s="104" t="str">
        <f>IF(COUNTA(S83,S85,S86,S87,S88,S92,S97,S102,S108,S114),IF(NOT(COUNT(S83,S85,S86,S87,S88,S92,S97,S102,S108,S114)),"NK",SUM(S83,S85,S86,S87,S88,S92,S97,S102,S108,S114)),Table5a!P84)</f>
        <v/>
      </c>
      <c r="T216" s="104" t="str">
        <f>IF(COUNTA(T83,T85,T86,T87,T88,T92,T97,T102,T108,T114),IF(NOT(COUNT(T83,T85,T86,T87,T88,T92,T97,T102,T108,T114)),"NK",SUM(T83,T85,T86,T87,T88,T92,T97,T102,T108,T114)),Table5a!Q84)</f>
        <v/>
      </c>
      <c r="U216" s="104" t="str">
        <f>IF(COUNTA(U83,U85,U86,U87,U88,U92,U97,U102,U108,U114),IF(NOT(COUNT(U83,U85,U86,U87,U88,U92,U97,U102,U108,U114)),"NK",SUM(U83,U85,U86,U87,U88,U92,U97,U102,U108,U114)),Table5a!R84)</f>
        <v/>
      </c>
      <c r="V216" s="104" t="str">
        <f>IF(COUNTA(V83,V85,V86,V87,V88,V92,V97,V102,V108,V114),IF(NOT(COUNT(V83,V85,V86,V87,V88,V92,V97,V102,V108,V114)),"NK",SUM(V83,V85,V86,V87,V88,V92,V97,V102,V108,V114)),Table5a!S84)</f>
        <v/>
      </c>
      <c r="W216" s="104" t="str">
        <f>IF(COUNTA(W83,W85,W86,W87,W88,W92,W97,W102,W108,W114),IF(NOT(COUNT(W83,W85,W86,W87,W88,W92,W97,W102,W108,W114)),"NK",SUM(W83,W85,W86,W87,W88,W92,W97,W102,W108,W114)),Table5a!T84)</f>
        <v/>
      </c>
      <c r="X216" s="104" t="str">
        <f>IF(COUNTA(X83,X85,X86,X87,X88,X92,X97,X102,X108,X114),IF(NOT(COUNT(X83,X85,X86,X87,X88,X92,X97,X102,X108,X114)),"NK",SUM(X83,X85,X86,X87,X88,X92,X97,X102,X108,X114)),Table5a!U84)</f>
        <v/>
      </c>
      <c r="Y216" s="104" t="str">
        <f>IF(COUNTA(Y83,Y85,Y86,Y87,Y88,Y92,Y97,Y102,Y108,Y114),IF(NOT(COUNT(Y83,Y85,Y86,Y87,Y88,Y92,Y97,Y102,Y108,Y114)),"NK",SUM(Y83,Y85,Y86,Y87,Y88,Y92,Y97,Y102,Y108,Y114)),Table5a!V84)</f>
        <v/>
      </c>
      <c r="Z216" s="104" t="str">
        <f>IF(COUNTA(Z83,Z85,Z86,Z87,Z88,Z92,Z97,Z102,Z108,Z114),IF(NOT(COUNT(Z83,Z85,Z86,Z87,Z88,Z92,Z97,Z102,Z108,Z114)),"NK",SUM(Z83,Z85,Z86,Z87,Z88,Z92,Z97,Z102,Z108,Z114)),Table5a!W84)</f>
        <v/>
      </c>
      <c r="AA216" s="104" t="str">
        <f>IF(COUNTA(AA83,AA85,AA86,AA87,AA88,AA92,AA97,AA102,AA108,AA114),IF(NOT(COUNT(AA83,AA85,AA86,AA87,AA88,AA92,AA97,AA102,AA108,AA114)),"NK",SUM(AA83,AA85,AA86,AA87,AA88,AA92,AA97,AA102,AA108,AA114)),Table5a!X84)</f>
        <v/>
      </c>
      <c r="AB216" s="104" t="str">
        <f>IF(COUNTA(AB83,AB85,AB86,AB87,AB88,AB92,AB97,AB102,AB108,AB114),IF(NOT(COUNT(AB83,AB85,AB86,AB87,AB88,AB92,AB97,AB102,AB108,AB114)),"NK",SUM(AB83,AB85,AB86,AB87,AB88,AB92,AB97,AB102,AB108,AB114)),Table5a!Y84)</f>
        <v/>
      </c>
      <c r="AC216" s="104" t="str">
        <f>IF(COUNTA(AC83,AC85,AC86,AC87,AC88,AC92,AC97,AC102,AC108,AC114),IF(NOT(COUNT(AC83,AC85,AC86,AC87,AC88,AC92,AC97,AC102,AC108,AC114)),"NK",SUM(AC83,AC85,AC86,AC87,AC88,AC92,AC97,AC102,AC108,AC114)),Table5a!Z84)</f>
        <v/>
      </c>
      <c r="AD216" s="104" t="str">
        <f>IF(COUNTA(AD83,AD85,AD86,AD87,AD88,AD92,AD97,AD102,AD108,AD114),IF(NOT(COUNT(AD83,AD85,AD86,AD87,AD88,AD92,AD97,AD102,AD108,AD114)),"NK",SUM(AD83,AD85,AD86,AD87,AD88,AD92,AD97,AD102,AD108,AD114)),Table5a!AA84)</f>
        <v/>
      </c>
      <c r="AE216" s="104" t="str">
        <f>IF(COUNTA(AE83,AE85,AE86,AE87,AE88,AE92,AE97,AE102,AE108,AE114),IF(NOT(COUNT(AE83,AE85,AE86,AE87,AE88,AE92,AE97,AE102,AE108,AE114)),"NK",SUM(AE83,AE85,AE86,AE87,AE88,AE92,AE97,AE102,AE108,AE114)),Table5a!AB84)</f>
        <v/>
      </c>
      <c r="AF216" s="104" t="str">
        <f>IF(COUNTA(AF83,AF85,AF86,AF87,AF88,AF92,AF97,AF102,AF108,AF114),IF(NOT(COUNT(AF83,AF85,AF86,AF87,AF88,AF92,AF97,AF102,AF108,AF114)),"NK",SUM(AF83,AF85,AF86,AF87,AF88,AF92,AF97,AF102,AF108,AF114)),Table5a!AC84)</f>
        <v/>
      </c>
      <c r="AG216" s="104" t="str">
        <f>IF(COUNTA(AG83,AG85,AG86,AG87,AG88,AG92,AG97,AG102,AG108,AG114),IF(NOT(COUNT(AG83,AG85,AG86,AG87,AG88,AG92,AG97,AG102,AG108,AG114)),"NK",SUM(AG83,AG85,AG86,AG87,AG88,AG92,AG97,AG102,AG108,AG114)),Table5a!AD84)</f>
        <v/>
      </c>
      <c r="AH216" s="104" t="str">
        <f>IF(COUNTA(AH83,AH85,AH86,AH87,AH88,AH92,AH97,AH102,AH108,AH114),IF(NOT(COUNT(AH83,AH85,AH86,AH87,AH88,AH92,AH97,AH102,AH108,AH114)),"NK",SUM(AH83,AH85,AH86,AH87,AH88,AH92,AH97,AH102,AH108,AH114)),Table5a!AE84)</f>
        <v/>
      </c>
      <c r="AI216" s="104" t="str">
        <f>IF(COUNTA(AI83,AI85,AI86,AI87,AI88,AI92,AI97,AI102,AI108,AI114),IF(NOT(COUNT(AI83,AI85,AI86,AI87,AI88,AI92,AI97,AI102,AI108,AI114)),"NK",SUM(AI83,AI85,AI86,AI87,AI88,AI92,AI97,AI102,AI108,AI114)),Table5a!AF84)</f>
        <v/>
      </c>
      <c r="AJ216" s="104" t="str">
        <f>IF(COUNTA(AJ83,AJ85,AJ86,AJ87,AJ88,AJ92,AJ97,AJ102,AJ108,AJ114),IF(NOT(COUNT(AJ83,AJ85,AJ86,AJ87,AJ88,AJ92,AJ97,AJ102,AJ108,AJ114)),"NK",SUM(AJ83,AJ85,AJ86,AJ87,AJ88,AJ92,AJ97,AJ102,AJ108,AJ114)),Table5a!AG84)</f>
        <v/>
      </c>
      <c r="AK216" s="104" t="str">
        <f>IF(COUNTA(AK83,AK85,AK86,AK87,AK88,AK92,AK97,AK102,AK108,AK114),IF(NOT(COUNT(AK83,AK85,AK86,AK87,AK88,AK92,AK97,AK102,AK108,AK114)),"NK",SUM(AK83,AK85,AK86,AK87,AK88,AK92,AK97,AK102,AK108,AK114)),Table5a!AH84)</f>
        <v/>
      </c>
      <c r="AL216" s="104" t="str">
        <f>IF(COUNTA(AL83,AL85,AL86,AL87,AL88,AL92,AL97,AL102,AL108,AL114),IF(NOT(COUNT(AL83,AL85,AL86,AL87,AL88,AL92,AL97,AL102,AL108,AL114)),"NK",SUM(AL83,AL85,AL86,AL87,AL88,AL92,AL97,AL102,AL108,AL114)),Table5a!AI84)</f>
        <v/>
      </c>
      <c r="AM216" s="104" t="str">
        <f>IF(COUNTA(AM83,AM85,AM86,AM87,AM88,AM92,AM97,AM102,AM108,AM114),IF(NOT(COUNT(AM83,AM85,AM86,AM87,AM88,AM92,AM97,AM102,AM108,AM114)),"NK",SUM(AM83,AM85,AM86,AM87,AM88,AM92,AM97,AM102,AM108,AM114)),Table5a!AJ84)</f>
        <v/>
      </c>
      <c r="AN216" s="104" t="str">
        <f>IF(COUNTA(AN83,AN85,AN86,AN87,AN88,AN92,AN97,AN102,AN108,AN114),IF(NOT(COUNT(AN83,AN85,AN86,AN87,AN88,AN92,AN97,AN102,AN108,AN114)),"NK",SUM(AN83,AN85,AN86,AN87,AN88,AN92,AN97,AN102,AN108,AN114)),Table5a!AK84)</f>
        <v/>
      </c>
      <c r="AO216" s="104" t="str">
        <f>IF(COUNTA(AO83,AO85,AO86,AO87,AO88,AO92,AO97,AO102,AO108,AO114),IF(NOT(COUNT(AO83,AO85,AO86,AO87,AO88,AO92,AO97,AO102,AO108,AO114)),"NK",SUM(AO83,AO85,AO86,AO87,AO88,AO92,AO97,AO102,AO108,AO114)),Table5a!AL84)</f>
        <v/>
      </c>
      <c r="AP216" s="104" t="str">
        <f>IF(COUNTA(AP83,AP85,AP86,AP87,AP88,AP92,AP97,AP102,AP108,AP114),IF(NOT(COUNT(AP83,AP85,AP86,AP87,AP88,AP92,AP97,AP102,AP108,AP114)),"NK",SUM(AP83,AP85,AP86,AP87,AP88,AP92,AP97,AP102,AP108,AP114)),Table5a!AM84)</f>
        <v/>
      </c>
      <c r="AQ216" s="104" t="str">
        <f>IF(COUNTA(AQ83,AQ85,AQ86,AQ87,AQ88,AQ92,AQ97,AQ102,AQ108,AQ114),IF(NOT(COUNT(AQ83,AQ85,AQ86,AQ87,AQ88,AQ92,AQ97,AQ102,AQ108,AQ114)),"NK",SUM(AQ83,AQ85,AQ86,AQ87,AQ88,AQ92,AQ97,AQ102,AQ108,AQ114)),Table5a!AN84)</f>
        <v/>
      </c>
      <c r="AR216" s="104" t="str">
        <f>IF(COUNTA(AR83,AR85,AR86,AR87,AR88,AR92,AR97,AR102,AR108,AR114),IF(NOT(COUNT(AR83,AR85,AR86,AR87,AR88,AR92,AR97,AR102,AR108,AR114)),"NK",SUM(AR83,AR85,AR86,AR87,AR88,AR92,AR97,AR102,AR108,AR114)),Table5a!AO84)</f>
        <v/>
      </c>
      <c r="AS216" s="104" t="str">
        <f>IF(COUNTA(AS83,AS85,AS86,AS87,AS88,AS92,AS97,AS102,AS108,AS114),IF(NOT(COUNT(AS83,AS85,AS86,AS87,AS88,AS92,AS97,AS102,AS108,AS114)),"NK",SUM(AS83,AS85,AS86,AS87,AS88,AS92,AS97,AS102,AS108,AS114)),Table5a!AP84)</f>
        <v/>
      </c>
      <c r="AT216" s="104" t="str">
        <f>IF(COUNTA(AT83,AT85,AT86,AT87,AT88,AT92,AT97,AT102,AT108,AT114),IF(NOT(COUNT(AT83,AT85,AT86,AT87,AT88,AT92,AT97,AT102,AT108,AT114)),"NK",SUM(AT83,AT85,AT86,AT87,AT88,AT92,AT97,AT102,AT108,AT114)),Table5a!AQ84)</f>
        <v/>
      </c>
      <c r="AU216" s="104" t="str">
        <f>IF(COUNTA(AU83,AU85,AU86,AU87,AU88,AU92,AU97,AU102,AU108,AU114),IF(NOT(COUNT(AU83,AU85,AU86,AU87,AU88,AU92,AU97,AU102,AU108,AU114)),"NK",SUM(AU83,AU85,AU86,AU87,AU88,AU92,AU97,AU102,AU108,AU114)),Table5a!AR84)</f>
        <v/>
      </c>
      <c r="AV216" s="105" t="str">
        <f>IF(COUNTA(AV83,AV85,AV86,AV87,AV88,AV92,AV97,AV102,AV108,AV114),IF(NOT(COUNT(AV83,AV85,AV86,AV87,AV88,AV92,AV97,AV102,AV108,AV114)),"NK",SUM(AV83,AV85,AV86,AV87,AV88,AV92,AV97,AV102,AV108,AV114)),IF(ISNUMBER(Table5a!AS84),Table5a!AS84*CH4_GWP,Table5a!AS84))</f>
        <v/>
      </c>
      <c r="AW216" s="104" t="str">
        <f>IF(COUNTA(AW83,AW85,AW86,AW87,AW88,AW92,AW97,AW102,AW108,AW114),IF(NOT(COUNT(AW83,AW85,AW86,AW87,AW88,AW92,AW97,AW102,AW108,AW114)),"NK",SUM(AW83,AW85,AW86,AW87,AW88,AW92,AW97,AW102,AW108,AW114)),IF(ISNUMBER(Table5a!AT84),Table5a!AT84*CH4_GWP,Table5a!AT84))</f>
        <v/>
      </c>
      <c r="AX216" s="104" t="str">
        <f>IF(COUNTA(AX83,AX85,AX86,AX87,AX88,AX92,AX97,AX102,AX108,AX114),IF(NOT(COUNT(AX83,AX85,AX86,AX87,AX88,AX92,AX97,AX102,AX108,AX114)),"NK",SUM(AX83,AX85,AX86,AX87,AX88,AX92,AX97,AX102,AX108,AX114)),IF(ISNUMBER(Table5a!AU84),Table5a!AU84*CH4_GWP,Table5a!AU84))</f>
        <v/>
      </c>
      <c r="AY216" s="104" t="str">
        <f>IF(COUNTA(AY83,AY85,AY86,AY87,AY88,AY92,AY97,AY102,AY108,AY114),IF(NOT(COUNT(AY83,AY85,AY86,AY87,AY88,AY92,AY97,AY102,AY108,AY114)),"NK",SUM(AY83,AY85,AY86,AY87,AY88,AY92,AY97,AY102,AY108,AY114)),IF(ISNUMBER(Table5a!AV84),Table5a!AV84*CH4_GWP,Table5a!AV84))</f>
        <v/>
      </c>
      <c r="AZ216" s="104" t="str">
        <f>IF(COUNTA(AZ83,AZ85,AZ86,AZ87,AZ88,AZ92,AZ97,AZ102,AZ108,AZ114),IF(NOT(COUNT(AZ83,AZ85,AZ86,AZ87,AZ88,AZ92,AZ97,AZ102,AZ108,AZ114)),"NK",SUM(AZ83,AZ85,AZ86,AZ87,AZ88,AZ92,AZ97,AZ102,AZ108,AZ114)),IF(ISNUMBER(Table5a!AW84),Table5a!AW84*CH4_GWP,Table5a!AW84))</f>
        <v/>
      </c>
      <c r="BA216" s="104" t="str">
        <f>IF(COUNTA(BA83,BA85,BA86,BA87,BA88,BA92,BA97,BA102,BA108,BA114),IF(NOT(COUNT(BA83,BA85,BA86,BA87,BA88,BA92,BA97,BA102,BA108,BA114)),"NK",SUM(BA83,BA85,BA86,BA87,BA88,BA92,BA97,BA102,BA108,BA114)),IF(ISNUMBER(Table5a!AX84),Table5a!AX84*CH4_GWP,Table5a!AX84))</f>
        <v/>
      </c>
      <c r="BB216" s="104" t="str">
        <f>IF(COUNTA(BB83,BB85,BB86,BB87,BB88,BB92,BB97,BB102,BB108,BB114),IF(NOT(COUNT(BB83,BB85,BB86,BB87,BB88,BB92,BB97,BB102,BB108,BB114)),"NK",SUM(BB83,BB85,BB86,BB87,BB88,BB92,BB97,BB102,BB108,BB114)),IF(ISNUMBER(Table5a!AY84),Table5a!AY84*CH4_GWP,Table5a!AY84))</f>
        <v/>
      </c>
      <c r="BC216" s="104" t="str">
        <f>IF(COUNTA(BC83,BC85,BC86,BC87,BC88,BC92,BC97,BC102,BC108,BC114),IF(NOT(COUNT(BC83,BC85,BC86,BC87,BC88,BC92,BC97,BC102,BC108,BC114)),"NK",SUM(BC83,BC85,BC86,BC87,BC88,BC92,BC97,BC102,BC108,BC114)),IF(ISNUMBER(Table5a!AZ84),Table5a!AZ84*CH4_GWP,Table5a!AZ84))</f>
        <v/>
      </c>
      <c r="BD216" s="104" t="str">
        <f>IF(COUNTA(BD83,BD85,BD86,BD87,BD88,BD92,BD97,BD102,BD108,BD114),IF(NOT(COUNT(BD83,BD85,BD86,BD87,BD88,BD92,BD97,BD102,BD108,BD114)),"NK",SUM(BD83,BD85,BD86,BD87,BD88,BD92,BD97,BD102,BD108,BD114)),IF(ISNUMBER(Table5a!BA84),Table5a!BA84*CH4_GWP,Table5a!BA84))</f>
        <v/>
      </c>
      <c r="BE216" s="104" t="str">
        <f>IF(COUNTA(BE83,BE85,BE86,BE87,BE88,BE92,BE97,BE102,BE108,BE114),IF(NOT(COUNT(BE83,BE85,BE86,BE87,BE88,BE92,BE97,BE102,BE108,BE114)),"NK",SUM(BE83,BE85,BE86,BE87,BE88,BE92,BE97,BE102,BE108,BE114)),IF(ISNUMBER(Table5a!BB84),Table5a!BB84*CH4_GWP,Table5a!BB84))</f>
        <v/>
      </c>
      <c r="BF216" s="104" t="str">
        <f>IF(COUNTA(BF83,BF85,BF86,BF87,BF88,BF92,BF97,BF102,BF108,BF114),IF(NOT(COUNT(BF83,BF85,BF86,BF87,BF88,BF92,BF97,BF102,BF108,BF114)),"NK",SUM(BF83,BF85,BF86,BF87,BF88,BF92,BF97,BF102,BF108,BF114)),IF(ISNUMBER(Table5a!BC84),Table5a!BC84*CH4_GWP,Table5a!BC84))</f>
        <v/>
      </c>
      <c r="BG216" s="104" t="str">
        <f>IF(COUNTA(BG83,BG85,BG86,BG87,BG88,BG92,BG97,BG102,BG108,BG114),IF(NOT(COUNT(BG83,BG85,BG86,BG87,BG88,BG92,BG97,BG102,BG108,BG114)),"NK",SUM(BG83,BG85,BG86,BG87,BG88,BG92,BG97,BG102,BG108,BG114)),IF(ISNUMBER(Table5a!BD84),Table5a!BD84*CH4_GWP,Table5a!BD84))</f>
        <v/>
      </c>
      <c r="BH216" s="104" t="str">
        <f>IF(COUNTA(BH83,BH85,BH86,BH87,BH88,BH92,BH97,BH102,BH108,BH114),IF(NOT(COUNT(BH83,BH85,BH86,BH87,BH88,BH92,BH97,BH102,BH108,BH114)),"NK",SUM(BH83,BH85,BH86,BH87,BH88,BH92,BH97,BH102,BH108,BH114)),IF(ISNUMBER(Table5a!BE84),Table5a!BE84*CH4_GWP,Table5a!BE84))</f>
        <v/>
      </c>
      <c r="BI216" s="104" t="str">
        <f>IF(COUNTA(BI83,BI85,BI86,BI87,BI88,BI92,BI97,BI102,BI108,BI114),IF(NOT(COUNT(BI83,BI85,BI86,BI87,BI88,BI92,BI97,BI102,BI108,BI114)),"NK",SUM(BI83,BI85,BI86,BI87,BI88,BI92,BI97,BI102,BI108,BI114)),IF(ISNUMBER(Table5a!BF84),Table5a!BF84*CH4_GWP,Table5a!BF84))</f>
        <v/>
      </c>
      <c r="BJ216" s="104" t="str">
        <f>IF(COUNTA(BJ83,BJ85,BJ86,BJ87,BJ88,BJ92,BJ97,BJ102,BJ108,BJ114),IF(NOT(COUNT(BJ83,BJ85,BJ86,BJ87,BJ88,BJ92,BJ97,BJ102,BJ108,BJ114)),"NK",SUM(BJ83,BJ85,BJ86,BJ87,BJ88,BJ92,BJ97,BJ102,BJ108,BJ114)),IF(ISNUMBER(Table5a!BG84),Table5a!BG84*CH4_GWP,Table5a!BG84))</f>
        <v/>
      </c>
      <c r="BK216" s="104" t="str">
        <f>IF(COUNTA(BK83,BK85,BK86,BK87,BK88,BK92,BK97,BK102,BK108,BK114),IF(NOT(COUNT(BK83,BK85,BK86,BK87,BK88,BK92,BK97,BK102,BK108,BK114)),"NK",SUM(BK83,BK85,BK86,BK87,BK88,BK92,BK97,BK102,BK108,BK114)),IF(ISNUMBER(Table5a!BH84),Table5a!BH84*CH4_GWP,Table5a!BH84))</f>
        <v/>
      </c>
      <c r="BL216" s="104" t="str">
        <f>IF(COUNTA(BL83,BL85,BL86,BL87,BL88,BL92,BL97,BL102,BL108,BL114),IF(NOT(COUNT(BL83,BL85,BL86,BL87,BL88,BL92,BL97,BL102,BL108,BL114)),"NK",SUM(BL83,BL85,BL86,BL87,BL88,BL92,BL97,BL102,BL108,BL114)),IF(ISNUMBER(Table5a!BI84),Table5a!BI84*CH4_GWP,Table5a!BI84))</f>
        <v/>
      </c>
      <c r="BM216" s="104" t="str">
        <f>IF(COUNTA(BM83,BM85,BM86,BM87,BM88,BM92,BM97,BM102,BM108,BM114),IF(NOT(COUNT(BM83,BM85,BM86,BM87,BM88,BM92,BM97,BM102,BM108,BM114)),"NK",SUM(BM83,BM85,BM86,BM87,BM88,BM92,BM97,BM102,BM108,BM114)),IF(ISNUMBER(Table5a!BJ84),Table5a!BJ84*CH4_GWP,Table5a!BJ84))</f>
        <v/>
      </c>
      <c r="BN216" s="104" t="str">
        <f>IF(COUNTA(BN83,BN85,BN86,BN87,BN88,BN92,BN97,BN102,BN108,BN114),IF(NOT(COUNT(BN83,BN85,BN86,BN87,BN88,BN92,BN97,BN102,BN108,BN114)),"NK",SUM(BN83,BN85,BN86,BN87,BN88,BN92,BN97,BN102,BN108,BN114)),IF(ISNUMBER(Table5a!BK84),Table5a!BK84*CH4_GWP,Table5a!BK84))</f>
        <v/>
      </c>
      <c r="BO216" s="104" t="str">
        <f>IF(COUNTA(BO83,BO85,BO86,BO87,BO88,BO92,BO97,BO102,BO108,BO114),IF(NOT(COUNT(BO83,BO85,BO86,BO87,BO88,BO92,BO97,BO102,BO108,BO114)),"NK",SUM(BO83,BO85,BO86,BO87,BO88,BO92,BO97,BO102,BO108,BO114)),IF(ISNUMBER(Table5a!BL84),Table5a!BL84*CH4_GWP,Table5a!BL84))</f>
        <v/>
      </c>
      <c r="BP216" s="104" t="str">
        <f>IF(COUNTA(BP83,BP85,BP86,BP87,BP88,BP92,BP97,BP102,BP108,BP114),IF(NOT(COUNT(BP83,BP85,BP86,BP87,BP88,BP92,BP97,BP102,BP108,BP114)),"NK",SUM(BP83,BP85,BP86,BP87,BP88,BP92,BP97,BP102,BP108,BP114)),IF(ISNUMBER(Table5a!BM84),Table5a!BM84*CH4_GWP,Table5a!BM84))</f>
        <v/>
      </c>
      <c r="BQ216" s="104" t="str">
        <f>IF(COUNTA(BQ83,BQ85,BQ86,BQ87,BQ88,BQ92,BQ97,BQ102,BQ108,BQ114),IF(NOT(COUNT(BQ83,BQ85,BQ86,BQ87,BQ88,BQ92,BQ97,BQ102,BQ108,BQ114)),"NK",SUM(BQ83,BQ85,BQ86,BQ87,BQ88,BQ92,BQ97,BQ102,BQ108,BQ114)),IF(ISNUMBER(Table5a!BN84),Table5a!BN84*CH4_GWP,Table5a!BN84))</f>
        <v/>
      </c>
      <c r="BR216" s="104" t="str">
        <f>IF(COUNTA(BR83,BR85,BR86,BR87,BR88,BR92,BR97,BR102,BR108,BR114),IF(NOT(COUNT(BR83,BR85,BR86,BR87,BR88,BR92,BR97,BR102,BR108,BR114)),"NK",SUM(BR83,BR85,BR86,BR87,BR88,BR92,BR97,BR102,BR108,BR114)),IF(ISNUMBER(Table5a!BO84),Table5a!BO84*CH4_GWP,Table5a!BO84))</f>
        <v/>
      </c>
      <c r="BS216" s="104" t="str">
        <f>IF(COUNTA(BS83,BS85,BS86,BS87,BS88,BS92,BS97,BS102,BS108,BS114),IF(NOT(COUNT(BS83,BS85,BS86,BS87,BS88,BS92,BS97,BS102,BS108,BS114)),"NK",SUM(BS83,BS85,BS86,BS87,BS88,BS92,BS97,BS102,BS108,BS114)),IF(ISNUMBER(Table5a!BP84),Table5a!BP84*CH4_GWP,Table5a!BP84))</f>
        <v/>
      </c>
      <c r="BT216" s="104" t="str">
        <f>IF(COUNTA(BT83,BT85,BT86,BT87,BT88,BT92,BT97,BT102,BT108,BT114),IF(NOT(COUNT(BT83,BT85,BT86,BT87,BT88,BT92,BT97,BT102,BT108,BT114)),"NK",SUM(BT83,BT85,BT86,BT87,BT88,BT92,BT97,BT102,BT108,BT114)),IF(ISNUMBER(Table5a!BQ84),Table5a!BQ84*CH4_GWP,Table5a!BQ84))</f>
        <v/>
      </c>
      <c r="BU216" s="104" t="str">
        <f>IF(COUNTA(BU83,BU85,BU86,BU87,BU88,BU92,BU97,BU102,BU108,BU114),IF(NOT(COUNT(BU83,BU85,BU86,BU87,BU88,BU92,BU97,BU102,BU108,BU114)),"NK",SUM(BU83,BU85,BU86,BU87,BU88,BU92,BU97,BU102,BU108,BU114)),IF(ISNUMBER(Table5a!BR84),Table5a!BR84*CH4_GWP,Table5a!BR84))</f>
        <v/>
      </c>
      <c r="BV216" s="104" t="str">
        <f>IF(COUNTA(BV83,BV85,BV86,BV87,BV88,BV92,BV97,BV102,BV108,BV114),IF(NOT(COUNT(BV83,BV85,BV86,BV87,BV88,BV92,BV97,BV102,BV108,BV114)),"NK",SUM(BV83,BV85,BV86,BV87,BV88,BV92,BV97,BV102,BV108,BV114)),IF(ISNUMBER(Table5a!BS84),Table5a!BS84*CH4_GWP,Table5a!BS84))</f>
        <v/>
      </c>
      <c r="BW216" s="104" t="str">
        <f>IF(COUNTA(BW83,BW85,BW86,BW87,BW88,BW92,BW97,BW102,BW108,BW114),IF(NOT(COUNT(BW83,BW85,BW86,BW87,BW88,BW92,BW97,BW102,BW108,BW114)),"NK",SUM(BW83,BW85,BW86,BW87,BW88,BW92,BW97,BW102,BW108,BW114)),IF(ISNUMBER(Table5a!BT84),Table5a!BT84*CH4_GWP,Table5a!BT84))</f>
        <v/>
      </c>
      <c r="BX216" s="104" t="str">
        <f>IF(COUNTA(BX83,BX85,BX86,BX87,BX88,BX92,BX97,BX102,BX108,BX114),IF(NOT(COUNT(BX83,BX85,BX86,BX87,BX88,BX92,BX97,BX102,BX108,BX114)),"NK",SUM(BX83,BX85,BX86,BX87,BX88,BX92,BX97,BX102,BX108,BX114)),IF(ISNUMBER(Table5a!BU84),Table5a!BU84*CH4_GWP,Table5a!BU84))</f>
        <v/>
      </c>
      <c r="BY216" s="104" t="str">
        <f>IF(COUNTA(BY83,BY85,BY86,BY87,BY88,BY92,BY97,BY102,BY108,BY114),IF(NOT(COUNT(BY83,BY85,BY86,BY87,BY88,BY92,BY97,BY102,BY108,BY114)),"NK",SUM(BY83,BY85,BY86,BY87,BY88,BY92,BY97,BY102,BY108,BY114)),IF(ISNUMBER(Table5a!BV84),Table5a!BV84*CH4_GWP,Table5a!BV84))</f>
        <v/>
      </c>
      <c r="BZ216" s="104" t="str">
        <f>IF(COUNTA(BZ83,BZ85,BZ86,BZ87,BZ88,BZ92,BZ97,BZ102,BZ108,BZ114),IF(NOT(COUNT(BZ83,BZ85,BZ86,BZ87,BZ88,BZ92,BZ97,BZ102,BZ108,BZ114)),"NK",SUM(BZ83,BZ85,BZ86,BZ87,BZ88,BZ92,BZ97,BZ102,BZ108,BZ114)),IF(ISNUMBER(Table5a!BW84),Table5a!BW84*CH4_GWP,Table5a!BW84))</f>
        <v/>
      </c>
      <c r="CA216" s="104" t="str">
        <f>IF(COUNTA(CA83,CA85,CA86,CA87,CA88,CA92,CA97,CA102,CA108,CA114),IF(NOT(COUNT(CA83,CA85,CA86,CA87,CA88,CA92,CA97,CA102,CA108,CA114)),"NK",SUM(CA83,CA85,CA86,CA87,CA88,CA92,CA97,CA102,CA108,CA114)),IF(ISNUMBER(Table5a!BX84),Table5a!BX84*CH4_GWP,Table5a!BX84))</f>
        <v/>
      </c>
      <c r="CB216" s="104" t="str">
        <f>IF(COUNTA(CB83,CB85,CB86,CB87,CB88,CB92,CB97,CB102,CB108,CB114),IF(NOT(COUNT(CB83,CB85,CB86,CB87,CB88,CB92,CB97,CB102,CB108,CB114)),"NK",SUM(CB83,CB85,CB86,CB87,CB88,CB92,CB97,CB102,CB108,CB114)),IF(ISNUMBER(Table5a!BY84),Table5a!BY84*CH4_GWP,Table5a!BY84))</f>
        <v/>
      </c>
      <c r="CC216" s="104" t="str">
        <f>IF(COUNTA(CC83,CC85,CC86,CC87,CC88,CC92,CC97,CC102,CC108,CC114),IF(NOT(COUNT(CC83,CC85,CC86,CC87,CC88,CC92,CC97,CC102,CC108,CC114)),"NK",SUM(CC83,CC85,CC86,CC87,CC88,CC92,CC97,CC102,CC108,CC114)),IF(ISNUMBER(Table5a!BZ84),Table5a!BZ84*CH4_GWP,Table5a!BZ84))</f>
        <v/>
      </c>
      <c r="CD216" s="104" t="str">
        <f>IF(COUNTA(CD83,CD85,CD86,CD87,CD88,CD92,CD97,CD102,CD108,CD114),IF(NOT(COUNT(CD83,CD85,CD86,CD87,CD88,CD92,CD97,CD102,CD108,CD114)),"NK",SUM(CD83,CD85,CD86,CD87,CD88,CD92,CD97,CD102,CD108,CD114)),IF(ISNUMBER(Table5a!CA84),Table5a!CA84*CH4_GWP,Table5a!CA84))</f>
        <v/>
      </c>
      <c r="CE216" s="104" t="str">
        <f>IF(COUNTA(CE83,CE85,CE86,CE87,CE88,CE92,CE97,CE102,CE108,CE114),IF(NOT(COUNT(CE83,CE85,CE86,CE87,CE88,CE92,CE97,CE102,CE108,CE114)),"NK",SUM(CE83,CE85,CE86,CE87,CE88,CE92,CE97,CE102,CE108,CE114)),IF(ISNUMBER(Table5a!CB84),Table5a!CB84*CH4_GWP,Table5a!CB84))</f>
        <v/>
      </c>
      <c r="CF216" s="104" t="str">
        <f>IF(COUNTA(CF83,CF85,CF86,CF87,CF88,CF92,CF97,CF102,CF108,CF114),IF(NOT(COUNT(CF83,CF85,CF86,CF87,CF88,CF92,CF97,CF102,CF108,CF114)),"NK",SUM(CF83,CF85,CF86,CF87,CF88,CF92,CF97,CF102,CF108,CF114)),IF(ISNUMBER(Table5a!CC84),Table5a!CC84*CH4_GWP,Table5a!CC84))</f>
        <v/>
      </c>
      <c r="CG216" s="104" t="str">
        <f>IF(COUNTA(CG83,CG85,CG86,CG87,CG88,CG92,CG97,CG102,CG108,CG114),IF(NOT(COUNT(CG83,CG85,CG86,CG87,CG88,CG92,CG97,CG102,CG108,CG114)),"NK",SUM(CG83,CG85,CG86,CG87,CG88,CG92,CG97,CG102,CG108,CG114)),IF(ISNUMBER(Table5a!CD84),Table5a!CD84*CH4_GWP,Table5a!CD84))</f>
        <v/>
      </c>
      <c r="CH216" s="104" t="str">
        <f>IF(COUNTA(CH83,CH85,CH86,CH87,CH88,CH92,CH97,CH102,CH108,CH114),IF(NOT(COUNT(CH83,CH85,CH86,CH87,CH88,CH92,CH97,CH102,CH108,CH114)),"NK",SUM(CH83,CH85,CH86,CH87,CH88,CH92,CH97,CH102,CH108,CH114)),IF(ISNUMBER(Table5a!CE84),Table5a!CE84*CH4_GWP,Table5a!CE84))</f>
        <v/>
      </c>
      <c r="CI216" s="104" t="str">
        <f>IF(COUNTA(CI83,CI85,CI86,CI87,CI88,CI92,CI97,CI102,CI108,CI114),IF(NOT(COUNT(CI83,CI85,CI86,CI87,CI88,CI92,CI97,CI102,CI108,CI114)),"NK",SUM(CI83,CI85,CI86,CI87,CI88,CI92,CI97,CI102,CI108,CI114)),IF(ISNUMBER(Table5a!CF84),Table5a!CF84*CH4_GWP,Table5a!CF84))</f>
        <v/>
      </c>
      <c r="CJ216" s="104" t="str">
        <f>IF(COUNTA(CJ83,CJ85,CJ86,CJ87,CJ88,CJ92,CJ97,CJ102,CJ108,CJ114),IF(NOT(COUNT(CJ83,CJ85,CJ86,CJ87,CJ88,CJ92,CJ97,CJ102,CJ108,CJ114)),"NK",SUM(CJ83,CJ85,CJ86,CJ87,CJ88,CJ92,CJ97,CJ102,CJ108,CJ114)),IF(ISNUMBER(Table5a!CG84),Table5a!CG84*CH4_GWP,Table5a!CG84))</f>
        <v/>
      </c>
      <c r="CK216" s="104" t="str">
        <f>IF(COUNTA(CK83,CK85,CK86,CK87,CK88,CK92,CK97,CK102,CK108,CK114),IF(NOT(COUNT(CK83,CK85,CK86,CK87,CK88,CK92,CK97,CK102,CK108,CK114)),"NK",SUM(CK83,CK85,CK86,CK87,CK88,CK92,CK97,CK102,CK108,CK114)),IF(ISNUMBER(Table5a!CH84),Table5a!CH84*CH4_GWP,Table5a!CH84))</f>
        <v/>
      </c>
      <c r="CL216" s="105" t="str">
        <f>IF(COUNTA(CL83,CL85,CL86,CL87,CL88,CL92,CL97,CL102,CL108,CL114),IF(NOT(COUNT(CL83,CL85,CL86,CL87,CL88,CL92,CL97,CL102,CL108,CL114)),"NK",SUM(CL83,CL85,CL86,CL87,CL88,CL92,CL97,CL102,CL108,CL114)),IF(ISNUMBER(Table5a!CI84),Table5a!CI84*N2O_GWP,Table5a!CI84))</f>
        <v/>
      </c>
      <c r="CM216" s="104" t="str">
        <f>IF(COUNTA(CM83,CM85,CM86,CM87,CM88,CM92,CM97,CM102,CM108,CM114),IF(NOT(COUNT(CM83,CM85,CM86,CM87,CM88,CM92,CM97,CM102,CM108,CM114)),"NK",SUM(CM83,CM85,CM86,CM87,CM88,CM92,CM97,CM102,CM108,CM114)),IF(ISNUMBER(Table5a!CJ84),Table5a!CJ84*N2O_GWP,Table5a!CJ84))</f>
        <v/>
      </c>
      <c r="CN216" s="104" t="str">
        <f>IF(COUNTA(CN83,CN85,CN86,CN87,CN88,CN92,CN97,CN102,CN108,CN114),IF(NOT(COUNT(CN83,CN85,CN86,CN87,CN88,CN92,CN97,CN102,CN108,CN114)),"NK",SUM(CN83,CN85,CN86,CN87,CN88,CN92,CN97,CN102,CN108,CN114)),IF(ISNUMBER(Table5a!CK84),Table5a!CK84*N2O_GWP,Table5a!CK84))</f>
        <v/>
      </c>
      <c r="CO216" s="104" t="str">
        <f>IF(COUNTA(CO83,CO85,CO86,CO87,CO88,CO92,CO97,CO102,CO108,CO114),IF(NOT(COUNT(CO83,CO85,CO86,CO87,CO88,CO92,CO97,CO102,CO108,CO114)),"NK",SUM(CO83,CO85,CO86,CO87,CO88,CO92,CO97,CO102,CO108,CO114)),IF(ISNUMBER(Table5a!CL84),Table5a!CL84*N2O_GWP,Table5a!CL84))</f>
        <v/>
      </c>
      <c r="CP216" s="104" t="str">
        <f>IF(COUNTA(CP83,CP85,CP86,CP87,CP88,CP92,CP97,CP102,CP108,CP114),IF(NOT(COUNT(CP83,CP85,CP86,CP87,CP88,CP92,CP97,CP102,CP108,CP114)),"NK",SUM(CP83,CP85,CP86,CP87,CP88,CP92,CP97,CP102,CP108,CP114)),IF(ISNUMBER(Table5a!CM84),Table5a!CM84*N2O_GWP,Table5a!CM84))</f>
        <v/>
      </c>
      <c r="CQ216" s="104" t="str">
        <f>IF(COUNTA(CQ83,CQ85,CQ86,CQ87,CQ88,CQ92,CQ97,CQ102,CQ108,CQ114),IF(NOT(COUNT(CQ83,CQ85,CQ86,CQ87,CQ88,CQ92,CQ97,CQ102,CQ108,CQ114)),"NK",SUM(CQ83,CQ85,CQ86,CQ87,CQ88,CQ92,CQ97,CQ102,CQ108,CQ114)),IF(ISNUMBER(Table5a!CN84),Table5a!CN84*N2O_GWP,Table5a!CN84))</f>
        <v/>
      </c>
      <c r="CR216" s="104" t="str">
        <f>IF(COUNTA(CR83,CR85,CR86,CR87,CR88,CR92,CR97,CR102,CR108,CR114),IF(NOT(COUNT(CR83,CR85,CR86,CR87,CR88,CR92,CR97,CR102,CR108,CR114)),"NK",SUM(CR83,CR85,CR86,CR87,CR88,CR92,CR97,CR102,CR108,CR114)),IF(ISNUMBER(Table5a!CO84),Table5a!CO84*N2O_GWP,Table5a!CO84))</f>
        <v/>
      </c>
      <c r="CS216" s="104" t="str">
        <f>IF(COUNTA(CS83,CS85,CS86,CS87,CS88,CS92,CS97,CS102,CS108,CS114),IF(NOT(COUNT(CS83,CS85,CS86,CS87,CS88,CS92,CS97,CS102,CS108,CS114)),"NK",SUM(CS83,CS85,CS86,CS87,CS88,CS92,CS97,CS102,CS108,CS114)),IF(ISNUMBER(Table5a!CP84),Table5a!CP84*N2O_GWP,Table5a!CP84))</f>
        <v/>
      </c>
      <c r="CT216" s="104" t="str">
        <f>IF(COUNTA(CT83,CT85,CT86,CT87,CT88,CT92,CT97,CT102,CT108,CT114),IF(NOT(COUNT(CT83,CT85,CT86,CT87,CT88,CT92,CT97,CT102,CT108,CT114)),"NK",SUM(CT83,CT85,CT86,CT87,CT88,CT92,CT97,CT102,CT108,CT114)),IF(ISNUMBER(Table5a!CQ84),Table5a!CQ84*N2O_GWP,Table5a!CQ84))</f>
        <v/>
      </c>
      <c r="CU216" s="104" t="str">
        <f>IF(COUNTA(CU83,CU85,CU86,CU87,CU88,CU92,CU97,CU102,CU108,CU114),IF(NOT(COUNT(CU83,CU85,CU86,CU87,CU88,CU92,CU97,CU102,CU108,CU114)),"NK",SUM(CU83,CU85,CU86,CU87,CU88,CU92,CU97,CU102,CU108,CU114)),IF(ISNUMBER(Table5a!CR84),Table5a!CR84*N2O_GWP,Table5a!CR84))</f>
        <v/>
      </c>
      <c r="CV216" s="104" t="str">
        <f>IF(COUNTA(CV83,CV85,CV86,CV87,CV88,CV92,CV97,CV102,CV108,CV114),IF(NOT(COUNT(CV83,CV85,CV86,CV87,CV88,CV92,CV97,CV102,CV108,CV114)),"NK",SUM(CV83,CV85,CV86,CV87,CV88,CV92,CV97,CV102,CV108,CV114)),IF(ISNUMBER(Table5a!CS84),Table5a!CS84*N2O_GWP,Table5a!CS84))</f>
        <v/>
      </c>
      <c r="CW216" s="104" t="str">
        <f>IF(COUNTA(CW83,CW85,CW86,CW87,CW88,CW92,CW97,CW102,CW108,CW114),IF(NOT(COUNT(CW83,CW85,CW86,CW87,CW88,CW92,CW97,CW102,CW108,CW114)),"NK",SUM(CW83,CW85,CW86,CW87,CW88,CW92,CW97,CW102,CW108,CW114)),IF(ISNUMBER(Table5a!CT84),Table5a!CT84*N2O_GWP,Table5a!CT84))</f>
        <v/>
      </c>
      <c r="CX216" s="104" t="str">
        <f>IF(COUNTA(CX83,CX85,CX86,CX87,CX88,CX92,CX97,CX102,CX108,CX114),IF(NOT(COUNT(CX83,CX85,CX86,CX87,CX88,CX92,CX97,CX102,CX108,CX114)),"NK",SUM(CX83,CX85,CX86,CX87,CX88,CX92,CX97,CX102,CX108,CX114)),IF(ISNUMBER(Table5a!CU84),Table5a!CU84*N2O_GWP,Table5a!CU84))</f>
        <v/>
      </c>
      <c r="CY216" s="104" t="str">
        <f>IF(COUNTA(CY83,CY85,CY86,CY87,CY88,CY92,CY97,CY102,CY108,CY114),IF(NOT(COUNT(CY83,CY85,CY86,CY87,CY88,CY92,CY97,CY102,CY108,CY114)),"NK",SUM(CY83,CY85,CY86,CY87,CY88,CY92,CY97,CY102,CY108,CY114)),IF(ISNUMBER(Table5a!CV84),Table5a!CV84*N2O_GWP,Table5a!CV84))</f>
        <v/>
      </c>
      <c r="CZ216" s="104" t="str">
        <f>IF(COUNTA(CZ83,CZ85,CZ86,CZ87,CZ88,CZ92,CZ97,CZ102,CZ108,CZ114),IF(NOT(COUNT(CZ83,CZ85,CZ86,CZ87,CZ88,CZ92,CZ97,CZ102,CZ108,CZ114)),"NK",SUM(CZ83,CZ85,CZ86,CZ87,CZ88,CZ92,CZ97,CZ102,CZ108,CZ114)),IF(ISNUMBER(Table5a!CW84),Table5a!CW84*N2O_GWP,Table5a!CW84))</f>
        <v/>
      </c>
      <c r="DA216" s="104" t="str">
        <f>IF(COUNTA(DA83,DA85,DA86,DA87,DA88,DA92,DA97,DA102,DA108,DA114),IF(NOT(COUNT(DA83,DA85,DA86,DA87,DA88,DA92,DA97,DA102,DA108,DA114)),"NK",SUM(DA83,DA85,DA86,DA87,DA88,DA92,DA97,DA102,DA108,DA114)),IF(ISNUMBER(Table5a!CX84),Table5a!CX84*N2O_GWP,Table5a!CX84))</f>
        <v/>
      </c>
      <c r="DB216" s="104" t="str">
        <f>IF(COUNTA(DB83,DB85,DB86,DB87,DB88,DB92,DB97,DB102,DB108,DB114),IF(NOT(COUNT(DB83,DB85,DB86,DB87,DB88,DB92,DB97,DB102,DB108,DB114)),"NK",SUM(DB83,DB85,DB86,DB87,DB88,DB92,DB97,DB102,DB108,DB114)),IF(ISNUMBER(Table5a!CY84),Table5a!CY84*N2O_GWP,Table5a!CY84))</f>
        <v/>
      </c>
      <c r="DC216" s="104" t="str">
        <f>IF(COUNTA(DC83,DC85,DC86,DC87,DC88,DC92,DC97,DC102,DC108,DC114),IF(NOT(COUNT(DC83,DC85,DC86,DC87,DC88,DC92,DC97,DC102,DC108,DC114)),"NK",SUM(DC83,DC85,DC86,DC87,DC88,DC92,DC97,DC102,DC108,DC114)),IF(ISNUMBER(Table5a!CZ84),Table5a!CZ84*N2O_GWP,Table5a!CZ84))</f>
        <v/>
      </c>
      <c r="DD216" s="104" t="str">
        <f>IF(COUNTA(DD83,DD85,DD86,DD87,DD88,DD92,DD97,DD102,DD108,DD114),IF(NOT(COUNT(DD83,DD85,DD86,DD87,DD88,DD92,DD97,DD102,DD108,DD114)),"NK",SUM(DD83,DD85,DD86,DD87,DD88,DD92,DD97,DD102,DD108,DD114)),IF(ISNUMBER(Table5a!DA84),Table5a!DA84*N2O_GWP,Table5a!DA84))</f>
        <v/>
      </c>
      <c r="DE216" s="104" t="str">
        <f>IF(COUNTA(DE83,DE85,DE86,DE87,DE88,DE92,DE97,DE102,DE108,DE114),IF(NOT(COUNT(DE83,DE85,DE86,DE87,DE88,DE92,DE97,DE102,DE108,DE114)),"NK",SUM(DE83,DE85,DE86,DE87,DE88,DE92,DE97,DE102,DE108,DE114)),IF(ISNUMBER(Table5a!DB84),Table5a!DB84*N2O_GWP,Table5a!DB84))</f>
        <v/>
      </c>
      <c r="DF216" s="104" t="str">
        <f>IF(COUNTA(DF83,DF85,DF86,DF87,DF88,DF92,DF97,DF102,DF108,DF114),IF(NOT(COUNT(DF83,DF85,DF86,DF87,DF88,DF92,DF97,DF102,DF108,DF114)),"NK",SUM(DF83,DF85,DF86,DF87,DF88,DF92,DF97,DF102,DF108,DF114)),IF(ISNUMBER(Table5a!DC84),Table5a!DC84*N2O_GWP,Table5a!DC84))</f>
        <v/>
      </c>
      <c r="DG216" s="104" t="str">
        <f>IF(COUNTA(DG83,DG85,DG86,DG87,DG88,DG92,DG97,DG102,DG108,DG114),IF(NOT(COUNT(DG83,DG85,DG86,DG87,DG88,DG92,DG97,DG102,DG108,DG114)),"NK",SUM(DG83,DG85,DG86,DG87,DG88,DG92,DG97,DG102,DG108,DG114)),IF(ISNUMBER(Table5a!DD84),Table5a!DD84*N2O_GWP,Table5a!DD84))</f>
        <v/>
      </c>
      <c r="DH216" s="104" t="str">
        <f>IF(COUNTA(DH83,DH85,DH86,DH87,DH88,DH92,DH97,DH102,DH108,DH114),IF(NOT(COUNT(DH83,DH85,DH86,DH87,DH88,DH92,DH97,DH102,DH108,DH114)),"NK",SUM(DH83,DH85,DH86,DH87,DH88,DH92,DH97,DH102,DH108,DH114)),IF(ISNUMBER(Table5a!DE84),Table5a!DE84*N2O_GWP,Table5a!DE84))</f>
        <v/>
      </c>
      <c r="DI216" s="104" t="str">
        <f>IF(COUNTA(DI83,DI85,DI86,DI87,DI88,DI92,DI97,DI102,DI108,DI114),IF(NOT(COUNT(DI83,DI85,DI86,DI87,DI88,DI92,DI97,DI102,DI108,DI114)),"NK",SUM(DI83,DI85,DI86,DI87,DI88,DI92,DI97,DI102,DI108,DI114)),IF(ISNUMBER(Table5a!DF84),Table5a!DF84*N2O_GWP,Table5a!DF84))</f>
        <v/>
      </c>
      <c r="DJ216" s="104" t="str">
        <f>IF(COUNTA(DJ83,DJ85,DJ86,DJ87,DJ88,DJ92,DJ97,DJ102,DJ108,DJ114),IF(NOT(COUNT(DJ83,DJ85,DJ86,DJ87,DJ88,DJ92,DJ97,DJ102,DJ108,DJ114)),"NK",SUM(DJ83,DJ85,DJ86,DJ87,DJ88,DJ92,DJ97,DJ102,DJ108,DJ114)),IF(ISNUMBER(Table5a!DG84),Table5a!DG84*N2O_GWP,Table5a!DG84))</f>
        <v/>
      </c>
      <c r="DK216" s="104" t="str">
        <f>IF(COUNTA(DK83,DK85,DK86,DK87,DK88,DK92,DK97,DK102,DK108,DK114),IF(NOT(COUNT(DK83,DK85,DK86,DK87,DK88,DK92,DK97,DK102,DK108,DK114)),"NK",SUM(DK83,DK85,DK86,DK87,DK88,DK92,DK97,DK102,DK108,DK114)),IF(ISNUMBER(Table5a!DH84),Table5a!DH84*N2O_GWP,Table5a!DH84))</f>
        <v/>
      </c>
      <c r="DL216" s="104" t="str">
        <f>IF(COUNTA(DL83,DL85,DL86,DL87,DL88,DL92,DL97,DL102,DL108,DL114),IF(NOT(COUNT(DL83,DL85,DL86,DL87,DL88,DL92,DL97,DL102,DL108,DL114)),"NK",SUM(DL83,DL85,DL86,DL87,DL88,DL92,DL97,DL102,DL108,DL114)),IF(ISNUMBER(Table5a!DI84),Table5a!DI84*N2O_GWP,Table5a!DI84))</f>
        <v/>
      </c>
      <c r="DM216" s="104" t="str">
        <f>IF(COUNTA(DM83,DM85,DM86,DM87,DM88,DM92,DM97,DM102,DM108,DM114),IF(NOT(COUNT(DM83,DM85,DM86,DM87,DM88,DM92,DM97,DM102,DM108,DM114)),"NK",SUM(DM83,DM85,DM86,DM87,DM88,DM92,DM97,DM102,DM108,DM114)),IF(ISNUMBER(Table5a!DJ84),Table5a!DJ84*N2O_GWP,Table5a!DJ84))</f>
        <v/>
      </c>
      <c r="DN216" s="104" t="str">
        <f>IF(COUNTA(DN83,DN85,DN86,DN87,DN88,DN92,DN97,DN102,DN108,DN114),IF(NOT(COUNT(DN83,DN85,DN86,DN87,DN88,DN92,DN97,DN102,DN108,DN114)),"NK",SUM(DN83,DN85,DN86,DN87,DN88,DN92,DN97,DN102,DN108,DN114)),IF(ISNUMBER(Table5a!DK84),Table5a!DK84*N2O_GWP,Table5a!DK84))</f>
        <v/>
      </c>
      <c r="DO216" s="104" t="str">
        <f>IF(COUNTA(DO83,DO85,DO86,DO87,DO88,DO92,DO97,DO102,DO108,DO114),IF(NOT(COUNT(DO83,DO85,DO86,DO87,DO88,DO92,DO97,DO102,DO108,DO114)),"NK",SUM(DO83,DO85,DO86,DO87,DO88,DO92,DO97,DO102,DO108,DO114)),IF(ISNUMBER(Table5a!DL84),Table5a!DL84*N2O_GWP,Table5a!DL84))</f>
        <v/>
      </c>
      <c r="DP216" s="104" t="str">
        <f>IF(COUNTA(DP83,DP85,DP86,DP87,DP88,DP92,DP97,DP102,DP108,DP114),IF(NOT(COUNT(DP83,DP85,DP86,DP87,DP88,DP92,DP97,DP102,DP108,DP114)),"NK",SUM(DP83,DP85,DP86,DP87,DP88,DP92,DP97,DP102,DP108,DP114)),IF(ISNUMBER(Table5a!DM84),Table5a!DM84*N2O_GWP,Table5a!DM84))</f>
        <v/>
      </c>
      <c r="DQ216" s="104" t="str">
        <f>IF(COUNTA(DQ83,DQ85,DQ86,DQ87,DQ88,DQ92,DQ97,DQ102,DQ108,DQ114),IF(NOT(COUNT(DQ83,DQ85,DQ86,DQ87,DQ88,DQ92,DQ97,DQ102,DQ108,DQ114)),"NK",SUM(DQ83,DQ85,DQ86,DQ87,DQ88,DQ92,DQ97,DQ102,DQ108,DQ114)),IF(ISNUMBER(Table5a!DN84),Table5a!DN84*N2O_GWP,Table5a!DN84))</f>
        <v/>
      </c>
      <c r="DR216" s="104" t="str">
        <f>IF(COUNTA(DR83,DR85,DR86,DR87,DR88,DR92,DR97,DR102,DR108,DR114),IF(NOT(COUNT(DR83,DR85,DR86,DR87,DR88,DR92,DR97,DR102,DR108,DR114)),"NK",SUM(DR83,DR85,DR86,DR87,DR88,DR92,DR97,DR102,DR108,DR114)),IF(ISNUMBER(Table5a!DO84),Table5a!DO84*N2O_GWP,Table5a!DO84))</f>
        <v/>
      </c>
      <c r="DS216" s="104" t="str">
        <f>IF(COUNTA(DS83,DS85,DS86,DS87,DS88,DS92,DS97,DS102,DS108,DS114),IF(NOT(COUNT(DS83,DS85,DS86,DS87,DS88,DS92,DS97,DS102,DS108,DS114)),"NK",SUM(DS83,DS85,DS86,DS87,DS88,DS92,DS97,DS102,DS108,DS114)),IF(ISNUMBER(Table5a!DP84),Table5a!DP84*N2O_GWP,Table5a!DP84))</f>
        <v/>
      </c>
      <c r="DT216" s="104" t="str">
        <f>IF(COUNTA(DT83,DT85,DT86,DT87,DT88,DT92,DT97,DT102,DT108,DT114),IF(NOT(COUNT(DT83,DT85,DT86,DT87,DT88,DT92,DT97,DT102,DT108,DT114)),"NK",SUM(DT83,DT85,DT86,DT87,DT88,DT92,DT97,DT102,DT108,DT114)),IF(ISNUMBER(Table5a!DQ84),Table5a!DQ84*N2O_GWP,Table5a!DQ84))</f>
        <v/>
      </c>
      <c r="DU216" s="104" t="str">
        <f>IF(COUNTA(DU83,DU85,DU86,DU87,DU88,DU92,DU97,DU102,DU108,DU114),IF(NOT(COUNT(DU83,DU85,DU86,DU87,DU88,DU92,DU97,DU102,DU108,DU114)),"NK",SUM(DU83,DU85,DU86,DU87,DU88,DU92,DU97,DU102,DU108,DU114)),IF(ISNUMBER(Table5a!DR84),Table5a!DR84*N2O_GWP,Table5a!DR84))</f>
        <v/>
      </c>
      <c r="DV216" s="104" t="str">
        <f>IF(COUNTA(DV83,DV85,DV86,DV87,DV88,DV92,DV97,DV102,DV108,DV114),IF(NOT(COUNT(DV83,DV85,DV86,DV87,DV88,DV92,DV97,DV102,DV108,DV114)),"NK",SUM(DV83,DV85,DV86,DV87,DV88,DV92,DV97,DV102,DV108,DV114)),IF(ISNUMBER(Table5a!DS84),Table5a!DS84*N2O_GWP,Table5a!DS84))</f>
        <v/>
      </c>
      <c r="DW216" s="104" t="str">
        <f>IF(COUNTA(DW83,DW85,DW86,DW87,DW88,DW92,DW97,DW102,DW108,DW114),IF(NOT(COUNT(DW83,DW85,DW86,DW87,DW88,DW92,DW97,DW102,DW108,DW114)),"NK",SUM(DW83,DW85,DW86,DW87,DW88,DW92,DW97,DW102,DW108,DW114)),IF(ISNUMBER(Table5a!DT84),Table5a!DT84*N2O_GWP,Table5a!DT84))</f>
        <v/>
      </c>
      <c r="DX216" s="104" t="str">
        <f>IF(COUNTA(DX83,DX85,DX86,DX87,DX88,DX92,DX97,DX102,DX108,DX114),IF(NOT(COUNT(DX83,DX85,DX86,DX87,DX88,DX92,DX97,DX102,DX108,DX114)),"NK",SUM(DX83,DX85,DX86,DX87,DX88,DX92,DX97,DX102,DX108,DX114)),IF(ISNUMBER(Table5a!DU84),Table5a!DU84*N2O_GWP,Table5a!DU84))</f>
        <v/>
      </c>
      <c r="DY216" s="104" t="str">
        <f>IF(COUNTA(DY83,DY85,DY86,DY87,DY88,DY92,DY97,DY102,DY108,DY114),IF(NOT(COUNT(DY83,DY85,DY86,DY87,DY88,DY92,DY97,DY102,DY108,DY114)),"NK",SUM(DY83,DY85,DY86,DY87,DY88,DY92,DY97,DY102,DY108,DY114)),IF(ISNUMBER(Table5a!DV84),Table5a!DV84*N2O_GWP,Table5a!DV84))</f>
        <v/>
      </c>
      <c r="DZ216" s="104" t="str">
        <f>IF(COUNTA(DZ83,DZ85,DZ86,DZ87,DZ88,DZ92,DZ97,DZ102,DZ108,DZ114),IF(NOT(COUNT(DZ83,DZ85,DZ86,DZ87,DZ88,DZ92,DZ97,DZ102,DZ108,DZ114)),"NK",SUM(DZ83,DZ85,DZ86,DZ87,DZ88,DZ92,DZ97,DZ102,DZ108,DZ114)),IF(ISNUMBER(Table5a!DW84),Table5a!DW84*N2O_GWP,Table5a!DW84))</f>
        <v/>
      </c>
      <c r="EA216" s="104" t="str">
        <f>IF(COUNTA(EA83,EA85,EA86,EA87,EA88,EA92,EA97,EA102,EA108,EA114),IF(NOT(COUNT(EA83,EA85,EA86,EA87,EA88,EA92,EA97,EA102,EA108,EA114)),"NK",SUM(EA83,EA85,EA86,EA87,EA88,EA92,EA97,EA102,EA108,EA114)),IF(ISNUMBER(Table5a!DX84),Table5a!DX84*N2O_GWP,Table5a!DX84))</f>
        <v/>
      </c>
      <c r="EB216" s="105" t="str">
        <f>IF(COUNTA(EB83,EB85,EB86,EB87,EB88,EB92,EB97,EB102,EB108,EB114),IF(NOT(COUNT(EB83,EB85,EB86,EB87,EB88,EB92,EB97,EB102,EB108,EB114)),"NK",SUM(EB83,EB85,EB86,EB87,EB88,EB92,EB97,EB102,EB108,EB114)),Table5a!DY84)</f>
        <v/>
      </c>
      <c r="EC216" s="104" t="str">
        <f>IF(COUNTA(EC83,EC85,EC86,EC87,EC88,EC92,EC97,EC102,EC108,EC114),IF(NOT(COUNT(EC83,EC85,EC86,EC87,EC88,EC92,EC97,EC102,EC108,EC114)),"NK",SUM(EC83,EC85,EC86,EC87,EC88,EC92,EC97,EC102,EC108,EC114)),Table5a!DZ84)</f>
        <v/>
      </c>
      <c r="ED216" s="104" t="str">
        <f>IF(COUNTA(ED83,ED85,ED86,ED87,ED88,ED92,ED97,ED102,ED108,ED114),IF(NOT(COUNT(ED83,ED85,ED86,ED87,ED88,ED92,ED97,ED102,ED108,ED114)),"NK",SUM(ED83,ED85,ED86,ED87,ED88,ED92,ED97,ED102,ED108,ED114)),Table5a!EA84)</f>
        <v/>
      </c>
      <c r="EE216" s="104" t="str">
        <f>IF(COUNTA(EE83,EE85,EE86,EE87,EE88,EE92,EE97,EE102,EE108,EE114),IF(NOT(COUNT(EE83,EE85,EE86,EE87,EE88,EE92,EE97,EE102,EE108,EE114)),"NK",SUM(EE83,EE85,EE86,EE87,EE88,EE92,EE97,EE102,EE108,EE114)),Table5a!EB84)</f>
        <v/>
      </c>
      <c r="EF216" s="104" t="str">
        <f>IF(COUNTA(EF83,EF85,EF86,EF87,EF88,EF92,EF97,EF102,EF108,EF114),IF(NOT(COUNT(EF83,EF85,EF86,EF87,EF88,EF92,EF97,EF102,EF108,EF114)),"NK",SUM(EF83,EF85,EF86,EF87,EF88,EF92,EF97,EF102,EF108,EF114)),Table5a!EC84)</f>
        <v/>
      </c>
      <c r="EG216" s="104" t="str">
        <f>IF(COUNTA(EG83,EG85,EG86,EG87,EG88,EG92,EG97,EG102,EG108,EG114),IF(NOT(COUNT(EG83,EG85,EG86,EG87,EG88,EG92,EG97,EG102,EG108,EG114)),"NK",SUM(EG83,EG85,EG86,EG87,EG88,EG92,EG97,EG102,EG108,EG114)),Table5a!ED84)</f>
        <v/>
      </c>
      <c r="EH216" s="104" t="str">
        <f>IF(COUNTA(EH83,EH85,EH86,EH87,EH88,EH92,EH97,EH102,EH108,EH114),IF(NOT(COUNT(EH83,EH85,EH86,EH87,EH88,EH92,EH97,EH102,EH108,EH114)),"NK",SUM(EH83,EH85,EH86,EH87,EH88,EH92,EH97,EH102,EH108,EH114)),Table5a!EE84)</f>
        <v/>
      </c>
      <c r="EI216" s="104" t="str">
        <f>IF(COUNTA(EI83,EI85,EI86,EI87,EI88,EI92,EI97,EI102,EI108,EI114),IF(NOT(COUNT(EI83,EI85,EI86,EI87,EI88,EI92,EI97,EI102,EI108,EI114)),"NK",SUM(EI83,EI85,EI86,EI87,EI88,EI92,EI97,EI102,EI108,EI114)),Table5a!EF84)</f>
        <v/>
      </c>
      <c r="EJ216" s="104" t="str">
        <f>IF(COUNTA(EJ83,EJ85,EJ86,EJ87,EJ88,EJ92,EJ97,EJ102,EJ108,EJ114),IF(NOT(COUNT(EJ83,EJ85,EJ86,EJ87,EJ88,EJ92,EJ97,EJ102,EJ108,EJ114)),"NK",SUM(EJ83,EJ85,EJ86,EJ87,EJ88,EJ92,EJ97,EJ102,EJ108,EJ114)),Table5a!EG84)</f>
        <v/>
      </c>
      <c r="EK216" s="104" t="str">
        <f>IF(COUNTA(EK83,EK85,EK86,EK87,EK88,EK92,EK97,EK102,EK108,EK114),IF(NOT(COUNT(EK83,EK85,EK86,EK87,EK88,EK92,EK97,EK102,EK108,EK114)),"NK",SUM(EK83,EK85,EK86,EK87,EK88,EK92,EK97,EK102,EK108,EK114)),Table5a!EH84)</f>
        <v/>
      </c>
      <c r="EL216" s="104" t="str">
        <f>IF(COUNTA(EL83,EL85,EL86,EL87,EL88,EL92,EL97,EL102,EL108,EL114),IF(NOT(COUNT(EL83,EL85,EL86,EL87,EL88,EL92,EL97,EL102,EL108,EL114)),"NK",SUM(EL83,EL85,EL86,EL87,EL88,EL92,EL97,EL102,EL108,EL114)),Table5a!EI84)</f>
        <v/>
      </c>
      <c r="EM216" s="104" t="str">
        <f>IF(COUNTA(EM83,EM85,EM86,EM87,EM88,EM92,EM97,EM102,EM108,EM114),IF(NOT(COUNT(EM83,EM85,EM86,EM87,EM88,EM92,EM97,EM102,EM108,EM114)),"NK",SUM(EM83,EM85,EM86,EM87,EM88,EM92,EM97,EM102,EM108,EM114)),Table5a!EJ84)</f>
        <v/>
      </c>
      <c r="EN216" s="104" t="str">
        <f>IF(COUNTA(EN83,EN85,EN86,EN87,EN88,EN92,EN97,EN102,EN108,EN114),IF(NOT(COUNT(EN83,EN85,EN86,EN87,EN88,EN92,EN97,EN102,EN108,EN114)),"NK",SUM(EN83,EN85,EN86,EN87,EN88,EN92,EN97,EN102,EN108,EN114)),Table5a!EK84)</f>
        <v/>
      </c>
      <c r="EO216" s="104" t="str">
        <f>IF(COUNTA(EO83,EO85,EO86,EO87,EO88,EO92,EO97,EO102,EO108,EO114),IF(NOT(COUNT(EO83,EO85,EO86,EO87,EO88,EO92,EO97,EO102,EO108,EO114)),"NK",SUM(EO83,EO85,EO86,EO87,EO88,EO92,EO97,EO102,EO108,EO114)),Table5a!EL84)</f>
        <v/>
      </c>
      <c r="EP216" s="104" t="str">
        <f>IF(COUNTA(EP83,EP85,EP86,EP87,EP88,EP92,EP97,EP102,EP108,EP114),IF(NOT(COUNT(EP83,EP85,EP86,EP87,EP88,EP92,EP97,EP102,EP108,EP114)),"NK",SUM(EP83,EP85,EP86,EP87,EP88,EP92,EP97,EP102,EP108,EP114)),Table5a!EM84)</f>
        <v/>
      </c>
      <c r="EQ216" s="104" t="str">
        <f>IF(COUNTA(EQ83,EQ85,EQ86,EQ87,EQ88,EQ92,EQ97,EQ102,EQ108,EQ114),IF(NOT(COUNT(EQ83,EQ85,EQ86,EQ87,EQ88,EQ92,EQ97,EQ102,EQ108,EQ114)),"NK",SUM(EQ83,EQ85,EQ86,EQ87,EQ88,EQ92,EQ97,EQ102,EQ108,EQ114)),Table5a!EN84)</f>
        <v/>
      </c>
      <c r="ER216" s="104" t="str">
        <f>IF(COUNTA(ER83,ER85,ER86,ER87,ER88,ER92,ER97,ER102,ER108,ER114),IF(NOT(COUNT(ER83,ER85,ER86,ER87,ER88,ER92,ER97,ER102,ER108,ER114)),"NK",SUM(ER83,ER85,ER86,ER87,ER88,ER92,ER97,ER102,ER108,ER114)),Table5a!EO84)</f>
        <v/>
      </c>
      <c r="ES216" s="104" t="str">
        <f>IF(COUNTA(ES83,ES85,ES86,ES87,ES88,ES92,ES97,ES102,ES108,ES114),IF(NOT(COUNT(ES83,ES85,ES86,ES87,ES88,ES92,ES97,ES102,ES108,ES114)),"NK",SUM(ES83,ES85,ES86,ES87,ES88,ES92,ES97,ES102,ES108,ES114)),Table5a!EP84)</f>
        <v/>
      </c>
      <c r="ET216" s="104" t="str">
        <f>IF(COUNTA(ET83,ET85,ET86,ET87,ET88,ET92,ET97,ET102,ET108,ET114),IF(NOT(COUNT(ET83,ET85,ET86,ET87,ET88,ET92,ET97,ET102,ET108,ET114)),"NK",SUM(ET83,ET85,ET86,ET87,ET88,ET92,ET97,ET102,ET108,ET114)),Table5a!EQ84)</f>
        <v/>
      </c>
      <c r="EU216" s="104" t="str">
        <f>IF(COUNTA(EU83,EU85,EU86,EU87,EU88,EU92,EU97,EU102,EU108,EU114),IF(NOT(COUNT(EU83,EU85,EU86,EU87,EU88,EU92,EU97,EU102,EU108,EU114)),"NK",SUM(EU83,EU85,EU86,EU87,EU88,EU92,EU97,EU102,EU108,EU114)),Table5a!ER84)</f>
        <v/>
      </c>
      <c r="EV216" s="104" t="str">
        <f>IF(COUNTA(EV83,EV85,EV86,EV87,EV88,EV92,EV97,EV102,EV108,EV114),IF(NOT(COUNT(EV83,EV85,EV86,EV87,EV88,EV92,EV97,EV102,EV108,EV114)),"NK",SUM(EV83,EV85,EV86,EV87,EV88,EV92,EV97,EV102,EV108,EV114)),Table5a!ES84)</f>
        <v/>
      </c>
      <c r="EW216" s="104" t="str">
        <f>IF(COUNTA(EW83,EW85,EW86,EW87,EW88,EW92,EW97,EW102,EW108,EW114),IF(NOT(COUNT(EW83,EW85,EW86,EW87,EW88,EW92,EW97,EW102,EW108,EW114)),"NK",SUM(EW83,EW85,EW86,EW87,EW88,EW92,EW97,EW102,EW108,EW114)),Table5a!ET84)</f>
        <v/>
      </c>
      <c r="EX216" s="104" t="str">
        <f>IF(COUNTA(EX83,EX85,EX86,EX87,EX88,EX92,EX97,EX102,EX108,EX114),IF(NOT(COUNT(EX83,EX85,EX86,EX87,EX88,EX92,EX97,EX102,EX108,EX114)),"NK",SUM(EX83,EX85,EX86,EX87,EX88,EX92,EX97,EX102,EX108,EX114)),Table5a!EU84)</f>
        <v/>
      </c>
      <c r="EY216" s="104" t="str">
        <f>IF(COUNTA(EY83,EY85,EY86,EY87,EY88,EY92,EY97,EY102,EY108,EY114),IF(NOT(COUNT(EY83,EY85,EY86,EY87,EY88,EY92,EY97,EY102,EY108,EY114)),"NK",SUM(EY83,EY85,EY86,EY87,EY88,EY92,EY97,EY102,EY108,EY114)),Table5a!EV84)</f>
        <v/>
      </c>
      <c r="EZ216" s="104" t="str">
        <f>IF(COUNTA(EZ83,EZ85,EZ86,EZ87,EZ88,EZ92,EZ97,EZ102,EZ108,EZ114),IF(NOT(COUNT(EZ83,EZ85,EZ86,EZ87,EZ88,EZ92,EZ97,EZ102,EZ108,EZ114)),"NK",SUM(EZ83,EZ85,EZ86,EZ87,EZ88,EZ92,EZ97,EZ102,EZ108,EZ114)),Table5a!EW84)</f>
        <v/>
      </c>
      <c r="FA216" s="104" t="str">
        <f>IF(COUNTA(FA83,FA85,FA86,FA87,FA88,FA92,FA97,FA102,FA108,FA114),IF(NOT(COUNT(FA83,FA85,FA86,FA87,FA88,FA92,FA97,FA102,FA108,FA114)),"NK",SUM(FA83,FA85,FA86,FA87,FA88,FA92,FA97,FA102,FA108,FA114)),Table5a!EX84)</f>
        <v/>
      </c>
      <c r="FB216" s="104" t="str">
        <f>IF(COUNTA(FB83,FB85,FB86,FB87,FB88,FB92,FB97,FB102,FB108,FB114),IF(NOT(COUNT(FB83,FB85,FB86,FB87,FB88,FB92,FB97,FB102,FB108,FB114)),"NK",SUM(FB83,FB85,FB86,FB87,FB88,FB92,FB97,FB102,FB108,FB114)),Table5a!EY84)</f>
        <v/>
      </c>
      <c r="FC216" s="104" t="str">
        <f>IF(COUNTA(FC83,FC85,FC86,FC87,FC88,FC92,FC97,FC102,FC108,FC114),IF(NOT(COUNT(FC83,FC85,FC86,FC87,FC88,FC92,FC97,FC102,FC108,FC114)),"NK",SUM(FC83,FC85,FC86,FC87,FC88,FC92,FC97,FC102,FC108,FC114)),Table5a!EZ84)</f>
        <v/>
      </c>
      <c r="FD216" s="104" t="str">
        <f>IF(COUNTA(FD83,FD85,FD86,FD87,FD88,FD92,FD97,FD102,FD108,FD114),IF(NOT(COUNT(FD83,FD85,FD86,FD87,FD88,FD92,FD97,FD102,FD108,FD114)),"NK",SUM(FD83,FD85,FD86,FD87,FD88,FD92,FD97,FD102,FD108,FD114)),Table5a!FA84)</f>
        <v/>
      </c>
      <c r="FE216" s="104" t="str">
        <f>IF(COUNTA(FE83,FE85,FE86,FE87,FE88,FE92,FE97,FE102,FE108,FE114),IF(NOT(COUNT(FE83,FE85,FE86,FE87,FE88,FE92,FE97,FE102,FE108,FE114)),"NK",SUM(FE83,FE85,FE86,FE87,FE88,FE92,FE97,FE102,FE108,FE114)),Table5a!FB84)</f>
        <v/>
      </c>
      <c r="FF216" s="104" t="str">
        <f>IF(COUNTA(FF83,FF85,FF86,FF87,FF88,FF92,FF97,FF102,FF108,FF114),IF(NOT(COUNT(FF83,FF85,FF86,FF87,FF88,FF92,FF97,FF102,FF108,FF114)),"NK",SUM(FF83,FF85,FF86,FF87,FF88,FF92,FF97,FF102,FF108,FF114)),Table5a!FC84)</f>
        <v/>
      </c>
      <c r="FG216" s="104" t="str">
        <f>IF(COUNTA(FG83,FG85,FG86,FG87,FG88,FG92,FG97,FG102,FG108,FG114),IF(NOT(COUNT(FG83,FG85,FG86,FG87,FG88,FG92,FG97,FG102,FG108,FG114)),"NK",SUM(FG83,FG85,FG86,FG87,FG88,FG92,FG97,FG102,FG108,FG114)),Table5a!FD84)</f>
        <v/>
      </c>
      <c r="FH216" s="104" t="str">
        <f>IF(COUNTA(FH83,FH85,FH86,FH87,FH88,FH92,FH97,FH102,FH108,FH114),IF(NOT(COUNT(FH83,FH85,FH86,FH87,FH88,FH92,FH97,FH102,FH108,FH114)),"NK",SUM(FH83,FH85,FH86,FH87,FH88,FH92,FH97,FH102,FH108,FH114)),Table5a!FE84)</f>
        <v/>
      </c>
      <c r="FI216" s="104" t="str">
        <f>IF(COUNTA(FI83,FI85,FI86,FI87,FI88,FI92,FI97,FI102,FI108,FI114),IF(NOT(COUNT(FI83,FI85,FI86,FI87,FI88,FI92,FI97,FI102,FI108,FI114)),"NK",SUM(FI83,FI85,FI86,FI87,FI88,FI92,FI97,FI102,FI108,FI114)),Table5a!FF84)</f>
        <v/>
      </c>
      <c r="FJ216" s="104" t="str">
        <f>IF(COUNTA(FJ83,FJ85,FJ86,FJ87,FJ88,FJ92,FJ97,FJ102,FJ108,FJ114),IF(NOT(COUNT(FJ83,FJ85,FJ86,FJ87,FJ88,FJ92,FJ97,FJ102,FJ108,FJ114)),"NK",SUM(FJ83,FJ85,FJ86,FJ87,FJ88,FJ92,FJ97,FJ102,FJ108,FJ114)),Table5a!FG84)</f>
        <v/>
      </c>
      <c r="FK216" s="104" t="str">
        <f>IF(COUNTA(FK83,FK85,FK86,FK87,FK88,FK92,FK97,FK102,FK108,FK114),IF(NOT(COUNT(FK83,FK85,FK86,FK87,FK88,FK92,FK97,FK102,FK108,FK114)),"NK",SUM(FK83,FK85,FK86,FK87,FK88,FK92,FK97,FK102,FK108,FK114)),Table5a!FH84)</f>
        <v/>
      </c>
      <c r="FL216" s="104" t="str">
        <f>IF(COUNTA(FL83,FL85,FL86,FL87,FL88,FL92,FL97,FL102,FL108,FL114),IF(NOT(COUNT(FL83,FL85,FL86,FL87,FL88,FL92,FL97,FL102,FL108,FL114)),"NK",SUM(FL83,FL85,FL86,FL87,FL88,FL92,FL97,FL102,FL108,FL114)),Table5a!FI84)</f>
        <v/>
      </c>
      <c r="FM216" s="104" t="str">
        <f>IF(COUNTA(FM83,FM85,FM86,FM87,FM88,FM92,FM97,FM102,FM108,FM114),IF(NOT(COUNT(FM83,FM85,FM86,FM87,FM88,FM92,FM97,FM102,FM108,FM114)),"NK",SUM(FM83,FM85,FM86,FM87,FM88,FM92,FM97,FM102,FM108,FM114)),Table5a!FJ84)</f>
        <v/>
      </c>
      <c r="FN216" s="104" t="str">
        <f>IF(COUNTA(FN83,FN85,FN86,FN87,FN88,FN92,FN97,FN102,FN108,FN114),IF(NOT(COUNT(FN83,FN85,FN86,FN87,FN88,FN92,FN97,FN102,FN108,FN114)),"NK",SUM(FN83,FN85,FN86,FN87,FN88,FN92,FN97,FN102,FN108,FN114)),Table5a!FK84)</f>
        <v/>
      </c>
      <c r="FO216" s="104" t="str">
        <f>IF(COUNTA(FO83,FO85,FO86,FO87,FO88,FO92,FO97,FO102,FO108,FO114),IF(NOT(COUNT(FO83,FO85,FO86,FO87,FO88,FO92,FO97,FO102,FO108,FO114)),"NK",SUM(FO83,FO85,FO86,FO87,FO88,FO92,FO97,FO102,FO108,FO114)),Table5a!FL84)</f>
        <v/>
      </c>
      <c r="FP216" s="104" t="str">
        <f>IF(COUNTA(FP83,FP85,FP86,FP87,FP88,FP92,FP97,FP102,FP108,FP114),IF(NOT(COUNT(FP83,FP85,FP86,FP87,FP88,FP92,FP97,FP102,FP108,FP114)),"NK",SUM(FP83,FP85,FP86,FP87,FP88,FP92,FP97,FP102,FP108,FP114)),Table5a!FM84)</f>
        <v/>
      </c>
      <c r="FQ216" s="104" t="str">
        <f>IF(COUNTA(FQ83,FQ85,FQ86,FQ87,FQ88,FQ92,FQ97,FQ102,FQ108,FQ114),IF(NOT(COUNT(FQ83,FQ85,FQ86,FQ87,FQ88,FQ92,FQ97,FQ102,FQ108,FQ114)),"NK",SUM(FQ83,FQ85,FQ86,FQ87,FQ88,FQ92,FQ97,FQ102,FQ108,FQ114)),Table5a!FN84)</f>
        <v/>
      </c>
    </row>
    <row r="217" spans="4:173" ht="15" customHeight="1" outlineLevel="1" x14ac:dyDescent="0.3">
      <c r="D217" s="77" t="s">
        <v>24254</v>
      </c>
      <c r="E217" s="37" t="s">
        <v>24255</v>
      </c>
      <c r="F217" s="104" t="str">
        <f>IF(COUNTA(F71),IF(NOT(COUNT(F71)),"NK",SUM(F71)),Table5a!C61)</f>
        <v/>
      </c>
      <c r="G217" s="104" t="str">
        <f>IF(COUNTA(G71),IF(NOT(COUNT(G71)),"NK",SUM(G71)),Table5a!D61)</f>
        <v/>
      </c>
      <c r="H217" s="104" t="str">
        <f>IF(COUNTA(H71),IF(NOT(COUNT(H71)),"NK",SUM(H71)),Table5a!E61)</f>
        <v/>
      </c>
      <c r="I217" s="104" t="str">
        <f>IF(COUNTA(I71),IF(NOT(COUNT(I71)),"NK",SUM(I71)),Table5a!F61)</f>
        <v/>
      </c>
      <c r="J217" s="104" t="str">
        <f>IF(COUNTA(J71),IF(NOT(COUNT(J71)),"NK",SUM(J71)),Table5a!G61)</f>
        <v/>
      </c>
      <c r="K217" s="104" t="str">
        <f>IF(COUNTA(K71),IF(NOT(COUNT(K71)),"NK",SUM(K71)),Table5a!H61)</f>
        <v/>
      </c>
      <c r="L217" s="104" t="str">
        <f>IF(COUNTA(L71),IF(NOT(COUNT(L71)),"NK",SUM(L71)),Table5a!I61)</f>
        <v/>
      </c>
      <c r="M217" s="104" t="str">
        <f>IF(COUNTA(M71),IF(NOT(COUNT(M71)),"NK",SUM(M71)),Table5a!J61)</f>
        <v/>
      </c>
      <c r="N217" s="104" t="str">
        <f>IF(COUNTA(N71),IF(NOT(COUNT(N71)),"NK",SUM(N71)),Table5a!K61)</f>
        <v/>
      </c>
      <c r="O217" s="104" t="str">
        <f>IF(COUNTA(O71),IF(NOT(COUNT(O71)),"NK",SUM(O71)),Table5a!L61)</f>
        <v/>
      </c>
      <c r="P217" s="104" t="str">
        <f>IF(COUNTA(P71),IF(NOT(COUNT(P71)),"NK",SUM(P71)),Table5a!M61)</f>
        <v/>
      </c>
      <c r="Q217" s="104" t="str">
        <f>IF(COUNTA(Q71),IF(NOT(COUNT(Q71)),"NK",SUM(Q71)),Table5a!N61)</f>
        <v/>
      </c>
      <c r="R217" s="104" t="str">
        <f>IF(COUNTA(R71),IF(NOT(COUNT(R71)),"NK",SUM(R71)),Table5a!O61)</f>
        <v/>
      </c>
      <c r="S217" s="104" t="str">
        <f>IF(COUNTA(S71),IF(NOT(COUNT(S71)),"NK",SUM(S71)),Table5a!P61)</f>
        <v/>
      </c>
      <c r="T217" s="104" t="str">
        <f>IF(COUNTA(T71),IF(NOT(COUNT(T71)),"NK",SUM(T71)),Table5a!Q61)</f>
        <v/>
      </c>
      <c r="U217" s="104" t="str">
        <f>IF(COUNTA(U71),IF(NOT(COUNT(U71)),"NK",SUM(U71)),Table5a!R61)</f>
        <v/>
      </c>
      <c r="V217" s="104" t="str">
        <f>IF(COUNTA(V71),IF(NOT(COUNT(V71)),"NK",SUM(V71)),Table5a!S61)</f>
        <v/>
      </c>
      <c r="W217" s="104" t="str">
        <f>IF(COUNTA(W71),IF(NOT(COUNT(W71)),"NK",SUM(W71)),Table5a!T61)</f>
        <v/>
      </c>
      <c r="X217" s="104" t="str">
        <f>IF(COUNTA(X71),IF(NOT(COUNT(X71)),"NK",SUM(X71)),Table5a!U61)</f>
        <v/>
      </c>
      <c r="Y217" s="104" t="str">
        <f>IF(COUNTA(Y71),IF(NOT(COUNT(Y71)),"NK",SUM(Y71)),Table5a!V61)</f>
        <v/>
      </c>
      <c r="Z217" s="104" t="str">
        <f>IF(COUNTA(Z71),IF(NOT(COUNT(Z71)),"NK",SUM(Z71)),Table5a!W61)</f>
        <v/>
      </c>
      <c r="AA217" s="104" t="str">
        <f>IF(COUNTA(AA71),IF(NOT(COUNT(AA71)),"NK",SUM(AA71)),Table5a!X61)</f>
        <v/>
      </c>
      <c r="AB217" s="104" t="str">
        <f>IF(COUNTA(AB71),IF(NOT(COUNT(AB71)),"NK",SUM(AB71)),Table5a!Y61)</f>
        <v/>
      </c>
      <c r="AC217" s="104" t="str">
        <f>IF(COUNTA(AC71),IF(NOT(COUNT(AC71)),"NK",SUM(AC71)),Table5a!Z61)</f>
        <v/>
      </c>
      <c r="AD217" s="104" t="str">
        <f>IF(COUNTA(AD71),IF(NOT(COUNT(AD71)),"NK",SUM(AD71)),Table5a!AA61)</f>
        <v/>
      </c>
      <c r="AE217" s="104" t="str">
        <f>IF(COUNTA(AE71),IF(NOT(COUNT(AE71)),"NK",SUM(AE71)),Table5a!AB61)</f>
        <v/>
      </c>
      <c r="AF217" s="104" t="str">
        <f>IF(COUNTA(AF71),IF(NOT(COUNT(AF71)),"NK",SUM(AF71)),Table5a!AC61)</f>
        <v/>
      </c>
      <c r="AG217" s="104" t="str">
        <f>IF(COUNTA(AG71),IF(NOT(COUNT(AG71)),"NK",SUM(AG71)),Table5a!AD61)</f>
        <v/>
      </c>
      <c r="AH217" s="104" t="str">
        <f>IF(COUNTA(AH71),IF(NOT(COUNT(AH71)),"NK",SUM(AH71)),Table5a!AE61)</f>
        <v/>
      </c>
      <c r="AI217" s="104" t="str">
        <f>IF(COUNTA(AI71),IF(NOT(COUNT(AI71)),"NK",SUM(AI71)),Table5a!AF61)</f>
        <v/>
      </c>
      <c r="AJ217" s="104" t="str">
        <f>IF(COUNTA(AJ71),IF(NOT(COUNT(AJ71)),"NK",SUM(AJ71)),Table5a!AG61)</f>
        <v/>
      </c>
      <c r="AK217" s="104" t="str">
        <f>IF(COUNTA(AK71),IF(NOT(COUNT(AK71)),"NK",SUM(AK71)),Table5a!AH61)</f>
        <v/>
      </c>
      <c r="AL217" s="104" t="str">
        <f>IF(COUNTA(AL71),IF(NOT(COUNT(AL71)),"NK",SUM(AL71)),Table5a!AI61)</f>
        <v/>
      </c>
      <c r="AM217" s="104" t="str">
        <f>IF(COUNTA(AM71),IF(NOT(COUNT(AM71)),"NK",SUM(AM71)),Table5a!AJ61)</f>
        <v/>
      </c>
      <c r="AN217" s="104" t="str">
        <f>IF(COUNTA(AN71),IF(NOT(COUNT(AN71)),"NK",SUM(AN71)),Table5a!AK61)</f>
        <v/>
      </c>
      <c r="AO217" s="104" t="str">
        <f>IF(COUNTA(AO71),IF(NOT(COUNT(AO71)),"NK",SUM(AO71)),Table5a!AL61)</f>
        <v/>
      </c>
      <c r="AP217" s="104" t="str">
        <f>IF(COUNTA(AP71),IF(NOT(COUNT(AP71)),"NK",SUM(AP71)),Table5a!AM61)</f>
        <v/>
      </c>
      <c r="AQ217" s="104" t="str">
        <f>IF(COUNTA(AQ71),IF(NOT(COUNT(AQ71)),"NK",SUM(AQ71)),Table5a!AN61)</f>
        <v/>
      </c>
      <c r="AR217" s="104" t="str">
        <f>IF(COUNTA(AR71),IF(NOT(COUNT(AR71)),"NK",SUM(AR71)),Table5a!AO61)</f>
        <v/>
      </c>
      <c r="AS217" s="104" t="str">
        <f>IF(COUNTA(AS71),IF(NOT(COUNT(AS71)),"NK",SUM(AS71)),Table5a!AP61)</f>
        <v/>
      </c>
      <c r="AT217" s="104" t="str">
        <f>IF(COUNTA(AT71),IF(NOT(COUNT(AT71)),"NK",SUM(AT71)),Table5a!AQ61)</f>
        <v/>
      </c>
      <c r="AU217" s="104" t="str">
        <f>IF(COUNTA(AU71),IF(NOT(COUNT(AU71)),"NK",SUM(AU71)),Table5a!AR61)</f>
        <v/>
      </c>
      <c r="AV217" s="105" t="str">
        <f>IF(COUNTA(AV71),IF(NOT(COUNT(AV71)),"NK",SUM(AV71)),IF(ISNUMBER(Table5a!AS61),Table5a!AS61*CH4_GWP,Table5a!AS61))</f>
        <v/>
      </c>
      <c r="AW217" s="104" t="str">
        <f>IF(COUNTA(AW71),IF(NOT(COUNT(AW71)),"NK",SUM(AW71)),IF(ISNUMBER(Table5a!AT61),Table5a!AT61*CH4_GWP,Table5a!AT61))</f>
        <v/>
      </c>
      <c r="AX217" s="104" t="str">
        <f>IF(COUNTA(AX71),IF(NOT(COUNT(AX71)),"NK",SUM(AX71)),IF(ISNUMBER(Table5a!AU61),Table5a!AU61*CH4_GWP,Table5a!AU61))</f>
        <v/>
      </c>
      <c r="AY217" s="104" t="str">
        <f>IF(COUNTA(AY71),IF(NOT(COUNT(AY71)),"NK",SUM(AY71)),IF(ISNUMBER(Table5a!AV61),Table5a!AV61*CH4_GWP,Table5a!AV61))</f>
        <v/>
      </c>
      <c r="AZ217" s="104" t="str">
        <f>IF(COUNTA(AZ71),IF(NOT(COUNT(AZ71)),"NK",SUM(AZ71)),IF(ISNUMBER(Table5a!AW61),Table5a!AW61*CH4_GWP,Table5a!AW61))</f>
        <v/>
      </c>
      <c r="BA217" s="104" t="str">
        <f>IF(COUNTA(BA71),IF(NOT(COUNT(BA71)),"NK",SUM(BA71)),IF(ISNUMBER(Table5a!AX61),Table5a!AX61*CH4_GWP,Table5a!AX61))</f>
        <v/>
      </c>
      <c r="BB217" s="104" t="str">
        <f>IF(COUNTA(BB71),IF(NOT(COUNT(BB71)),"NK",SUM(BB71)),IF(ISNUMBER(Table5a!AY61),Table5a!AY61*CH4_GWP,Table5a!AY61))</f>
        <v/>
      </c>
      <c r="BC217" s="104" t="str">
        <f>IF(COUNTA(BC71),IF(NOT(COUNT(BC71)),"NK",SUM(BC71)),IF(ISNUMBER(Table5a!AZ61),Table5a!AZ61*CH4_GWP,Table5a!AZ61))</f>
        <v/>
      </c>
      <c r="BD217" s="104" t="str">
        <f>IF(COUNTA(BD71),IF(NOT(COUNT(BD71)),"NK",SUM(BD71)),IF(ISNUMBER(Table5a!BA61),Table5a!BA61*CH4_GWP,Table5a!BA61))</f>
        <v/>
      </c>
      <c r="BE217" s="104" t="str">
        <f>IF(COUNTA(BE71),IF(NOT(COUNT(BE71)),"NK",SUM(BE71)),IF(ISNUMBER(Table5a!BB61),Table5a!BB61*CH4_GWP,Table5a!BB61))</f>
        <v/>
      </c>
      <c r="BF217" s="104" t="str">
        <f>IF(COUNTA(BF71),IF(NOT(COUNT(BF71)),"NK",SUM(BF71)),IF(ISNUMBER(Table5a!BC61),Table5a!BC61*CH4_GWP,Table5a!BC61))</f>
        <v/>
      </c>
      <c r="BG217" s="104" t="str">
        <f>IF(COUNTA(BG71),IF(NOT(COUNT(BG71)),"NK",SUM(BG71)),IF(ISNUMBER(Table5a!BD61),Table5a!BD61*CH4_GWP,Table5a!BD61))</f>
        <v/>
      </c>
      <c r="BH217" s="104" t="str">
        <f>IF(COUNTA(BH71),IF(NOT(COUNT(BH71)),"NK",SUM(BH71)),IF(ISNUMBER(Table5a!BE61),Table5a!BE61*CH4_GWP,Table5a!BE61))</f>
        <v/>
      </c>
      <c r="BI217" s="104" t="str">
        <f>IF(COUNTA(BI71),IF(NOT(COUNT(BI71)),"NK",SUM(BI71)),IF(ISNUMBER(Table5a!BF61),Table5a!BF61*CH4_GWP,Table5a!BF61))</f>
        <v/>
      </c>
      <c r="BJ217" s="104" t="str">
        <f>IF(COUNTA(BJ71),IF(NOT(COUNT(BJ71)),"NK",SUM(BJ71)),IF(ISNUMBER(Table5a!BG61),Table5a!BG61*CH4_GWP,Table5a!BG61))</f>
        <v/>
      </c>
      <c r="BK217" s="104" t="str">
        <f>IF(COUNTA(BK71),IF(NOT(COUNT(BK71)),"NK",SUM(BK71)),IF(ISNUMBER(Table5a!BH61),Table5a!BH61*CH4_GWP,Table5a!BH61))</f>
        <v/>
      </c>
      <c r="BL217" s="104" t="str">
        <f>IF(COUNTA(BL71),IF(NOT(COUNT(BL71)),"NK",SUM(BL71)),IF(ISNUMBER(Table5a!BI61),Table5a!BI61*CH4_GWP,Table5a!BI61))</f>
        <v/>
      </c>
      <c r="BM217" s="104" t="str">
        <f>IF(COUNTA(BM71),IF(NOT(COUNT(BM71)),"NK",SUM(BM71)),IF(ISNUMBER(Table5a!BJ61),Table5a!BJ61*CH4_GWP,Table5a!BJ61))</f>
        <v/>
      </c>
      <c r="BN217" s="104" t="str">
        <f>IF(COUNTA(BN71),IF(NOT(COUNT(BN71)),"NK",SUM(BN71)),IF(ISNUMBER(Table5a!BK61),Table5a!BK61*CH4_GWP,Table5a!BK61))</f>
        <v/>
      </c>
      <c r="BO217" s="104" t="str">
        <f>IF(COUNTA(BO71),IF(NOT(COUNT(BO71)),"NK",SUM(BO71)),IF(ISNUMBER(Table5a!BL61),Table5a!BL61*CH4_GWP,Table5a!BL61))</f>
        <v/>
      </c>
      <c r="BP217" s="104" t="str">
        <f>IF(COUNTA(BP71),IF(NOT(COUNT(BP71)),"NK",SUM(BP71)),IF(ISNUMBER(Table5a!BM61),Table5a!BM61*CH4_GWP,Table5a!BM61))</f>
        <v/>
      </c>
      <c r="BQ217" s="104" t="str">
        <f>IF(COUNTA(BQ71),IF(NOT(COUNT(BQ71)),"NK",SUM(BQ71)),IF(ISNUMBER(Table5a!BN61),Table5a!BN61*CH4_GWP,Table5a!BN61))</f>
        <v/>
      </c>
      <c r="BR217" s="104" t="str">
        <f>IF(COUNTA(BR71),IF(NOT(COUNT(BR71)),"NK",SUM(BR71)),IF(ISNUMBER(Table5a!BO61),Table5a!BO61*CH4_GWP,Table5a!BO61))</f>
        <v/>
      </c>
      <c r="BS217" s="104" t="str">
        <f>IF(COUNTA(BS71),IF(NOT(COUNT(BS71)),"NK",SUM(BS71)),IF(ISNUMBER(Table5a!BP61),Table5a!BP61*CH4_GWP,Table5a!BP61))</f>
        <v/>
      </c>
      <c r="BT217" s="104" t="str">
        <f>IF(COUNTA(BT71),IF(NOT(COUNT(BT71)),"NK",SUM(BT71)),IF(ISNUMBER(Table5a!BQ61),Table5a!BQ61*CH4_GWP,Table5a!BQ61))</f>
        <v/>
      </c>
      <c r="BU217" s="104" t="str">
        <f>IF(COUNTA(BU71),IF(NOT(COUNT(BU71)),"NK",SUM(BU71)),IF(ISNUMBER(Table5a!BR61),Table5a!BR61*CH4_GWP,Table5a!BR61))</f>
        <v/>
      </c>
      <c r="BV217" s="104" t="str">
        <f>IF(COUNTA(BV71),IF(NOT(COUNT(BV71)),"NK",SUM(BV71)),IF(ISNUMBER(Table5a!BS61),Table5a!BS61*CH4_GWP,Table5a!BS61))</f>
        <v/>
      </c>
      <c r="BW217" s="104" t="str">
        <f>IF(COUNTA(BW71),IF(NOT(COUNT(BW71)),"NK",SUM(BW71)),IF(ISNUMBER(Table5a!BT61),Table5a!BT61*CH4_GWP,Table5a!BT61))</f>
        <v/>
      </c>
      <c r="BX217" s="104" t="str">
        <f>IF(COUNTA(BX71),IF(NOT(COUNT(BX71)),"NK",SUM(BX71)),IF(ISNUMBER(Table5a!BU61),Table5a!BU61*CH4_GWP,Table5a!BU61))</f>
        <v/>
      </c>
      <c r="BY217" s="104" t="str">
        <f>IF(COUNTA(BY71),IF(NOT(COUNT(BY71)),"NK",SUM(BY71)),IF(ISNUMBER(Table5a!BV61),Table5a!BV61*CH4_GWP,Table5a!BV61))</f>
        <v/>
      </c>
      <c r="BZ217" s="104" t="str">
        <f>IF(COUNTA(BZ71),IF(NOT(COUNT(BZ71)),"NK",SUM(BZ71)),IF(ISNUMBER(Table5a!BW61),Table5a!BW61*CH4_GWP,Table5a!BW61))</f>
        <v/>
      </c>
      <c r="CA217" s="104" t="str">
        <f>IF(COUNTA(CA71),IF(NOT(COUNT(CA71)),"NK",SUM(CA71)),IF(ISNUMBER(Table5a!BX61),Table5a!BX61*CH4_GWP,Table5a!BX61))</f>
        <v/>
      </c>
      <c r="CB217" s="104" t="str">
        <f>IF(COUNTA(CB71),IF(NOT(COUNT(CB71)),"NK",SUM(CB71)),IF(ISNUMBER(Table5a!BY61),Table5a!BY61*CH4_GWP,Table5a!BY61))</f>
        <v/>
      </c>
      <c r="CC217" s="104" t="str">
        <f>IF(COUNTA(CC71),IF(NOT(COUNT(CC71)),"NK",SUM(CC71)),IF(ISNUMBER(Table5a!BZ61),Table5a!BZ61*CH4_GWP,Table5a!BZ61))</f>
        <v/>
      </c>
      <c r="CD217" s="104" t="str">
        <f>IF(COUNTA(CD71),IF(NOT(COUNT(CD71)),"NK",SUM(CD71)),IF(ISNUMBER(Table5a!CA61),Table5a!CA61*CH4_GWP,Table5a!CA61))</f>
        <v/>
      </c>
      <c r="CE217" s="104" t="str">
        <f>IF(COUNTA(CE71),IF(NOT(COUNT(CE71)),"NK",SUM(CE71)),IF(ISNUMBER(Table5a!CB61),Table5a!CB61*CH4_GWP,Table5a!CB61))</f>
        <v/>
      </c>
      <c r="CF217" s="104" t="str">
        <f>IF(COUNTA(CF71),IF(NOT(COUNT(CF71)),"NK",SUM(CF71)),IF(ISNUMBER(Table5a!CC61),Table5a!CC61*CH4_GWP,Table5a!CC61))</f>
        <v/>
      </c>
      <c r="CG217" s="104" t="str">
        <f>IF(COUNTA(CG71),IF(NOT(COUNT(CG71)),"NK",SUM(CG71)),IF(ISNUMBER(Table5a!CD61),Table5a!CD61*CH4_GWP,Table5a!CD61))</f>
        <v/>
      </c>
      <c r="CH217" s="104" t="str">
        <f>IF(COUNTA(CH71),IF(NOT(COUNT(CH71)),"NK",SUM(CH71)),IF(ISNUMBER(Table5a!CE61),Table5a!CE61*CH4_GWP,Table5a!CE61))</f>
        <v/>
      </c>
      <c r="CI217" s="104" t="str">
        <f>IF(COUNTA(CI71),IF(NOT(COUNT(CI71)),"NK",SUM(CI71)),IF(ISNUMBER(Table5a!CF61),Table5a!CF61*CH4_GWP,Table5a!CF61))</f>
        <v/>
      </c>
      <c r="CJ217" s="104" t="str">
        <f>IF(COUNTA(CJ71),IF(NOT(COUNT(CJ71)),"NK",SUM(CJ71)),IF(ISNUMBER(Table5a!CG61),Table5a!CG61*CH4_GWP,Table5a!CG61))</f>
        <v/>
      </c>
      <c r="CK217" s="104" t="str">
        <f>IF(COUNTA(CK71),IF(NOT(COUNT(CK71)),"NK",SUM(CK71)),IF(ISNUMBER(Table5a!CH61),Table5a!CH61*CH4_GWP,Table5a!CH61))</f>
        <v/>
      </c>
      <c r="CL217" s="105" t="str">
        <f>IF(COUNTA(CL71),IF(NOT(COUNT(CL71)),"NK",SUM(CL71)),IF(ISNUMBER(Table5a!CI61),Table5a!CI61*N2O_GWP,Table5a!CI61))</f>
        <v/>
      </c>
      <c r="CM217" s="104" t="str">
        <f>IF(COUNTA(CM71),IF(NOT(COUNT(CM71)),"NK",SUM(CM71)),IF(ISNUMBER(Table5a!CJ61),Table5a!CJ61*N2O_GWP,Table5a!CJ61))</f>
        <v/>
      </c>
      <c r="CN217" s="104" t="str">
        <f>IF(COUNTA(CN71),IF(NOT(COUNT(CN71)),"NK",SUM(CN71)),IF(ISNUMBER(Table5a!CK61),Table5a!CK61*N2O_GWP,Table5a!CK61))</f>
        <v/>
      </c>
      <c r="CO217" s="104" t="str">
        <f>IF(COUNTA(CO71),IF(NOT(COUNT(CO71)),"NK",SUM(CO71)),IF(ISNUMBER(Table5a!CL61),Table5a!CL61*N2O_GWP,Table5a!CL61))</f>
        <v/>
      </c>
      <c r="CP217" s="104" t="str">
        <f>IF(COUNTA(CP71),IF(NOT(COUNT(CP71)),"NK",SUM(CP71)),IF(ISNUMBER(Table5a!CM61),Table5a!CM61*N2O_GWP,Table5a!CM61))</f>
        <v/>
      </c>
      <c r="CQ217" s="104" t="str">
        <f>IF(COUNTA(CQ71),IF(NOT(COUNT(CQ71)),"NK",SUM(CQ71)),IF(ISNUMBER(Table5a!CN61),Table5a!CN61*N2O_GWP,Table5a!CN61))</f>
        <v/>
      </c>
      <c r="CR217" s="104" t="str">
        <f>IF(COUNTA(CR71),IF(NOT(COUNT(CR71)),"NK",SUM(CR71)),IF(ISNUMBER(Table5a!CO61),Table5a!CO61*N2O_GWP,Table5a!CO61))</f>
        <v/>
      </c>
      <c r="CS217" s="104" t="str">
        <f>IF(COUNTA(CS71),IF(NOT(COUNT(CS71)),"NK",SUM(CS71)),IF(ISNUMBER(Table5a!CP61),Table5a!CP61*N2O_GWP,Table5a!CP61))</f>
        <v/>
      </c>
      <c r="CT217" s="104" t="str">
        <f>IF(COUNTA(CT71),IF(NOT(COUNT(CT71)),"NK",SUM(CT71)),IF(ISNUMBER(Table5a!CQ61),Table5a!CQ61*N2O_GWP,Table5a!CQ61))</f>
        <v/>
      </c>
      <c r="CU217" s="104" t="str">
        <f>IF(COUNTA(CU71),IF(NOT(COUNT(CU71)),"NK",SUM(CU71)),IF(ISNUMBER(Table5a!CR61),Table5a!CR61*N2O_GWP,Table5a!CR61))</f>
        <v/>
      </c>
      <c r="CV217" s="104" t="str">
        <f>IF(COUNTA(CV71),IF(NOT(COUNT(CV71)),"NK",SUM(CV71)),IF(ISNUMBER(Table5a!CS61),Table5a!CS61*N2O_GWP,Table5a!CS61))</f>
        <v/>
      </c>
      <c r="CW217" s="104" t="str">
        <f>IF(COUNTA(CW71),IF(NOT(COUNT(CW71)),"NK",SUM(CW71)),IF(ISNUMBER(Table5a!CT61),Table5a!CT61*N2O_GWP,Table5a!CT61))</f>
        <v/>
      </c>
      <c r="CX217" s="104" t="str">
        <f>IF(COUNTA(CX71),IF(NOT(COUNT(CX71)),"NK",SUM(CX71)),IF(ISNUMBER(Table5a!CU61),Table5a!CU61*N2O_GWP,Table5a!CU61))</f>
        <v/>
      </c>
      <c r="CY217" s="104" t="str">
        <f>IF(COUNTA(CY71),IF(NOT(COUNT(CY71)),"NK",SUM(CY71)),IF(ISNUMBER(Table5a!CV61),Table5a!CV61*N2O_GWP,Table5a!CV61))</f>
        <v/>
      </c>
      <c r="CZ217" s="104" t="str">
        <f>IF(COUNTA(CZ71),IF(NOT(COUNT(CZ71)),"NK",SUM(CZ71)),IF(ISNUMBER(Table5a!CW61),Table5a!CW61*N2O_GWP,Table5a!CW61))</f>
        <v/>
      </c>
      <c r="DA217" s="104" t="str">
        <f>IF(COUNTA(DA71),IF(NOT(COUNT(DA71)),"NK",SUM(DA71)),IF(ISNUMBER(Table5a!CX61),Table5a!CX61*N2O_GWP,Table5a!CX61))</f>
        <v/>
      </c>
      <c r="DB217" s="104" t="str">
        <f>IF(COUNTA(DB71),IF(NOT(COUNT(DB71)),"NK",SUM(DB71)),IF(ISNUMBER(Table5a!CY61),Table5a!CY61*N2O_GWP,Table5a!CY61))</f>
        <v/>
      </c>
      <c r="DC217" s="104" t="str">
        <f>IF(COUNTA(DC71),IF(NOT(COUNT(DC71)),"NK",SUM(DC71)),IF(ISNUMBER(Table5a!CZ61),Table5a!CZ61*N2O_GWP,Table5a!CZ61))</f>
        <v/>
      </c>
      <c r="DD217" s="104" t="str">
        <f>IF(COUNTA(DD71),IF(NOT(COUNT(DD71)),"NK",SUM(DD71)),IF(ISNUMBER(Table5a!DA61),Table5a!DA61*N2O_GWP,Table5a!DA61))</f>
        <v/>
      </c>
      <c r="DE217" s="104" t="str">
        <f>IF(COUNTA(DE71),IF(NOT(COUNT(DE71)),"NK",SUM(DE71)),IF(ISNUMBER(Table5a!DB61),Table5a!DB61*N2O_GWP,Table5a!DB61))</f>
        <v/>
      </c>
      <c r="DF217" s="104" t="str">
        <f>IF(COUNTA(DF71),IF(NOT(COUNT(DF71)),"NK",SUM(DF71)),IF(ISNUMBER(Table5a!DC61),Table5a!DC61*N2O_GWP,Table5a!DC61))</f>
        <v/>
      </c>
      <c r="DG217" s="104" t="str">
        <f>IF(COUNTA(DG71),IF(NOT(COUNT(DG71)),"NK",SUM(DG71)),IF(ISNUMBER(Table5a!DD61),Table5a!DD61*N2O_GWP,Table5a!DD61))</f>
        <v/>
      </c>
      <c r="DH217" s="104" t="str">
        <f>IF(COUNTA(DH71),IF(NOT(COUNT(DH71)),"NK",SUM(DH71)),IF(ISNUMBER(Table5a!DE61),Table5a!DE61*N2O_GWP,Table5a!DE61))</f>
        <v/>
      </c>
      <c r="DI217" s="104" t="str">
        <f>IF(COUNTA(DI71),IF(NOT(COUNT(DI71)),"NK",SUM(DI71)),IF(ISNUMBER(Table5a!DF61),Table5a!DF61*N2O_GWP,Table5a!DF61))</f>
        <v/>
      </c>
      <c r="DJ217" s="104" t="str">
        <f>IF(COUNTA(DJ71),IF(NOT(COUNT(DJ71)),"NK",SUM(DJ71)),IF(ISNUMBER(Table5a!DG61),Table5a!DG61*N2O_GWP,Table5a!DG61))</f>
        <v/>
      </c>
      <c r="DK217" s="104" t="str">
        <f>IF(COUNTA(DK71),IF(NOT(COUNT(DK71)),"NK",SUM(DK71)),IF(ISNUMBER(Table5a!DH61),Table5a!DH61*N2O_GWP,Table5a!DH61))</f>
        <v/>
      </c>
      <c r="DL217" s="104" t="str">
        <f>IF(COUNTA(DL71),IF(NOT(COUNT(DL71)),"NK",SUM(DL71)),IF(ISNUMBER(Table5a!DI61),Table5a!DI61*N2O_GWP,Table5a!DI61))</f>
        <v/>
      </c>
      <c r="DM217" s="104" t="str">
        <f>IF(COUNTA(DM71),IF(NOT(COUNT(DM71)),"NK",SUM(DM71)),IF(ISNUMBER(Table5a!DJ61),Table5a!DJ61*N2O_GWP,Table5a!DJ61))</f>
        <v/>
      </c>
      <c r="DN217" s="104" t="str">
        <f>IF(COUNTA(DN71),IF(NOT(COUNT(DN71)),"NK",SUM(DN71)),IF(ISNUMBER(Table5a!DK61),Table5a!DK61*N2O_GWP,Table5a!DK61))</f>
        <v/>
      </c>
      <c r="DO217" s="104" t="str">
        <f>IF(COUNTA(DO71),IF(NOT(COUNT(DO71)),"NK",SUM(DO71)),IF(ISNUMBER(Table5a!DL61),Table5a!DL61*N2O_GWP,Table5a!DL61))</f>
        <v/>
      </c>
      <c r="DP217" s="104" t="str">
        <f>IF(COUNTA(DP71),IF(NOT(COUNT(DP71)),"NK",SUM(DP71)),IF(ISNUMBER(Table5a!DM61),Table5a!DM61*N2O_GWP,Table5a!DM61))</f>
        <v/>
      </c>
      <c r="DQ217" s="104" t="str">
        <f>IF(COUNTA(DQ71),IF(NOT(COUNT(DQ71)),"NK",SUM(DQ71)),IF(ISNUMBER(Table5a!DN61),Table5a!DN61*N2O_GWP,Table5a!DN61))</f>
        <v/>
      </c>
      <c r="DR217" s="104" t="str">
        <f>IF(COUNTA(DR71),IF(NOT(COUNT(DR71)),"NK",SUM(DR71)),IF(ISNUMBER(Table5a!DO61),Table5a!DO61*N2O_GWP,Table5a!DO61))</f>
        <v/>
      </c>
      <c r="DS217" s="104" t="str">
        <f>IF(COUNTA(DS71),IF(NOT(COUNT(DS71)),"NK",SUM(DS71)),IF(ISNUMBER(Table5a!DP61),Table5a!DP61*N2O_GWP,Table5a!DP61))</f>
        <v/>
      </c>
      <c r="DT217" s="104" t="str">
        <f>IF(COUNTA(DT71),IF(NOT(COUNT(DT71)),"NK",SUM(DT71)),IF(ISNUMBER(Table5a!DQ61),Table5a!DQ61*N2O_GWP,Table5a!DQ61))</f>
        <v/>
      </c>
      <c r="DU217" s="104" t="str">
        <f>IF(COUNTA(DU71),IF(NOT(COUNT(DU71)),"NK",SUM(DU71)),IF(ISNUMBER(Table5a!DR61),Table5a!DR61*N2O_GWP,Table5a!DR61))</f>
        <v/>
      </c>
      <c r="DV217" s="104" t="str">
        <f>IF(COUNTA(DV71),IF(NOT(COUNT(DV71)),"NK",SUM(DV71)),IF(ISNUMBER(Table5a!DS61),Table5a!DS61*N2O_GWP,Table5a!DS61))</f>
        <v/>
      </c>
      <c r="DW217" s="104" t="str">
        <f>IF(COUNTA(DW71),IF(NOT(COUNT(DW71)),"NK",SUM(DW71)),IF(ISNUMBER(Table5a!DT61),Table5a!DT61*N2O_GWP,Table5a!DT61))</f>
        <v/>
      </c>
      <c r="DX217" s="104" t="str">
        <f>IF(COUNTA(DX71),IF(NOT(COUNT(DX71)),"NK",SUM(DX71)),IF(ISNUMBER(Table5a!DU61),Table5a!DU61*N2O_GWP,Table5a!DU61))</f>
        <v/>
      </c>
      <c r="DY217" s="104" t="str">
        <f>IF(COUNTA(DY71),IF(NOT(COUNT(DY71)),"NK",SUM(DY71)),IF(ISNUMBER(Table5a!DV61),Table5a!DV61*N2O_GWP,Table5a!DV61))</f>
        <v/>
      </c>
      <c r="DZ217" s="104" t="str">
        <f>IF(COUNTA(DZ71),IF(NOT(COUNT(DZ71)),"NK",SUM(DZ71)),IF(ISNUMBER(Table5a!DW61),Table5a!DW61*N2O_GWP,Table5a!DW61))</f>
        <v/>
      </c>
      <c r="EA217" s="104" t="str">
        <f>IF(COUNTA(EA71),IF(NOT(COUNT(EA71)),"NK",SUM(EA71)),IF(ISNUMBER(Table5a!DX61),Table5a!DX61*N2O_GWP,Table5a!DX61))</f>
        <v/>
      </c>
      <c r="EB217" s="105" t="str">
        <f>IF(COUNTA(EB71),IF(NOT(COUNT(EB71)),"NK",SUM(EB71)),Table5a!DY61)</f>
        <v/>
      </c>
      <c r="EC217" s="104" t="str">
        <f>IF(COUNTA(EC71),IF(NOT(COUNT(EC71)),"NK",SUM(EC71)),Table5a!DZ61)</f>
        <v/>
      </c>
      <c r="ED217" s="104" t="str">
        <f>IF(COUNTA(ED71),IF(NOT(COUNT(ED71)),"NK",SUM(ED71)),Table5a!EA61)</f>
        <v/>
      </c>
      <c r="EE217" s="104" t="str">
        <f>IF(COUNTA(EE71),IF(NOT(COUNT(EE71)),"NK",SUM(EE71)),Table5a!EB61)</f>
        <v/>
      </c>
      <c r="EF217" s="104" t="str">
        <f>IF(COUNTA(EF71),IF(NOT(COUNT(EF71)),"NK",SUM(EF71)),Table5a!EC61)</f>
        <v/>
      </c>
      <c r="EG217" s="104" t="str">
        <f>IF(COUNTA(EG71),IF(NOT(COUNT(EG71)),"NK",SUM(EG71)),Table5a!ED61)</f>
        <v/>
      </c>
      <c r="EH217" s="104" t="str">
        <f>IF(COUNTA(EH71),IF(NOT(COUNT(EH71)),"NK",SUM(EH71)),Table5a!EE61)</f>
        <v/>
      </c>
      <c r="EI217" s="104" t="str">
        <f>IF(COUNTA(EI71),IF(NOT(COUNT(EI71)),"NK",SUM(EI71)),Table5a!EF61)</f>
        <v/>
      </c>
      <c r="EJ217" s="104" t="str">
        <f>IF(COUNTA(EJ71),IF(NOT(COUNT(EJ71)),"NK",SUM(EJ71)),Table5a!EG61)</f>
        <v/>
      </c>
      <c r="EK217" s="104" t="str">
        <f>IF(COUNTA(EK71),IF(NOT(COUNT(EK71)),"NK",SUM(EK71)),Table5a!EH61)</f>
        <v/>
      </c>
      <c r="EL217" s="104" t="str">
        <f>IF(COUNTA(EL71),IF(NOT(COUNT(EL71)),"NK",SUM(EL71)),Table5a!EI61)</f>
        <v/>
      </c>
      <c r="EM217" s="104" t="str">
        <f>IF(COUNTA(EM71),IF(NOT(COUNT(EM71)),"NK",SUM(EM71)),Table5a!EJ61)</f>
        <v/>
      </c>
      <c r="EN217" s="104" t="str">
        <f>IF(COUNTA(EN71),IF(NOT(COUNT(EN71)),"NK",SUM(EN71)),Table5a!EK61)</f>
        <v/>
      </c>
      <c r="EO217" s="104" t="str">
        <f>IF(COUNTA(EO71),IF(NOT(COUNT(EO71)),"NK",SUM(EO71)),Table5a!EL61)</f>
        <v/>
      </c>
      <c r="EP217" s="104" t="str">
        <f>IF(COUNTA(EP71),IF(NOT(COUNT(EP71)),"NK",SUM(EP71)),Table5a!EM61)</f>
        <v/>
      </c>
      <c r="EQ217" s="104" t="str">
        <f>IF(COUNTA(EQ71),IF(NOT(COUNT(EQ71)),"NK",SUM(EQ71)),Table5a!EN61)</f>
        <v/>
      </c>
      <c r="ER217" s="104" t="str">
        <f>IF(COUNTA(ER71),IF(NOT(COUNT(ER71)),"NK",SUM(ER71)),Table5a!EO61)</f>
        <v/>
      </c>
      <c r="ES217" s="104" t="str">
        <f>IF(COUNTA(ES71),IF(NOT(COUNT(ES71)),"NK",SUM(ES71)),Table5a!EP61)</f>
        <v/>
      </c>
      <c r="ET217" s="104" t="str">
        <f>IF(COUNTA(ET71),IF(NOT(COUNT(ET71)),"NK",SUM(ET71)),Table5a!EQ61)</f>
        <v/>
      </c>
      <c r="EU217" s="104" t="str">
        <f>IF(COUNTA(EU71),IF(NOT(COUNT(EU71)),"NK",SUM(EU71)),Table5a!ER61)</f>
        <v/>
      </c>
      <c r="EV217" s="104" t="str">
        <f>IF(COUNTA(EV71),IF(NOT(COUNT(EV71)),"NK",SUM(EV71)),Table5a!ES61)</f>
        <v/>
      </c>
      <c r="EW217" s="104" t="str">
        <f>IF(COUNTA(EW71),IF(NOT(COUNT(EW71)),"NK",SUM(EW71)),Table5a!ET61)</f>
        <v/>
      </c>
      <c r="EX217" s="104" t="str">
        <f>IF(COUNTA(EX71),IF(NOT(COUNT(EX71)),"NK",SUM(EX71)),Table5a!EU61)</f>
        <v/>
      </c>
      <c r="EY217" s="104" t="str">
        <f>IF(COUNTA(EY71),IF(NOT(COUNT(EY71)),"NK",SUM(EY71)),Table5a!EV61)</f>
        <v/>
      </c>
      <c r="EZ217" s="104" t="str">
        <f>IF(COUNTA(EZ71),IF(NOT(COUNT(EZ71)),"NK",SUM(EZ71)),Table5a!EW61)</f>
        <v/>
      </c>
      <c r="FA217" s="104" t="str">
        <f>IF(COUNTA(FA71),IF(NOT(COUNT(FA71)),"NK",SUM(FA71)),Table5a!EX61)</f>
        <v/>
      </c>
      <c r="FB217" s="104" t="str">
        <f>IF(COUNTA(FB71),IF(NOT(COUNT(FB71)),"NK",SUM(FB71)),Table5a!EY61)</f>
        <v/>
      </c>
      <c r="FC217" s="104" t="str">
        <f>IF(COUNTA(FC71),IF(NOT(COUNT(FC71)),"NK",SUM(FC71)),Table5a!EZ61)</f>
        <v/>
      </c>
      <c r="FD217" s="104" t="str">
        <f>IF(COUNTA(FD71),IF(NOT(COUNT(FD71)),"NK",SUM(FD71)),Table5a!FA61)</f>
        <v/>
      </c>
      <c r="FE217" s="104" t="str">
        <f>IF(COUNTA(FE71),IF(NOT(COUNT(FE71)),"NK",SUM(FE71)),Table5a!FB61)</f>
        <v/>
      </c>
      <c r="FF217" s="104" t="str">
        <f>IF(COUNTA(FF71),IF(NOT(COUNT(FF71)),"NK",SUM(FF71)),Table5a!FC61)</f>
        <v/>
      </c>
      <c r="FG217" s="104" t="str">
        <f>IF(COUNTA(FG71),IF(NOT(COUNT(FG71)),"NK",SUM(FG71)),Table5a!FD61)</f>
        <v/>
      </c>
      <c r="FH217" s="104" t="str">
        <f>IF(COUNTA(FH71),IF(NOT(COUNT(FH71)),"NK",SUM(FH71)),Table5a!FE61)</f>
        <v/>
      </c>
      <c r="FI217" s="104" t="str">
        <f>IF(COUNTA(FI71),IF(NOT(COUNT(FI71)),"NK",SUM(FI71)),Table5a!FF61)</f>
        <v/>
      </c>
      <c r="FJ217" s="104" t="str">
        <f>IF(COUNTA(FJ71),IF(NOT(COUNT(FJ71)),"NK",SUM(FJ71)),Table5a!FG61)</f>
        <v/>
      </c>
      <c r="FK217" s="104" t="str">
        <f>IF(COUNTA(FK71),IF(NOT(COUNT(FK71)),"NK",SUM(FK71)),Table5a!FH61)</f>
        <v/>
      </c>
      <c r="FL217" s="104" t="str">
        <f>IF(COUNTA(FL71),IF(NOT(COUNT(FL71)),"NK",SUM(FL71)),Table5a!FI61)</f>
        <v/>
      </c>
      <c r="FM217" s="104" t="str">
        <f>IF(COUNTA(FM71),IF(NOT(COUNT(FM71)),"NK",SUM(FM71)),Table5a!FJ61)</f>
        <v/>
      </c>
      <c r="FN217" s="104" t="str">
        <f>IF(COUNTA(FN71),IF(NOT(COUNT(FN71)),"NK",SUM(FN71)),Table5a!FK61)</f>
        <v/>
      </c>
      <c r="FO217" s="104" t="str">
        <f>IF(COUNTA(FO71),IF(NOT(COUNT(FO71)),"NK",SUM(FO71)),Table5a!FL61)</f>
        <v/>
      </c>
      <c r="FP217" s="104" t="str">
        <f>IF(COUNTA(FP71),IF(NOT(COUNT(FP71)),"NK",SUM(FP71)),Table5a!FM61)</f>
        <v/>
      </c>
      <c r="FQ217" s="104" t="str">
        <f>IF(COUNTA(FQ71),IF(NOT(COUNT(FQ71)),"NK",SUM(FQ71)),Table5a!FN61)</f>
        <v/>
      </c>
    </row>
    <row r="218" spans="4:173" ht="15" customHeight="1" outlineLevel="1" x14ac:dyDescent="0.3">
      <c r="D218" s="82" t="s">
        <v>24256</v>
      </c>
      <c r="E218" s="37" t="s">
        <v>24257</v>
      </c>
      <c r="F218" s="104" t="str">
        <f>IF(COUNTA(F89,F93,F94,F98,F99,F103,F104,F109,F115),IF(NOT(COUNT(F89,F93,F94,F98,F99,F103,F104,F109,F115)),"NK",SUM(F89,F93,F94,F98,F99,F103,F104,F109,F115)),Table5a!C93)</f>
        <v/>
      </c>
      <c r="G218" s="104" t="str">
        <f>IF(COUNTA(G89,G93,G94,G98,G99,G103,G104,G109,G115),IF(NOT(COUNT(G89,G93,G94,G98,G99,G103,G104,G109,G115)),"NK",SUM(G89,G93,G94,G98,G99,G103,G104,G109,G115)),Table5a!D93)</f>
        <v/>
      </c>
      <c r="H218" s="104" t="str">
        <f>IF(COUNTA(H89,H93,H94,H98,H99,H103,H104,H109,H115),IF(NOT(COUNT(H89,H93,H94,H98,H99,H103,H104,H109,H115)),"NK",SUM(H89,H93,H94,H98,H99,H103,H104,H109,H115)),Table5a!E93)</f>
        <v/>
      </c>
      <c r="I218" s="104" t="str">
        <f>IF(COUNTA(I89,I93,I94,I98,I99,I103,I104,I109,I115),IF(NOT(COUNT(I89,I93,I94,I98,I99,I103,I104,I109,I115)),"NK",SUM(I89,I93,I94,I98,I99,I103,I104,I109,I115)),Table5a!F93)</f>
        <v/>
      </c>
      <c r="J218" s="104" t="str">
        <f>IF(COUNTA(J89,J93,J94,J98,J99,J103,J104,J109,J115),IF(NOT(COUNT(J89,J93,J94,J98,J99,J103,J104,J109,J115)),"NK",SUM(J89,J93,J94,J98,J99,J103,J104,J109,J115)),Table5a!G93)</f>
        <v/>
      </c>
      <c r="K218" s="104" t="str">
        <f>IF(COUNTA(K89,K93,K94,K98,K99,K103,K104,K109,K115),IF(NOT(COUNT(K89,K93,K94,K98,K99,K103,K104,K109,K115)),"NK",SUM(K89,K93,K94,K98,K99,K103,K104,K109,K115)),Table5a!H93)</f>
        <v/>
      </c>
      <c r="L218" s="104" t="str">
        <f>IF(COUNTA(L89,L93,L94,L98,L99,L103,L104,L109,L115),IF(NOT(COUNT(L89,L93,L94,L98,L99,L103,L104,L109,L115)),"NK",SUM(L89,L93,L94,L98,L99,L103,L104,L109,L115)),Table5a!I93)</f>
        <v/>
      </c>
      <c r="M218" s="104" t="str">
        <f>IF(COUNTA(M89,M93,M94,M98,M99,M103,M104,M109,M115),IF(NOT(COUNT(M89,M93,M94,M98,M99,M103,M104,M109,M115)),"NK",SUM(M89,M93,M94,M98,M99,M103,M104,M109,M115)),Table5a!J93)</f>
        <v/>
      </c>
      <c r="N218" s="104" t="str">
        <f>IF(COUNTA(N89,N93,N94,N98,N99,N103,N104,N109,N115),IF(NOT(COUNT(N89,N93,N94,N98,N99,N103,N104,N109,N115)),"NK",SUM(N89,N93,N94,N98,N99,N103,N104,N109,N115)),Table5a!K93)</f>
        <v/>
      </c>
      <c r="O218" s="104" t="str">
        <f>IF(COUNTA(O89,O93,O94,O98,O99,O103,O104,O109,O115),IF(NOT(COUNT(O89,O93,O94,O98,O99,O103,O104,O109,O115)),"NK",SUM(O89,O93,O94,O98,O99,O103,O104,O109,O115)),Table5a!L93)</f>
        <v/>
      </c>
      <c r="P218" s="104" t="str">
        <f>IF(COUNTA(P89,P93,P94,P98,P99,P103,P104,P109,P115),IF(NOT(COUNT(P89,P93,P94,P98,P99,P103,P104,P109,P115)),"NK",SUM(P89,P93,P94,P98,P99,P103,P104,P109,P115)),Table5a!M93)</f>
        <v/>
      </c>
      <c r="Q218" s="104" t="str">
        <f>IF(COUNTA(Q89,Q93,Q94,Q98,Q99,Q103,Q104,Q109,Q115),IF(NOT(COUNT(Q89,Q93,Q94,Q98,Q99,Q103,Q104,Q109,Q115)),"NK",SUM(Q89,Q93,Q94,Q98,Q99,Q103,Q104,Q109,Q115)),Table5a!N93)</f>
        <v/>
      </c>
      <c r="R218" s="104" t="str">
        <f>IF(COUNTA(R89,R93,R94,R98,R99,R103,R104,R109,R115),IF(NOT(COUNT(R89,R93,R94,R98,R99,R103,R104,R109,R115)),"NK",SUM(R89,R93,R94,R98,R99,R103,R104,R109,R115)),Table5a!O93)</f>
        <v/>
      </c>
      <c r="S218" s="104" t="str">
        <f>IF(COUNTA(S89,S93,S94,S98,S99,S103,S104,S109,S115),IF(NOT(COUNT(S89,S93,S94,S98,S99,S103,S104,S109,S115)),"NK",SUM(S89,S93,S94,S98,S99,S103,S104,S109,S115)),Table5a!P93)</f>
        <v/>
      </c>
      <c r="T218" s="104" t="str">
        <f>IF(COUNTA(T89,T93,T94,T98,T99,T103,T104,T109,T115),IF(NOT(COUNT(T89,T93,T94,T98,T99,T103,T104,T109,T115)),"NK",SUM(T89,T93,T94,T98,T99,T103,T104,T109,T115)),Table5a!Q93)</f>
        <v/>
      </c>
      <c r="U218" s="104" t="str">
        <f>IF(COUNTA(U89,U93,U94,U98,U99,U103,U104,U109,U115),IF(NOT(COUNT(U89,U93,U94,U98,U99,U103,U104,U109,U115)),"NK",SUM(U89,U93,U94,U98,U99,U103,U104,U109,U115)),Table5a!R93)</f>
        <v/>
      </c>
      <c r="V218" s="104" t="str">
        <f>IF(COUNTA(V89,V93,V94,V98,V99,V103,V104,V109,V115),IF(NOT(COUNT(V89,V93,V94,V98,V99,V103,V104,V109,V115)),"NK",SUM(V89,V93,V94,V98,V99,V103,V104,V109,V115)),Table5a!S93)</f>
        <v/>
      </c>
      <c r="W218" s="104" t="str">
        <f>IF(COUNTA(W89,W93,W94,W98,W99,W103,W104,W109,W115),IF(NOT(COUNT(W89,W93,W94,W98,W99,W103,W104,W109,W115)),"NK",SUM(W89,W93,W94,W98,W99,W103,W104,W109,W115)),Table5a!T93)</f>
        <v/>
      </c>
      <c r="X218" s="104" t="str">
        <f>IF(COUNTA(X89,X93,X94,X98,X99,X103,X104,X109,X115),IF(NOT(COUNT(X89,X93,X94,X98,X99,X103,X104,X109,X115)),"NK",SUM(X89,X93,X94,X98,X99,X103,X104,X109,X115)),Table5a!U93)</f>
        <v/>
      </c>
      <c r="Y218" s="104" t="str">
        <f>IF(COUNTA(Y89,Y93,Y94,Y98,Y99,Y103,Y104,Y109,Y115),IF(NOT(COUNT(Y89,Y93,Y94,Y98,Y99,Y103,Y104,Y109,Y115)),"NK",SUM(Y89,Y93,Y94,Y98,Y99,Y103,Y104,Y109,Y115)),Table5a!V93)</f>
        <v/>
      </c>
      <c r="Z218" s="104" t="str">
        <f>IF(COUNTA(Z89,Z93,Z94,Z98,Z99,Z103,Z104,Z109,Z115),IF(NOT(COUNT(Z89,Z93,Z94,Z98,Z99,Z103,Z104,Z109,Z115)),"NK",SUM(Z89,Z93,Z94,Z98,Z99,Z103,Z104,Z109,Z115)),Table5a!W93)</f>
        <v/>
      </c>
      <c r="AA218" s="104" t="str">
        <f>IF(COUNTA(AA89,AA93,AA94,AA98,AA99,AA103,AA104,AA109,AA115),IF(NOT(COUNT(AA89,AA93,AA94,AA98,AA99,AA103,AA104,AA109,AA115)),"NK",SUM(AA89,AA93,AA94,AA98,AA99,AA103,AA104,AA109,AA115)),Table5a!X93)</f>
        <v/>
      </c>
      <c r="AB218" s="104" t="str">
        <f>IF(COUNTA(AB89,AB93,AB94,AB98,AB99,AB103,AB104,AB109,AB115),IF(NOT(COUNT(AB89,AB93,AB94,AB98,AB99,AB103,AB104,AB109,AB115)),"NK",SUM(AB89,AB93,AB94,AB98,AB99,AB103,AB104,AB109,AB115)),Table5a!Y93)</f>
        <v/>
      </c>
      <c r="AC218" s="104" t="str">
        <f>IF(COUNTA(AC89,AC93,AC94,AC98,AC99,AC103,AC104,AC109,AC115),IF(NOT(COUNT(AC89,AC93,AC94,AC98,AC99,AC103,AC104,AC109,AC115)),"NK",SUM(AC89,AC93,AC94,AC98,AC99,AC103,AC104,AC109,AC115)),Table5a!Z93)</f>
        <v/>
      </c>
      <c r="AD218" s="104" t="str">
        <f>IF(COUNTA(AD89,AD93,AD94,AD98,AD99,AD103,AD104,AD109,AD115),IF(NOT(COUNT(AD89,AD93,AD94,AD98,AD99,AD103,AD104,AD109,AD115)),"NK",SUM(AD89,AD93,AD94,AD98,AD99,AD103,AD104,AD109,AD115)),Table5a!AA93)</f>
        <v/>
      </c>
      <c r="AE218" s="104" t="str">
        <f>IF(COUNTA(AE89,AE93,AE94,AE98,AE99,AE103,AE104,AE109,AE115),IF(NOT(COUNT(AE89,AE93,AE94,AE98,AE99,AE103,AE104,AE109,AE115)),"NK",SUM(AE89,AE93,AE94,AE98,AE99,AE103,AE104,AE109,AE115)),Table5a!AB93)</f>
        <v/>
      </c>
      <c r="AF218" s="104" t="str">
        <f>IF(COUNTA(AF89,AF93,AF94,AF98,AF99,AF103,AF104,AF109,AF115),IF(NOT(COUNT(AF89,AF93,AF94,AF98,AF99,AF103,AF104,AF109,AF115)),"NK",SUM(AF89,AF93,AF94,AF98,AF99,AF103,AF104,AF109,AF115)),Table5a!AC93)</f>
        <v/>
      </c>
      <c r="AG218" s="104" t="str">
        <f>IF(COUNTA(AG89,AG93,AG94,AG98,AG99,AG103,AG104,AG109,AG115),IF(NOT(COUNT(AG89,AG93,AG94,AG98,AG99,AG103,AG104,AG109,AG115)),"NK",SUM(AG89,AG93,AG94,AG98,AG99,AG103,AG104,AG109,AG115)),Table5a!AD93)</f>
        <v/>
      </c>
      <c r="AH218" s="104" t="str">
        <f>IF(COUNTA(AH89,AH93,AH94,AH98,AH99,AH103,AH104,AH109,AH115),IF(NOT(COUNT(AH89,AH93,AH94,AH98,AH99,AH103,AH104,AH109,AH115)),"NK",SUM(AH89,AH93,AH94,AH98,AH99,AH103,AH104,AH109,AH115)),Table5a!AE93)</f>
        <v/>
      </c>
      <c r="AI218" s="104" t="str">
        <f>IF(COUNTA(AI89,AI93,AI94,AI98,AI99,AI103,AI104,AI109,AI115),IF(NOT(COUNT(AI89,AI93,AI94,AI98,AI99,AI103,AI104,AI109,AI115)),"NK",SUM(AI89,AI93,AI94,AI98,AI99,AI103,AI104,AI109,AI115)),Table5a!AF93)</f>
        <v/>
      </c>
      <c r="AJ218" s="104" t="str">
        <f>IF(COUNTA(AJ89,AJ93,AJ94,AJ98,AJ99,AJ103,AJ104,AJ109,AJ115),IF(NOT(COUNT(AJ89,AJ93,AJ94,AJ98,AJ99,AJ103,AJ104,AJ109,AJ115)),"NK",SUM(AJ89,AJ93,AJ94,AJ98,AJ99,AJ103,AJ104,AJ109,AJ115)),Table5a!AG93)</f>
        <v/>
      </c>
      <c r="AK218" s="104" t="str">
        <f>IF(COUNTA(AK89,AK93,AK94,AK98,AK99,AK103,AK104,AK109,AK115),IF(NOT(COUNT(AK89,AK93,AK94,AK98,AK99,AK103,AK104,AK109,AK115)),"NK",SUM(AK89,AK93,AK94,AK98,AK99,AK103,AK104,AK109,AK115)),Table5a!AH93)</f>
        <v/>
      </c>
      <c r="AL218" s="104" t="str">
        <f>IF(COUNTA(AL89,AL93,AL94,AL98,AL99,AL103,AL104,AL109,AL115),IF(NOT(COUNT(AL89,AL93,AL94,AL98,AL99,AL103,AL104,AL109,AL115)),"NK",SUM(AL89,AL93,AL94,AL98,AL99,AL103,AL104,AL109,AL115)),Table5a!AI93)</f>
        <v/>
      </c>
      <c r="AM218" s="104" t="str">
        <f>IF(COUNTA(AM89,AM93,AM94,AM98,AM99,AM103,AM104,AM109,AM115),IF(NOT(COUNT(AM89,AM93,AM94,AM98,AM99,AM103,AM104,AM109,AM115)),"NK",SUM(AM89,AM93,AM94,AM98,AM99,AM103,AM104,AM109,AM115)),Table5a!AJ93)</f>
        <v/>
      </c>
      <c r="AN218" s="104" t="str">
        <f>IF(COUNTA(AN89,AN93,AN94,AN98,AN99,AN103,AN104,AN109,AN115),IF(NOT(COUNT(AN89,AN93,AN94,AN98,AN99,AN103,AN104,AN109,AN115)),"NK",SUM(AN89,AN93,AN94,AN98,AN99,AN103,AN104,AN109,AN115)),Table5a!AK93)</f>
        <v/>
      </c>
      <c r="AO218" s="104" t="str">
        <f>IF(COUNTA(AO89,AO93,AO94,AO98,AO99,AO103,AO104,AO109,AO115),IF(NOT(COUNT(AO89,AO93,AO94,AO98,AO99,AO103,AO104,AO109,AO115)),"NK",SUM(AO89,AO93,AO94,AO98,AO99,AO103,AO104,AO109,AO115)),Table5a!AL93)</f>
        <v/>
      </c>
      <c r="AP218" s="104" t="str">
        <f>IF(COUNTA(AP89,AP93,AP94,AP98,AP99,AP103,AP104,AP109,AP115),IF(NOT(COUNT(AP89,AP93,AP94,AP98,AP99,AP103,AP104,AP109,AP115)),"NK",SUM(AP89,AP93,AP94,AP98,AP99,AP103,AP104,AP109,AP115)),Table5a!AM93)</f>
        <v/>
      </c>
      <c r="AQ218" s="104" t="str">
        <f>IF(COUNTA(AQ89,AQ93,AQ94,AQ98,AQ99,AQ103,AQ104,AQ109,AQ115),IF(NOT(COUNT(AQ89,AQ93,AQ94,AQ98,AQ99,AQ103,AQ104,AQ109,AQ115)),"NK",SUM(AQ89,AQ93,AQ94,AQ98,AQ99,AQ103,AQ104,AQ109,AQ115)),Table5a!AN93)</f>
        <v/>
      </c>
      <c r="AR218" s="104" t="str">
        <f>IF(COUNTA(AR89,AR93,AR94,AR98,AR99,AR103,AR104,AR109,AR115),IF(NOT(COUNT(AR89,AR93,AR94,AR98,AR99,AR103,AR104,AR109,AR115)),"NK",SUM(AR89,AR93,AR94,AR98,AR99,AR103,AR104,AR109,AR115)),Table5a!AO93)</f>
        <v/>
      </c>
      <c r="AS218" s="104" t="str">
        <f>IF(COUNTA(AS89,AS93,AS94,AS98,AS99,AS103,AS104,AS109,AS115),IF(NOT(COUNT(AS89,AS93,AS94,AS98,AS99,AS103,AS104,AS109,AS115)),"NK",SUM(AS89,AS93,AS94,AS98,AS99,AS103,AS104,AS109,AS115)),Table5a!AP93)</f>
        <v/>
      </c>
      <c r="AT218" s="104" t="str">
        <f>IF(COUNTA(AT89,AT93,AT94,AT98,AT99,AT103,AT104,AT109,AT115),IF(NOT(COUNT(AT89,AT93,AT94,AT98,AT99,AT103,AT104,AT109,AT115)),"NK",SUM(AT89,AT93,AT94,AT98,AT99,AT103,AT104,AT109,AT115)),Table5a!AQ93)</f>
        <v/>
      </c>
      <c r="AU218" s="104" t="str">
        <f>IF(COUNTA(AU89,AU93,AU94,AU98,AU99,AU103,AU104,AU109,AU115),IF(NOT(COUNT(AU89,AU93,AU94,AU98,AU99,AU103,AU104,AU109,AU115)),"NK",SUM(AU89,AU93,AU94,AU98,AU99,AU103,AU104,AU109,AU115)),Table5a!AR93)</f>
        <v/>
      </c>
      <c r="AV218" s="105" t="str">
        <f>IF(COUNTA(AV89,AV93,AV94,AV98,AV99,AV103,AV104,AV109,AV115),IF(NOT(COUNT(AV89,AV93,AV94,AV98,AV99,AV103,AV104,AV109,AV115)),"NK",SUM(AV89,AV93,AV94,AV98,AV99,AV103,AV104,AV109,AV115)),IF(ISNUMBER(Table5a!AS93),Table5a!AS93*CH4_GWP,Table5a!AS93))</f>
        <v/>
      </c>
      <c r="AW218" s="104" t="str">
        <f>IF(COUNTA(AW89,AW93,AW94,AW98,AW99,AW103,AW104,AW109,AW115),IF(NOT(COUNT(AW89,AW93,AW94,AW98,AW99,AW103,AW104,AW109,AW115)),"NK",SUM(AW89,AW93,AW94,AW98,AW99,AW103,AW104,AW109,AW115)),IF(ISNUMBER(Table5a!AT93),Table5a!AT93*CH4_GWP,Table5a!AT93))</f>
        <v/>
      </c>
      <c r="AX218" s="104" t="str">
        <f>IF(COUNTA(AX89,AX93,AX94,AX98,AX99,AX103,AX104,AX109,AX115),IF(NOT(COUNT(AX89,AX93,AX94,AX98,AX99,AX103,AX104,AX109,AX115)),"NK",SUM(AX89,AX93,AX94,AX98,AX99,AX103,AX104,AX109,AX115)),IF(ISNUMBER(Table5a!AU93),Table5a!AU93*CH4_GWP,Table5a!AU93))</f>
        <v/>
      </c>
      <c r="AY218" s="104" t="str">
        <f>IF(COUNTA(AY89,AY93,AY94,AY98,AY99,AY103,AY104,AY109,AY115),IF(NOT(COUNT(AY89,AY93,AY94,AY98,AY99,AY103,AY104,AY109,AY115)),"NK",SUM(AY89,AY93,AY94,AY98,AY99,AY103,AY104,AY109,AY115)),IF(ISNUMBER(Table5a!AV93),Table5a!AV93*CH4_GWP,Table5a!AV93))</f>
        <v/>
      </c>
      <c r="AZ218" s="104" t="str">
        <f>IF(COUNTA(AZ89,AZ93,AZ94,AZ98,AZ99,AZ103,AZ104,AZ109,AZ115),IF(NOT(COUNT(AZ89,AZ93,AZ94,AZ98,AZ99,AZ103,AZ104,AZ109,AZ115)),"NK",SUM(AZ89,AZ93,AZ94,AZ98,AZ99,AZ103,AZ104,AZ109,AZ115)),IF(ISNUMBER(Table5a!AW93),Table5a!AW93*CH4_GWP,Table5a!AW93))</f>
        <v/>
      </c>
      <c r="BA218" s="104" t="str">
        <f>IF(COUNTA(BA89,BA93,BA94,BA98,BA99,BA103,BA104,BA109,BA115),IF(NOT(COUNT(BA89,BA93,BA94,BA98,BA99,BA103,BA104,BA109,BA115)),"NK",SUM(BA89,BA93,BA94,BA98,BA99,BA103,BA104,BA109,BA115)),IF(ISNUMBER(Table5a!AX93),Table5a!AX93*CH4_GWP,Table5a!AX93))</f>
        <v/>
      </c>
      <c r="BB218" s="104" t="str">
        <f>IF(COUNTA(BB89,BB93,BB94,BB98,BB99,BB103,BB104,BB109,BB115),IF(NOT(COUNT(BB89,BB93,BB94,BB98,BB99,BB103,BB104,BB109,BB115)),"NK",SUM(BB89,BB93,BB94,BB98,BB99,BB103,BB104,BB109,BB115)),IF(ISNUMBER(Table5a!AY93),Table5a!AY93*CH4_GWP,Table5a!AY93))</f>
        <v/>
      </c>
      <c r="BC218" s="104" t="str">
        <f>IF(COUNTA(BC89,BC93,BC94,BC98,BC99,BC103,BC104,BC109,BC115),IF(NOT(COUNT(BC89,BC93,BC94,BC98,BC99,BC103,BC104,BC109,BC115)),"NK",SUM(BC89,BC93,BC94,BC98,BC99,BC103,BC104,BC109,BC115)),IF(ISNUMBER(Table5a!AZ93),Table5a!AZ93*CH4_GWP,Table5a!AZ93))</f>
        <v/>
      </c>
      <c r="BD218" s="104" t="str">
        <f>IF(COUNTA(BD89,BD93,BD94,BD98,BD99,BD103,BD104,BD109,BD115),IF(NOT(COUNT(BD89,BD93,BD94,BD98,BD99,BD103,BD104,BD109,BD115)),"NK",SUM(BD89,BD93,BD94,BD98,BD99,BD103,BD104,BD109,BD115)),IF(ISNUMBER(Table5a!BA93),Table5a!BA93*CH4_GWP,Table5a!BA93))</f>
        <v/>
      </c>
      <c r="BE218" s="104" t="str">
        <f>IF(COUNTA(BE89,BE93,BE94,BE98,BE99,BE103,BE104,BE109,BE115),IF(NOT(COUNT(BE89,BE93,BE94,BE98,BE99,BE103,BE104,BE109,BE115)),"NK",SUM(BE89,BE93,BE94,BE98,BE99,BE103,BE104,BE109,BE115)),IF(ISNUMBER(Table5a!BB93),Table5a!BB93*CH4_GWP,Table5a!BB93))</f>
        <v/>
      </c>
      <c r="BF218" s="104" t="str">
        <f>IF(COUNTA(BF89,BF93,BF94,BF98,BF99,BF103,BF104,BF109,BF115),IF(NOT(COUNT(BF89,BF93,BF94,BF98,BF99,BF103,BF104,BF109,BF115)),"NK",SUM(BF89,BF93,BF94,BF98,BF99,BF103,BF104,BF109,BF115)),IF(ISNUMBER(Table5a!BC93),Table5a!BC93*CH4_GWP,Table5a!BC93))</f>
        <v/>
      </c>
      <c r="BG218" s="104" t="str">
        <f>IF(COUNTA(BG89,BG93,BG94,BG98,BG99,BG103,BG104,BG109,BG115),IF(NOT(COUNT(BG89,BG93,BG94,BG98,BG99,BG103,BG104,BG109,BG115)),"NK",SUM(BG89,BG93,BG94,BG98,BG99,BG103,BG104,BG109,BG115)),IF(ISNUMBER(Table5a!BD93),Table5a!BD93*CH4_GWP,Table5a!BD93))</f>
        <v/>
      </c>
      <c r="BH218" s="104" t="str">
        <f>IF(COUNTA(BH89,BH93,BH94,BH98,BH99,BH103,BH104,BH109,BH115),IF(NOT(COUNT(BH89,BH93,BH94,BH98,BH99,BH103,BH104,BH109,BH115)),"NK",SUM(BH89,BH93,BH94,BH98,BH99,BH103,BH104,BH109,BH115)),IF(ISNUMBER(Table5a!BE93),Table5a!BE93*CH4_GWP,Table5a!BE93))</f>
        <v/>
      </c>
      <c r="BI218" s="104" t="str">
        <f>IF(COUNTA(BI89,BI93,BI94,BI98,BI99,BI103,BI104,BI109,BI115),IF(NOT(COUNT(BI89,BI93,BI94,BI98,BI99,BI103,BI104,BI109,BI115)),"NK",SUM(BI89,BI93,BI94,BI98,BI99,BI103,BI104,BI109,BI115)),IF(ISNUMBER(Table5a!BF93),Table5a!BF93*CH4_GWP,Table5a!BF93))</f>
        <v/>
      </c>
      <c r="BJ218" s="104" t="str">
        <f>IF(COUNTA(BJ89,BJ93,BJ94,BJ98,BJ99,BJ103,BJ104,BJ109,BJ115),IF(NOT(COUNT(BJ89,BJ93,BJ94,BJ98,BJ99,BJ103,BJ104,BJ109,BJ115)),"NK",SUM(BJ89,BJ93,BJ94,BJ98,BJ99,BJ103,BJ104,BJ109,BJ115)),IF(ISNUMBER(Table5a!BG93),Table5a!BG93*CH4_GWP,Table5a!BG93))</f>
        <v/>
      </c>
      <c r="BK218" s="104" t="str">
        <f>IF(COUNTA(BK89,BK93,BK94,BK98,BK99,BK103,BK104,BK109,BK115),IF(NOT(COUNT(BK89,BK93,BK94,BK98,BK99,BK103,BK104,BK109,BK115)),"NK",SUM(BK89,BK93,BK94,BK98,BK99,BK103,BK104,BK109,BK115)),IF(ISNUMBER(Table5a!BH93),Table5a!BH93*CH4_GWP,Table5a!BH93))</f>
        <v/>
      </c>
      <c r="BL218" s="104" t="str">
        <f>IF(COUNTA(BL89,BL93,BL94,BL98,BL99,BL103,BL104,BL109,BL115),IF(NOT(COUNT(BL89,BL93,BL94,BL98,BL99,BL103,BL104,BL109,BL115)),"NK",SUM(BL89,BL93,BL94,BL98,BL99,BL103,BL104,BL109,BL115)),IF(ISNUMBER(Table5a!BI93),Table5a!BI93*CH4_GWP,Table5a!BI93))</f>
        <v/>
      </c>
      <c r="BM218" s="104" t="str">
        <f>IF(COUNTA(BM89,BM93,BM94,BM98,BM99,BM103,BM104,BM109,BM115),IF(NOT(COUNT(BM89,BM93,BM94,BM98,BM99,BM103,BM104,BM109,BM115)),"NK",SUM(BM89,BM93,BM94,BM98,BM99,BM103,BM104,BM109,BM115)),IF(ISNUMBER(Table5a!BJ93),Table5a!BJ93*CH4_GWP,Table5a!BJ93))</f>
        <v/>
      </c>
      <c r="BN218" s="104" t="str">
        <f>IF(COUNTA(BN89,BN93,BN94,BN98,BN99,BN103,BN104,BN109,BN115),IF(NOT(COUNT(BN89,BN93,BN94,BN98,BN99,BN103,BN104,BN109,BN115)),"NK",SUM(BN89,BN93,BN94,BN98,BN99,BN103,BN104,BN109,BN115)),IF(ISNUMBER(Table5a!BK93),Table5a!BK93*CH4_GWP,Table5a!BK93))</f>
        <v/>
      </c>
      <c r="BO218" s="104" t="str">
        <f>IF(COUNTA(BO89,BO93,BO94,BO98,BO99,BO103,BO104,BO109,BO115),IF(NOT(COUNT(BO89,BO93,BO94,BO98,BO99,BO103,BO104,BO109,BO115)),"NK",SUM(BO89,BO93,BO94,BO98,BO99,BO103,BO104,BO109,BO115)),IF(ISNUMBER(Table5a!BL93),Table5a!BL93*CH4_GWP,Table5a!BL93))</f>
        <v/>
      </c>
      <c r="BP218" s="104" t="str">
        <f>IF(COUNTA(BP89,BP93,BP94,BP98,BP99,BP103,BP104,BP109,BP115),IF(NOT(COUNT(BP89,BP93,BP94,BP98,BP99,BP103,BP104,BP109,BP115)),"NK",SUM(BP89,BP93,BP94,BP98,BP99,BP103,BP104,BP109,BP115)),IF(ISNUMBER(Table5a!BM93),Table5a!BM93*CH4_GWP,Table5a!BM93))</f>
        <v/>
      </c>
      <c r="BQ218" s="104" t="str">
        <f>IF(COUNTA(BQ89,BQ93,BQ94,BQ98,BQ99,BQ103,BQ104,BQ109,BQ115),IF(NOT(COUNT(BQ89,BQ93,BQ94,BQ98,BQ99,BQ103,BQ104,BQ109,BQ115)),"NK",SUM(BQ89,BQ93,BQ94,BQ98,BQ99,BQ103,BQ104,BQ109,BQ115)),IF(ISNUMBER(Table5a!BN93),Table5a!BN93*CH4_GWP,Table5a!BN93))</f>
        <v/>
      </c>
      <c r="BR218" s="104" t="str">
        <f>IF(COUNTA(BR89,BR93,BR94,BR98,BR99,BR103,BR104,BR109,BR115),IF(NOT(COUNT(BR89,BR93,BR94,BR98,BR99,BR103,BR104,BR109,BR115)),"NK",SUM(BR89,BR93,BR94,BR98,BR99,BR103,BR104,BR109,BR115)),IF(ISNUMBER(Table5a!BO93),Table5a!BO93*CH4_GWP,Table5a!BO93))</f>
        <v/>
      </c>
      <c r="BS218" s="104" t="str">
        <f>IF(COUNTA(BS89,BS93,BS94,BS98,BS99,BS103,BS104,BS109,BS115),IF(NOT(COUNT(BS89,BS93,BS94,BS98,BS99,BS103,BS104,BS109,BS115)),"NK",SUM(BS89,BS93,BS94,BS98,BS99,BS103,BS104,BS109,BS115)),IF(ISNUMBER(Table5a!BP93),Table5a!BP93*CH4_GWP,Table5a!BP93))</f>
        <v/>
      </c>
      <c r="BT218" s="104" t="str">
        <f>IF(COUNTA(BT89,BT93,BT94,BT98,BT99,BT103,BT104,BT109,BT115),IF(NOT(COUNT(BT89,BT93,BT94,BT98,BT99,BT103,BT104,BT109,BT115)),"NK",SUM(BT89,BT93,BT94,BT98,BT99,BT103,BT104,BT109,BT115)),IF(ISNUMBER(Table5a!BQ93),Table5a!BQ93*CH4_GWP,Table5a!BQ93))</f>
        <v/>
      </c>
      <c r="BU218" s="104" t="str">
        <f>IF(COUNTA(BU89,BU93,BU94,BU98,BU99,BU103,BU104,BU109,BU115),IF(NOT(COUNT(BU89,BU93,BU94,BU98,BU99,BU103,BU104,BU109,BU115)),"NK",SUM(BU89,BU93,BU94,BU98,BU99,BU103,BU104,BU109,BU115)),IF(ISNUMBER(Table5a!BR93),Table5a!BR93*CH4_GWP,Table5a!BR93))</f>
        <v/>
      </c>
      <c r="BV218" s="104" t="str">
        <f>IF(COUNTA(BV89,BV93,BV94,BV98,BV99,BV103,BV104,BV109,BV115),IF(NOT(COUNT(BV89,BV93,BV94,BV98,BV99,BV103,BV104,BV109,BV115)),"NK",SUM(BV89,BV93,BV94,BV98,BV99,BV103,BV104,BV109,BV115)),IF(ISNUMBER(Table5a!BS93),Table5a!BS93*CH4_GWP,Table5a!BS93))</f>
        <v/>
      </c>
      <c r="BW218" s="104" t="str">
        <f>IF(COUNTA(BW89,BW93,BW94,BW98,BW99,BW103,BW104,BW109,BW115),IF(NOT(COUNT(BW89,BW93,BW94,BW98,BW99,BW103,BW104,BW109,BW115)),"NK",SUM(BW89,BW93,BW94,BW98,BW99,BW103,BW104,BW109,BW115)),IF(ISNUMBER(Table5a!BT93),Table5a!BT93*CH4_GWP,Table5a!BT93))</f>
        <v/>
      </c>
      <c r="BX218" s="104" t="str">
        <f>IF(COUNTA(BX89,BX93,BX94,BX98,BX99,BX103,BX104,BX109,BX115),IF(NOT(COUNT(BX89,BX93,BX94,BX98,BX99,BX103,BX104,BX109,BX115)),"NK",SUM(BX89,BX93,BX94,BX98,BX99,BX103,BX104,BX109,BX115)),IF(ISNUMBER(Table5a!BU93),Table5a!BU93*CH4_GWP,Table5a!BU93))</f>
        <v/>
      </c>
      <c r="BY218" s="104" t="str">
        <f>IF(COUNTA(BY89,BY93,BY94,BY98,BY99,BY103,BY104,BY109,BY115),IF(NOT(COUNT(BY89,BY93,BY94,BY98,BY99,BY103,BY104,BY109,BY115)),"NK",SUM(BY89,BY93,BY94,BY98,BY99,BY103,BY104,BY109,BY115)),IF(ISNUMBER(Table5a!BV93),Table5a!BV93*CH4_GWP,Table5a!BV93))</f>
        <v/>
      </c>
      <c r="BZ218" s="104" t="str">
        <f>IF(COUNTA(BZ89,BZ93,BZ94,BZ98,BZ99,BZ103,BZ104,BZ109,BZ115),IF(NOT(COUNT(BZ89,BZ93,BZ94,BZ98,BZ99,BZ103,BZ104,BZ109,BZ115)),"NK",SUM(BZ89,BZ93,BZ94,BZ98,BZ99,BZ103,BZ104,BZ109,BZ115)),IF(ISNUMBER(Table5a!BW93),Table5a!BW93*CH4_GWP,Table5a!BW93))</f>
        <v/>
      </c>
      <c r="CA218" s="104" t="str">
        <f>IF(COUNTA(CA89,CA93,CA94,CA98,CA99,CA103,CA104,CA109,CA115),IF(NOT(COUNT(CA89,CA93,CA94,CA98,CA99,CA103,CA104,CA109,CA115)),"NK",SUM(CA89,CA93,CA94,CA98,CA99,CA103,CA104,CA109,CA115)),IF(ISNUMBER(Table5a!BX93),Table5a!BX93*CH4_GWP,Table5a!BX93))</f>
        <v/>
      </c>
      <c r="CB218" s="104" t="str">
        <f>IF(COUNTA(CB89,CB93,CB94,CB98,CB99,CB103,CB104,CB109,CB115),IF(NOT(COUNT(CB89,CB93,CB94,CB98,CB99,CB103,CB104,CB109,CB115)),"NK",SUM(CB89,CB93,CB94,CB98,CB99,CB103,CB104,CB109,CB115)),IF(ISNUMBER(Table5a!BY93),Table5a!BY93*CH4_GWP,Table5a!BY93))</f>
        <v/>
      </c>
      <c r="CC218" s="104" t="str">
        <f>IF(COUNTA(CC89,CC93,CC94,CC98,CC99,CC103,CC104,CC109,CC115),IF(NOT(COUNT(CC89,CC93,CC94,CC98,CC99,CC103,CC104,CC109,CC115)),"NK",SUM(CC89,CC93,CC94,CC98,CC99,CC103,CC104,CC109,CC115)),IF(ISNUMBER(Table5a!BZ93),Table5a!BZ93*CH4_GWP,Table5a!BZ93))</f>
        <v/>
      </c>
      <c r="CD218" s="104" t="str">
        <f>IF(COUNTA(CD89,CD93,CD94,CD98,CD99,CD103,CD104,CD109,CD115),IF(NOT(COUNT(CD89,CD93,CD94,CD98,CD99,CD103,CD104,CD109,CD115)),"NK",SUM(CD89,CD93,CD94,CD98,CD99,CD103,CD104,CD109,CD115)),IF(ISNUMBER(Table5a!CA93),Table5a!CA93*CH4_GWP,Table5a!CA93))</f>
        <v/>
      </c>
      <c r="CE218" s="104" t="str">
        <f>IF(COUNTA(CE89,CE93,CE94,CE98,CE99,CE103,CE104,CE109,CE115),IF(NOT(COUNT(CE89,CE93,CE94,CE98,CE99,CE103,CE104,CE109,CE115)),"NK",SUM(CE89,CE93,CE94,CE98,CE99,CE103,CE104,CE109,CE115)),IF(ISNUMBER(Table5a!CB93),Table5a!CB93*CH4_GWP,Table5a!CB93))</f>
        <v/>
      </c>
      <c r="CF218" s="104" t="str">
        <f>IF(COUNTA(CF89,CF93,CF94,CF98,CF99,CF103,CF104,CF109,CF115),IF(NOT(COUNT(CF89,CF93,CF94,CF98,CF99,CF103,CF104,CF109,CF115)),"NK",SUM(CF89,CF93,CF94,CF98,CF99,CF103,CF104,CF109,CF115)),IF(ISNUMBER(Table5a!CC93),Table5a!CC93*CH4_GWP,Table5a!CC93))</f>
        <v/>
      </c>
      <c r="CG218" s="104" t="str">
        <f>IF(COUNTA(CG89,CG93,CG94,CG98,CG99,CG103,CG104,CG109,CG115),IF(NOT(COUNT(CG89,CG93,CG94,CG98,CG99,CG103,CG104,CG109,CG115)),"NK",SUM(CG89,CG93,CG94,CG98,CG99,CG103,CG104,CG109,CG115)),IF(ISNUMBER(Table5a!CD93),Table5a!CD93*CH4_GWP,Table5a!CD93))</f>
        <v/>
      </c>
      <c r="CH218" s="104" t="str">
        <f>IF(COUNTA(CH89,CH93,CH94,CH98,CH99,CH103,CH104,CH109,CH115),IF(NOT(COUNT(CH89,CH93,CH94,CH98,CH99,CH103,CH104,CH109,CH115)),"NK",SUM(CH89,CH93,CH94,CH98,CH99,CH103,CH104,CH109,CH115)),IF(ISNUMBER(Table5a!CE93),Table5a!CE93*CH4_GWP,Table5a!CE93))</f>
        <v/>
      </c>
      <c r="CI218" s="104" t="str">
        <f>IF(COUNTA(CI89,CI93,CI94,CI98,CI99,CI103,CI104,CI109,CI115),IF(NOT(COUNT(CI89,CI93,CI94,CI98,CI99,CI103,CI104,CI109,CI115)),"NK",SUM(CI89,CI93,CI94,CI98,CI99,CI103,CI104,CI109,CI115)),IF(ISNUMBER(Table5a!CF93),Table5a!CF93*CH4_GWP,Table5a!CF93))</f>
        <v/>
      </c>
      <c r="CJ218" s="104" t="str">
        <f>IF(COUNTA(CJ89,CJ93,CJ94,CJ98,CJ99,CJ103,CJ104,CJ109,CJ115),IF(NOT(COUNT(CJ89,CJ93,CJ94,CJ98,CJ99,CJ103,CJ104,CJ109,CJ115)),"NK",SUM(CJ89,CJ93,CJ94,CJ98,CJ99,CJ103,CJ104,CJ109,CJ115)),IF(ISNUMBER(Table5a!CG93),Table5a!CG93*CH4_GWP,Table5a!CG93))</f>
        <v/>
      </c>
      <c r="CK218" s="104" t="str">
        <f>IF(COUNTA(CK89,CK93,CK94,CK98,CK99,CK103,CK104,CK109,CK115),IF(NOT(COUNT(CK89,CK93,CK94,CK98,CK99,CK103,CK104,CK109,CK115)),"NK",SUM(CK89,CK93,CK94,CK98,CK99,CK103,CK104,CK109,CK115)),IF(ISNUMBER(Table5a!CH93),Table5a!CH93*CH4_GWP,Table5a!CH93))</f>
        <v/>
      </c>
      <c r="CL218" s="105" t="str">
        <f>IF(COUNTA(CL89,CL93,CL94,CL98,CL99,CL103,CL104,CL109,CL115),IF(NOT(COUNT(CL89,CL93,CL94,CL98,CL99,CL103,CL104,CL109,CL115)),"NK",SUM(CL89,CL93,CL94,CL98,CL99,CL103,CL104,CL109,CL115)),IF(ISNUMBER(Table5a!CI93),Table5a!CI93*N2O_GWP,Table5a!CI93))</f>
        <v/>
      </c>
      <c r="CM218" s="104" t="str">
        <f>IF(COUNTA(CM89,CM93,CM94,CM98,CM99,CM103,CM104,CM109,CM115),IF(NOT(COUNT(CM89,CM93,CM94,CM98,CM99,CM103,CM104,CM109,CM115)),"NK",SUM(CM89,CM93,CM94,CM98,CM99,CM103,CM104,CM109,CM115)),IF(ISNUMBER(Table5a!CJ93),Table5a!CJ93*N2O_GWP,Table5a!CJ93))</f>
        <v/>
      </c>
      <c r="CN218" s="104" t="str">
        <f>IF(COUNTA(CN89,CN93,CN94,CN98,CN99,CN103,CN104,CN109,CN115),IF(NOT(COUNT(CN89,CN93,CN94,CN98,CN99,CN103,CN104,CN109,CN115)),"NK",SUM(CN89,CN93,CN94,CN98,CN99,CN103,CN104,CN109,CN115)),IF(ISNUMBER(Table5a!CK93),Table5a!CK93*N2O_GWP,Table5a!CK93))</f>
        <v/>
      </c>
      <c r="CO218" s="104" t="str">
        <f>IF(COUNTA(CO89,CO93,CO94,CO98,CO99,CO103,CO104,CO109,CO115),IF(NOT(COUNT(CO89,CO93,CO94,CO98,CO99,CO103,CO104,CO109,CO115)),"NK",SUM(CO89,CO93,CO94,CO98,CO99,CO103,CO104,CO109,CO115)),IF(ISNUMBER(Table5a!CL93),Table5a!CL93*N2O_GWP,Table5a!CL93))</f>
        <v/>
      </c>
      <c r="CP218" s="104" t="str">
        <f>IF(COUNTA(CP89,CP93,CP94,CP98,CP99,CP103,CP104,CP109,CP115),IF(NOT(COUNT(CP89,CP93,CP94,CP98,CP99,CP103,CP104,CP109,CP115)),"NK",SUM(CP89,CP93,CP94,CP98,CP99,CP103,CP104,CP109,CP115)),IF(ISNUMBER(Table5a!CM93),Table5a!CM93*N2O_GWP,Table5a!CM93))</f>
        <v/>
      </c>
      <c r="CQ218" s="104" t="str">
        <f>IF(COUNTA(CQ89,CQ93,CQ94,CQ98,CQ99,CQ103,CQ104,CQ109,CQ115),IF(NOT(COUNT(CQ89,CQ93,CQ94,CQ98,CQ99,CQ103,CQ104,CQ109,CQ115)),"NK",SUM(CQ89,CQ93,CQ94,CQ98,CQ99,CQ103,CQ104,CQ109,CQ115)),IF(ISNUMBER(Table5a!CN93),Table5a!CN93*N2O_GWP,Table5a!CN93))</f>
        <v/>
      </c>
      <c r="CR218" s="104" t="str">
        <f>IF(COUNTA(CR89,CR93,CR94,CR98,CR99,CR103,CR104,CR109,CR115),IF(NOT(COUNT(CR89,CR93,CR94,CR98,CR99,CR103,CR104,CR109,CR115)),"NK",SUM(CR89,CR93,CR94,CR98,CR99,CR103,CR104,CR109,CR115)),IF(ISNUMBER(Table5a!CO93),Table5a!CO93*N2O_GWP,Table5a!CO93))</f>
        <v/>
      </c>
      <c r="CS218" s="104" t="str">
        <f>IF(COUNTA(CS89,CS93,CS94,CS98,CS99,CS103,CS104,CS109,CS115),IF(NOT(COUNT(CS89,CS93,CS94,CS98,CS99,CS103,CS104,CS109,CS115)),"NK",SUM(CS89,CS93,CS94,CS98,CS99,CS103,CS104,CS109,CS115)),IF(ISNUMBER(Table5a!CP93),Table5a!CP93*N2O_GWP,Table5a!CP93))</f>
        <v/>
      </c>
      <c r="CT218" s="104" t="str">
        <f>IF(COUNTA(CT89,CT93,CT94,CT98,CT99,CT103,CT104,CT109,CT115),IF(NOT(COUNT(CT89,CT93,CT94,CT98,CT99,CT103,CT104,CT109,CT115)),"NK",SUM(CT89,CT93,CT94,CT98,CT99,CT103,CT104,CT109,CT115)),IF(ISNUMBER(Table5a!CQ93),Table5a!CQ93*N2O_GWP,Table5a!CQ93))</f>
        <v/>
      </c>
      <c r="CU218" s="104" t="str">
        <f>IF(COUNTA(CU89,CU93,CU94,CU98,CU99,CU103,CU104,CU109,CU115),IF(NOT(COUNT(CU89,CU93,CU94,CU98,CU99,CU103,CU104,CU109,CU115)),"NK",SUM(CU89,CU93,CU94,CU98,CU99,CU103,CU104,CU109,CU115)),IF(ISNUMBER(Table5a!CR93),Table5a!CR93*N2O_GWP,Table5a!CR93))</f>
        <v/>
      </c>
      <c r="CV218" s="104" t="str">
        <f>IF(COUNTA(CV89,CV93,CV94,CV98,CV99,CV103,CV104,CV109,CV115),IF(NOT(COUNT(CV89,CV93,CV94,CV98,CV99,CV103,CV104,CV109,CV115)),"NK",SUM(CV89,CV93,CV94,CV98,CV99,CV103,CV104,CV109,CV115)),IF(ISNUMBER(Table5a!CS93),Table5a!CS93*N2O_GWP,Table5a!CS93))</f>
        <v/>
      </c>
      <c r="CW218" s="104" t="str">
        <f>IF(COUNTA(CW89,CW93,CW94,CW98,CW99,CW103,CW104,CW109,CW115),IF(NOT(COUNT(CW89,CW93,CW94,CW98,CW99,CW103,CW104,CW109,CW115)),"NK",SUM(CW89,CW93,CW94,CW98,CW99,CW103,CW104,CW109,CW115)),IF(ISNUMBER(Table5a!CT93),Table5a!CT93*N2O_GWP,Table5a!CT93))</f>
        <v/>
      </c>
      <c r="CX218" s="104" t="str">
        <f>IF(COUNTA(CX89,CX93,CX94,CX98,CX99,CX103,CX104,CX109,CX115),IF(NOT(COUNT(CX89,CX93,CX94,CX98,CX99,CX103,CX104,CX109,CX115)),"NK",SUM(CX89,CX93,CX94,CX98,CX99,CX103,CX104,CX109,CX115)),IF(ISNUMBER(Table5a!CU93),Table5a!CU93*N2O_GWP,Table5a!CU93))</f>
        <v/>
      </c>
      <c r="CY218" s="104" t="str">
        <f>IF(COUNTA(CY89,CY93,CY94,CY98,CY99,CY103,CY104,CY109,CY115),IF(NOT(COUNT(CY89,CY93,CY94,CY98,CY99,CY103,CY104,CY109,CY115)),"NK",SUM(CY89,CY93,CY94,CY98,CY99,CY103,CY104,CY109,CY115)),IF(ISNUMBER(Table5a!CV93),Table5a!CV93*N2O_GWP,Table5a!CV93))</f>
        <v/>
      </c>
      <c r="CZ218" s="104" t="str">
        <f>IF(COUNTA(CZ89,CZ93,CZ94,CZ98,CZ99,CZ103,CZ104,CZ109,CZ115),IF(NOT(COUNT(CZ89,CZ93,CZ94,CZ98,CZ99,CZ103,CZ104,CZ109,CZ115)),"NK",SUM(CZ89,CZ93,CZ94,CZ98,CZ99,CZ103,CZ104,CZ109,CZ115)),IF(ISNUMBER(Table5a!CW93),Table5a!CW93*N2O_GWP,Table5a!CW93))</f>
        <v/>
      </c>
      <c r="DA218" s="104" t="str">
        <f>IF(COUNTA(DA89,DA93,DA94,DA98,DA99,DA103,DA104,DA109,DA115),IF(NOT(COUNT(DA89,DA93,DA94,DA98,DA99,DA103,DA104,DA109,DA115)),"NK",SUM(DA89,DA93,DA94,DA98,DA99,DA103,DA104,DA109,DA115)),IF(ISNUMBER(Table5a!CX93),Table5a!CX93*N2O_GWP,Table5a!CX93))</f>
        <v/>
      </c>
      <c r="DB218" s="104" t="str">
        <f>IF(COUNTA(DB89,DB93,DB94,DB98,DB99,DB103,DB104,DB109,DB115),IF(NOT(COUNT(DB89,DB93,DB94,DB98,DB99,DB103,DB104,DB109,DB115)),"NK",SUM(DB89,DB93,DB94,DB98,DB99,DB103,DB104,DB109,DB115)),IF(ISNUMBER(Table5a!CY93),Table5a!CY93*N2O_GWP,Table5a!CY93))</f>
        <v/>
      </c>
      <c r="DC218" s="104" t="str">
        <f>IF(COUNTA(DC89,DC93,DC94,DC98,DC99,DC103,DC104,DC109,DC115),IF(NOT(COUNT(DC89,DC93,DC94,DC98,DC99,DC103,DC104,DC109,DC115)),"NK",SUM(DC89,DC93,DC94,DC98,DC99,DC103,DC104,DC109,DC115)),IF(ISNUMBER(Table5a!CZ93),Table5a!CZ93*N2O_GWP,Table5a!CZ93))</f>
        <v/>
      </c>
      <c r="DD218" s="104" t="str">
        <f>IF(COUNTA(DD89,DD93,DD94,DD98,DD99,DD103,DD104,DD109,DD115),IF(NOT(COUNT(DD89,DD93,DD94,DD98,DD99,DD103,DD104,DD109,DD115)),"NK",SUM(DD89,DD93,DD94,DD98,DD99,DD103,DD104,DD109,DD115)),IF(ISNUMBER(Table5a!DA93),Table5a!DA93*N2O_GWP,Table5a!DA93))</f>
        <v/>
      </c>
      <c r="DE218" s="104" t="str">
        <f>IF(COUNTA(DE89,DE93,DE94,DE98,DE99,DE103,DE104,DE109,DE115),IF(NOT(COUNT(DE89,DE93,DE94,DE98,DE99,DE103,DE104,DE109,DE115)),"NK",SUM(DE89,DE93,DE94,DE98,DE99,DE103,DE104,DE109,DE115)),IF(ISNUMBER(Table5a!DB93),Table5a!DB93*N2O_GWP,Table5a!DB93))</f>
        <v/>
      </c>
      <c r="DF218" s="104" t="str">
        <f>IF(COUNTA(DF89,DF93,DF94,DF98,DF99,DF103,DF104,DF109,DF115),IF(NOT(COUNT(DF89,DF93,DF94,DF98,DF99,DF103,DF104,DF109,DF115)),"NK",SUM(DF89,DF93,DF94,DF98,DF99,DF103,DF104,DF109,DF115)),IF(ISNUMBER(Table5a!DC93),Table5a!DC93*N2O_GWP,Table5a!DC93))</f>
        <v/>
      </c>
      <c r="DG218" s="104" t="str">
        <f>IF(COUNTA(DG89,DG93,DG94,DG98,DG99,DG103,DG104,DG109,DG115),IF(NOT(COUNT(DG89,DG93,DG94,DG98,DG99,DG103,DG104,DG109,DG115)),"NK",SUM(DG89,DG93,DG94,DG98,DG99,DG103,DG104,DG109,DG115)),IF(ISNUMBER(Table5a!DD93),Table5a!DD93*N2O_GWP,Table5a!DD93))</f>
        <v/>
      </c>
      <c r="DH218" s="104" t="str">
        <f>IF(COUNTA(DH89,DH93,DH94,DH98,DH99,DH103,DH104,DH109,DH115),IF(NOT(COUNT(DH89,DH93,DH94,DH98,DH99,DH103,DH104,DH109,DH115)),"NK",SUM(DH89,DH93,DH94,DH98,DH99,DH103,DH104,DH109,DH115)),IF(ISNUMBER(Table5a!DE93),Table5a!DE93*N2O_GWP,Table5a!DE93))</f>
        <v/>
      </c>
      <c r="DI218" s="104" t="str">
        <f>IF(COUNTA(DI89,DI93,DI94,DI98,DI99,DI103,DI104,DI109,DI115),IF(NOT(COUNT(DI89,DI93,DI94,DI98,DI99,DI103,DI104,DI109,DI115)),"NK",SUM(DI89,DI93,DI94,DI98,DI99,DI103,DI104,DI109,DI115)),IF(ISNUMBER(Table5a!DF93),Table5a!DF93*N2O_GWP,Table5a!DF93))</f>
        <v/>
      </c>
      <c r="DJ218" s="104" t="str">
        <f>IF(COUNTA(DJ89,DJ93,DJ94,DJ98,DJ99,DJ103,DJ104,DJ109,DJ115),IF(NOT(COUNT(DJ89,DJ93,DJ94,DJ98,DJ99,DJ103,DJ104,DJ109,DJ115)),"NK",SUM(DJ89,DJ93,DJ94,DJ98,DJ99,DJ103,DJ104,DJ109,DJ115)),IF(ISNUMBER(Table5a!DG93),Table5a!DG93*N2O_GWP,Table5a!DG93))</f>
        <v/>
      </c>
      <c r="DK218" s="104" t="str">
        <f>IF(COUNTA(DK89,DK93,DK94,DK98,DK99,DK103,DK104,DK109,DK115),IF(NOT(COUNT(DK89,DK93,DK94,DK98,DK99,DK103,DK104,DK109,DK115)),"NK",SUM(DK89,DK93,DK94,DK98,DK99,DK103,DK104,DK109,DK115)),IF(ISNUMBER(Table5a!DH93),Table5a!DH93*N2O_GWP,Table5a!DH93))</f>
        <v/>
      </c>
      <c r="DL218" s="104" t="str">
        <f>IF(COUNTA(DL89,DL93,DL94,DL98,DL99,DL103,DL104,DL109,DL115),IF(NOT(COUNT(DL89,DL93,DL94,DL98,DL99,DL103,DL104,DL109,DL115)),"NK",SUM(DL89,DL93,DL94,DL98,DL99,DL103,DL104,DL109,DL115)),IF(ISNUMBER(Table5a!DI93),Table5a!DI93*N2O_GWP,Table5a!DI93))</f>
        <v/>
      </c>
      <c r="DM218" s="104" t="str">
        <f>IF(COUNTA(DM89,DM93,DM94,DM98,DM99,DM103,DM104,DM109,DM115),IF(NOT(COUNT(DM89,DM93,DM94,DM98,DM99,DM103,DM104,DM109,DM115)),"NK",SUM(DM89,DM93,DM94,DM98,DM99,DM103,DM104,DM109,DM115)),IF(ISNUMBER(Table5a!DJ93),Table5a!DJ93*N2O_GWP,Table5a!DJ93))</f>
        <v/>
      </c>
      <c r="DN218" s="104" t="str">
        <f>IF(COUNTA(DN89,DN93,DN94,DN98,DN99,DN103,DN104,DN109,DN115),IF(NOT(COUNT(DN89,DN93,DN94,DN98,DN99,DN103,DN104,DN109,DN115)),"NK",SUM(DN89,DN93,DN94,DN98,DN99,DN103,DN104,DN109,DN115)),IF(ISNUMBER(Table5a!DK93),Table5a!DK93*N2O_GWP,Table5a!DK93))</f>
        <v/>
      </c>
      <c r="DO218" s="104" t="str">
        <f>IF(COUNTA(DO89,DO93,DO94,DO98,DO99,DO103,DO104,DO109,DO115),IF(NOT(COUNT(DO89,DO93,DO94,DO98,DO99,DO103,DO104,DO109,DO115)),"NK",SUM(DO89,DO93,DO94,DO98,DO99,DO103,DO104,DO109,DO115)),IF(ISNUMBER(Table5a!DL93),Table5a!DL93*N2O_GWP,Table5a!DL93))</f>
        <v/>
      </c>
      <c r="DP218" s="104" t="str">
        <f>IF(COUNTA(DP89,DP93,DP94,DP98,DP99,DP103,DP104,DP109,DP115),IF(NOT(COUNT(DP89,DP93,DP94,DP98,DP99,DP103,DP104,DP109,DP115)),"NK",SUM(DP89,DP93,DP94,DP98,DP99,DP103,DP104,DP109,DP115)),IF(ISNUMBER(Table5a!DM93),Table5a!DM93*N2O_GWP,Table5a!DM93))</f>
        <v/>
      </c>
      <c r="DQ218" s="104" t="str">
        <f>IF(COUNTA(DQ89,DQ93,DQ94,DQ98,DQ99,DQ103,DQ104,DQ109,DQ115),IF(NOT(COUNT(DQ89,DQ93,DQ94,DQ98,DQ99,DQ103,DQ104,DQ109,DQ115)),"NK",SUM(DQ89,DQ93,DQ94,DQ98,DQ99,DQ103,DQ104,DQ109,DQ115)),IF(ISNUMBER(Table5a!DN93),Table5a!DN93*N2O_GWP,Table5a!DN93))</f>
        <v/>
      </c>
      <c r="DR218" s="104" t="str">
        <f>IF(COUNTA(DR89,DR93,DR94,DR98,DR99,DR103,DR104,DR109,DR115),IF(NOT(COUNT(DR89,DR93,DR94,DR98,DR99,DR103,DR104,DR109,DR115)),"NK",SUM(DR89,DR93,DR94,DR98,DR99,DR103,DR104,DR109,DR115)),IF(ISNUMBER(Table5a!DO93),Table5a!DO93*N2O_GWP,Table5a!DO93))</f>
        <v/>
      </c>
      <c r="DS218" s="104" t="str">
        <f>IF(COUNTA(DS89,DS93,DS94,DS98,DS99,DS103,DS104,DS109,DS115),IF(NOT(COUNT(DS89,DS93,DS94,DS98,DS99,DS103,DS104,DS109,DS115)),"NK",SUM(DS89,DS93,DS94,DS98,DS99,DS103,DS104,DS109,DS115)),IF(ISNUMBER(Table5a!DP93),Table5a!DP93*N2O_GWP,Table5a!DP93))</f>
        <v/>
      </c>
      <c r="DT218" s="104" t="str">
        <f>IF(COUNTA(DT89,DT93,DT94,DT98,DT99,DT103,DT104,DT109,DT115),IF(NOT(COUNT(DT89,DT93,DT94,DT98,DT99,DT103,DT104,DT109,DT115)),"NK",SUM(DT89,DT93,DT94,DT98,DT99,DT103,DT104,DT109,DT115)),IF(ISNUMBER(Table5a!DQ93),Table5a!DQ93*N2O_GWP,Table5a!DQ93))</f>
        <v/>
      </c>
      <c r="DU218" s="104" t="str">
        <f>IF(COUNTA(DU89,DU93,DU94,DU98,DU99,DU103,DU104,DU109,DU115),IF(NOT(COUNT(DU89,DU93,DU94,DU98,DU99,DU103,DU104,DU109,DU115)),"NK",SUM(DU89,DU93,DU94,DU98,DU99,DU103,DU104,DU109,DU115)),IF(ISNUMBER(Table5a!DR93),Table5a!DR93*N2O_GWP,Table5a!DR93))</f>
        <v/>
      </c>
      <c r="DV218" s="104" t="str">
        <f>IF(COUNTA(DV89,DV93,DV94,DV98,DV99,DV103,DV104,DV109,DV115),IF(NOT(COUNT(DV89,DV93,DV94,DV98,DV99,DV103,DV104,DV109,DV115)),"NK",SUM(DV89,DV93,DV94,DV98,DV99,DV103,DV104,DV109,DV115)),IF(ISNUMBER(Table5a!DS93),Table5a!DS93*N2O_GWP,Table5a!DS93))</f>
        <v/>
      </c>
      <c r="DW218" s="104" t="str">
        <f>IF(COUNTA(DW89,DW93,DW94,DW98,DW99,DW103,DW104,DW109,DW115),IF(NOT(COUNT(DW89,DW93,DW94,DW98,DW99,DW103,DW104,DW109,DW115)),"NK",SUM(DW89,DW93,DW94,DW98,DW99,DW103,DW104,DW109,DW115)),IF(ISNUMBER(Table5a!DT93),Table5a!DT93*N2O_GWP,Table5a!DT93))</f>
        <v/>
      </c>
      <c r="DX218" s="104" t="str">
        <f>IF(COUNTA(DX89,DX93,DX94,DX98,DX99,DX103,DX104,DX109,DX115),IF(NOT(COUNT(DX89,DX93,DX94,DX98,DX99,DX103,DX104,DX109,DX115)),"NK",SUM(DX89,DX93,DX94,DX98,DX99,DX103,DX104,DX109,DX115)),IF(ISNUMBER(Table5a!DU93),Table5a!DU93*N2O_GWP,Table5a!DU93))</f>
        <v/>
      </c>
      <c r="DY218" s="104" t="str">
        <f>IF(COUNTA(DY89,DY93,DY94,DY98,DY99,DY103,DY104,DY109,DY115),IF(NOT(COUNT(DY89,DY93,DY94,DY98,DY99,DY103,DY104,DY109,DY115)),"NK",SUM(DY89,DY93,DY94,DY98,DY99,DY103,DY104,DY109,DY115)),IF(ISNUMBER(Table5a!DV93),Table5a!DV93*N2O_GWP,Table5a!DV93))</f>
        <v/>
      </c>
      <c r="DZ218" s="104" t="str">
        <f>IF(COUNTA(DZ89,DZ93,DZ94,DZ98,DZ99,DZ103,DZ104,DZ109,DZ115),IF(NOT(COUNT(DZ89,DZ93,DZ94,DZ98,DZ99,DZ103,DZ104,DZ109,DZ115)),"NK",SUM(DZ89,DZ93,DZ94,DZ98,DZ99,DZ103,DZ104,DZ109,DZ115)),IF(ISNUMBER(Table5a!DW93),Table5a!DW93*N2O_GWP,Table5a!DW93))</f>
        <v/>
      </c>
      <c r="EA218" s="104" t="str">
        <f>IF(COUNTA(EA89,EA93,EA94,EA98,EA99,EA103,EA104,EA109,EA115),IF(NOT(COUNT(EA89,EA93,EA94,EA98,EA99,EA103,EA104,EA109,EA115)),"NK",SUM(EA89,EA93,EA94,EA98,EA99,EA103,EA104,EA109,EA115)),IF(ISNUMBER(Table5a!DX93),Table5a!DX93*N2O_GWP,Table5a!DX93))</f>
        <v/>
      </c>
      <c r="EB218" s="105" t="str">
        <f>IF(COUNTA(EB89,EB93,EB94,EB98,EB99,EB103,EB104,EB109,EB115),IF(NOT(COUNT(EB89,EB93,EB94,EB98,EB99,EB103,EB104,EB109,EB115)),"NK",SUM(EB89,EB93,EB94,EB98,EB99,EB103,EB104,EB109,EB115)),Table5a!DY93)</f>
        <v/>
      </c>
      <c r="EC218" s="104" t="str">
        <f>IF(COUNTA(EC89,EC93,EC94,EC98,EC99,EC103,EC104,EC109,EC115),IF(NOT(COUNT(EC89,EC93,EC94,EC98,EC99,EC103,EC104,EC109,EC115)),"NK",SUM(EC89,EC93,EC94,EC98,EC99,EC103,EC104,EC109,EC115)),Table5a!DZ93)</f>
        <v/>
      </c>
      <c r="ED218" s="104" t="str">
        <f>IF(COUNTA(ED89,ED93,ED94,ED98,ED99,ED103,ED104,ED109,ED115),IF(NOT(COUNT(ED89,ED93,ED94,ED98,ED99,ED103,ED104,ED109,ED115)),"NK",SUM(ED89,ED93,ED94,ED98,ED99,ED103,ED104,ED109,ED115)),Table5a!EA93)</f>
        <v/>
      </c>
      <c r="EE218" s="104" t="str">
        <f>IF(COUNTA(EE89,EE93,EE94,EE98,EE99,EE103,EE104,EE109,EE115),IF(NOT(COUNT(EE89,EE93,EE94,EE98,EE99,EE103,EE104,EE109,EE115)),"NK",SUM(EE89,EE93,EE94,EE98,EE99,EE103,EE104,EE109,EE115)),Table5a!EB93)</f>
        <v/>
      </c>
      <c r="EF218" s="104" t="str">
        <f>IF(COUNTA(EF89,EF93,EF94,EF98,EF99,EF103,EF104,EF109,EF115),IF(NOT(COUNT(EF89,EF93,EF94,EF98,EF99,EF103,EF104,EF109,EF115)),"NK",SUM(EF89,EF93,EF94,EF98,EF99,EF103,EF104,EF109,EF115)),Table5a!EC93)</f>
        <v/>
      </c>
      <c r="EG218" s="104" t="str">
        <f>IF(COUNTA(EG89,EG93,EG94,EG98,EG99,EG103,EG104,EG109,EG115),IF(NOT(COUNT(EG89,EG93,EG94,EG98,EG99,EG103,EG104,EG109,EG115)),"NK",SUM(EG89,EG93,EG94,EG98,EG99,EG103,EG104,EG109,EG115)),Table5a!ED93)</f>
        <v/>
      </c>
      <c r="EH218" s="104" t="str">
        <f>IF(COUNTA(EH89,EH93,EH94,EH98,EH99,EH103,EH104,EH109,EH115),IF(NOT(COUNT(EH89,EH93,EH94,EH98,EH99,EH103,EH104,EH109,EH115)),"NK",SUM(EH89,EH93,EH94,EH98,EH99,EH103,EH104,EH109,EH115)),Table5a!EE93)</f>
        <v/>
      </c>
      <c r="EI218" s="104" t="str">
        <f>IF(COUNTA(EI89,EI93,EI94,EI98,EI99,EI103,EI104,EI109,EI115),IF(NOT(COUNT(EI89,EI93,EI94,EI98,EI99,EI103,EI104,EI109,EI115)),"NK",SUM(EI89,EI93,EI94,EI98,EI99,EI103,EI104,EI109,EI115)),Table5a!EF93)</f>
        <v/>
      </c>
      <c r="EJ218" s="104" t="str">
        <f>IF(COUNTA(EJ89,EJ93,EJ94,EJ98,EJ99,EJ103,EJ104,EJ109,EJ115),IF(NOT(COUNT(EJ89,EJ93,EJ94,EJ98,EJ99,EJ103,EJ104,EJ109,EJ115)),"NK",SUM(EJ89,EJ93,EJ94,EJ98,EJ99,EJ103,EJ104,EJ109,EJ115)),Table5a!EG93)</f>
        <v/>
      </c>
      <c r="EK218" s="104" t="str">
        <f>IF(COUNTA(EK89,EK93,EK94,EK98,EK99,EK103,EK104,EK109,EK115),IF(NOT(COUNT(EK89,EK93,EK94,EK98,EK99,EK103,EK104,EK109,EK115)),"NK",SUM(EK89,EK93,EK94,EK98,EK99,EK103,EK104,EK109,EK115)),Table5a!EH93)</f>
        <v/>
      </c>
      <c r="EL218" s="104" t="str">
        <f>IF(COUNTA(EL89,EL93,EL94,EL98,EL99,EL103,EL104,EL109,EL115),IF(NOT(COUNT(EL89,EL93,EL94,EL98,EL99,EL103,EL104,EL109,EL115)),"NK",SUM(EL89,EL93,EL94,EL98,EL99,EL103,EL104,EL109,EL115)),Table5a!EI93)</f>
        <v/>
      </c>
      <c r="EM218" s="104" t="str">
        <f>IF(COUNTA(EM89,EM93,EM94,EM98,EM99,EM103,EM104,EM109,EM115),IF(NOT(COUNT(EM89,EM93,EM94,EM98,EM99,EM103,EM104,EM109,EM115)),"NK",SUM(EM89,EM93,EM94,EM98,EM99,EM103,EM104,EM109,EM115)),Table5a!EJ93)</f>
        <v/>
      </c>
      <c r="EN218" s="104" t="str">
        <f>IF(COUNTA(EN89,EN93,EN94,EN98,EN99,EN103,EN104,EN109,EN115),IF(NOT(COUNT(EN89,EN93,EN94,EN98,EN99,EN103,EN104,EN109,EN115)),"NK",SUM(EN89,EN93,EN94,EN98,EN99,EN103,EN104,EN109,EN115)),Table5a!EK93)</f>
        <v/>
      </c>
      <c r="EO218" s="104" t="str">
        <f>IF(COUNTA(EO89,EO93,EO94,EO98,EO99,EO103,EO104,EO109,EO115),IF(NOT(COUNT(EO89,EO93,EO94,EO98,EO99,EO103,EO104,EO109,EO115)),"NK",SUM(EO89,EO93,EO94,EO98,EO99,EO103,EO104,EO109,EO115)),Table5a!EL93)</f>
        <v/>
      </c>
      <c r="EP218" s="104" t="str">
        <f>IF(COUNTA(EP89,EP93,EP94,EP98,EP99,EP103,EP104,EP109,EP115),IF(NOT(COUNT(EP89,EP93,EP94,EP98,EP99,EP103,EP104,EP109,EP115)),"NK",SUM(EP89,EP93,EP94,EP98,EP99,EP103,EP104,EP109,EP115)),Table5a!EM93)</f>
        <v/>
      </c>
      <c r="EQ218" s="104" t="str">
        <f>IF(COUNTA(EQ89,EQ93,EQ94,EQ98,EQ99,EQ103,EQ104,EQ109,EQ115),IF(NOT(COUNT(EQ89,EQ93,EQ94,EQ98,EQ99,EQ103,EQ104,EQ109,EQ115)),"NK",SUM(EQ89,EQ93,EQ94,EQ98,EQ99,EQ103,EQ104,EQ109,EQ115)),Table5a!EN93)</f>
        <v/>
      </c>
      <c r="ER218" s="104" t="str">
        <f>IF(COUNTA(ER89,ER93,ER94,ER98,ER99,ER103,ER104,ER109,ER115),IF(NOT(COUNT(ER89,ER93,ER94,ER98,ER99,ER103,ER104,ER109,ER115)),"NK",SUM(ER89,ER93,ER94,ER98,ER99,ER103,ER104,ER109,ER115)),Table5a!EO93)</f>
        <v/>
      </c>
      <c r="ES218" s="104" t="str">
        <f>IF(COUNTA(ES89,ES93,ES94,ES98,ES99,ES103,ES104,ES109,ES115),IF(NOT(COUNT(ES89,ES93,ES94,ES98,ES99,ES103,ES104,ES109,ES115)),"NK",SUM(ES89,ES93,ES94,ES98,ES99,ES103,ES104,ES109,ES115)),Table5a!EP93)</f>
        <v/>
      </c>
      <c r="ET218" s="104" t="str">
        <f>IF(COUNTA(ET89,ET93,ET94,ET98,ET99,ET103,ET104,ET109,ET115),IF(NOT(COUNT(ET89,ET93,ET94,ET98,ET99,ET103,ET104,ET109,ET115)),"NK",SUM(ET89,ET93,ET94,ET98,ET99,ET103,ET104,ET109,ET115)),Table5a!EQ93)</f>
        <v/>
      </c>
      <c r="EU218" s="104" t="str">
        <f>IF(COUNTA(EU89,EU93,EU94,EU98,EU99,EU103,EU104,EU109,EU115),IF(NOT(COUNT(EU89,EU93,EU94,EU98,EU99,EU103,EU104,EU109,EU115)),"NK",SUM(EU89,EU93,EU94,EU98,EU99,EU103,EU104,EU109,EU115)),Table5a!ER93)</f>
        <v/>
      </c>
      <c r="EV218" s="104" t="str">
        <f>IF(COUNTA(EV89,EV93,EV94,EV98,EV99,EV103,EV104,EV109,EV115),IF(NOT(COUNT(EV89,EV93,EV94,EV98,EV99,EV103,EV104,EV109,EV115)),"NK",SUM(EV89,EV93,EV94,EV98,EV99,EV103,EV104,EV109,EV115)),Table5a!ES93)</f>
        <v/>
      </c>
      <c r="EW218" s="104" t="str">
        <f>IF(COUNTA(EW89,EW93,EW94,EW98,EW99,EW103,EW104,EW109,EW115),IF(NOT(COUNT(EW89,EW93,EW94,EW98,EW99,EW103,EW104,EW109,EW115)),"NK",SUM(EW89,EW93,EW94,EW98,EW99,EW103,EW104,EW109,EW115)),Table5a!ET93)</f>
        <v/>
      </c>
      <c r="EX218" s="104" t="str">
        <f>IF(COUNTA(EX89,EX93,EX94,EX98,EX99,EX103,EX104,EX109,EX115),IF(NOT(COUNT(EX89,EX93,EX94,EX98,EX99,EX103,EX104,EX109,EX115)),"NK",SUM(EX89,EX93,EX94,EX98,EX99,EX103,EX104,EX109,EX115)),Table5a!EU93)</f>
        <v/>
      </c>
      <c r="EY218" s="104" t="str">
        <f>IF(COUNTA(EY89,EY93,EY94,EY98,EY99,EY103,EY104,EY109,EY115),IF(NOT(COUNT(EY89,EY93,EY94,EY98,EY99,EY103,EY104,EY109,EY115)),"NK",SUM(EY89,EY93,EY94,EY98,EY99,EY103,EY104,EY109,EY115)),Table5a!EV93)</f>
        <v/>
      </c>
      <c r="EZ218" s="104" t="str">
        <f>IF(COUNTA(EZ89,EZ93,EZ94,EZ98,EZ99,EZ103,EZ104,EZ109,EZ115),IF(NOT(COUNT(EZ89,EZ93,EZ94,EZ98,EZ99,EZ103,EZ104,EZ109,EZ115)),"NK",SUM(EZ89,EZ93,EZ94,EZ98,EZ99,EZ103,EZ104,EZ109,EZ115)),Table5a!EW93)</f>
        <v/>
      </c>
      <c r="FA218" s="104" t="str">
        <f>IF(COUNTA(FA89,FA93,FA94,FA98,FA99,FA103,FA104,FA109,FA115),IF(NOT(COUNT(FA89,FA93,FA94,FA98,FA99,FA103,FA104,FA109,FA115)),"NK",SUM(FA89,FA93,FA94,FA98,FA99,FA103,FA104,FA109,FA115)),Table5a!EX93)</f>
        <v/>
      </c>
      <c r="FB218" s="104" t="str">
        <f>IF(COUNTA(FB89,FB93,FB94,FB98,FB99,FB103,FB104,FB109,FB115),IF(NOT(COUNT(FB89,FB93,FB94,FB98,FB99,FB103,FB104,FB109,FB115)),"NK",SUM(FB89,FB93,FB94,FB98,FB99,FB103,FB104,FB109,FB115)),Table5a!EY93)</f>
        <v/>
      </c>
      <c r="FC218" s="104" t="str">
        <f>IF(COUNTA(FC89,FC93,FC94,FC98,FC99,FC103,FC104,FC109,FC115),IF(NOT(COUNT(FC89,FC93,FC94,FC98,FC99,FC103,FC104,FC109,FC115)),"NK",SUM(FC89,FC93,FC94,FC98,FC99,FC103,FC104,FC109,FC115)),Table5a!EZ93)</f>
        <v/>
      </c>
      <c r="FD218" s="104" t="str">
        <f>IF(COUNTA(FD89,FD93,FD94,FD98,FD99,FD103,FD104,FD109,FD115),IF(NOT(COUNT(FD89,FD93,FD94,FD98,FD99,FD103,FD104,FD109,FD115)),"NK",SUM(FD89,FD93,FD94,FD98,FD99,FD103,FD104,FD109,FD115)),Table5a!FA93)</f>
        <v/>
      </c>
      <c r="FE218" s="104" t="str">
        <f>IF(COUNTA(FE89,FE93,FE94,FE98,FE99,FE103,FE104,FE109,FE115),IF(NOT(COUNT(FE89,FE93,FE94,FE98,FE99,FE103,FE104,FE109,FE115)),"NK",SUM(FE89,FE93,FE94,FE98,FE99,FE103,FE104,FE109,FE115)),Table5a!FB93)</f>
        <v/>
      </c>
      <c r="FF218" s="104" t="str">
        <f>IF(COUNTA(FF89,FF93,FF94,FF98,FF99,FF103,FF104,FF109,FF115),IF(NOT(COUNT(FF89,FF93,FF94,FF98,FF99,FF103,FF104,FF109,FF115)),"NK",SUM(FF89,FF93,FF94,FF98,FF99,FF103,FF104,FF109,FF115)),Table5a!FC93)</f>
        <v/>
      </c>
      <c r="FG218" s="104" t="str">
        <f>IF(COUNTA(FG89,FG93,FG94,FG98,FG99,FG103,FG104,FG109,FG115),IF(NOT(COUNT(FG89,FG93,FG94,FG98,FG99,FG103,FG104,FG109,FG115)),"NK",SUM(FG89,FG93,FG94,FG98,FG99,FG103,FG104,FG109,FG115)),Table5a!FD93)</f>
        <v/>
      </c>
      <c r="FH218" s="104" t="str">
        <f>IF(COUNTA(FH89,FH93,FH94,FH98,FH99,FH103,FH104,FH109,FH115),IF(NOT(COUNT(FH89,FH93,FH94,FH98,FH99,FH103,FH104,FH109,FH115)),"NK",SUM(FH89,FH93,FH94,FH98,FH99,FH103,FH104,FH109,FH115)),Table5a!FE93)</f>
        <v/>
      </c>
      <c r="FI218" s="104" t="str">
        <f>IF(COUNTA(FI89,FI93,FI94,FI98,FI99,FI103,FI104,FI109,FI115),IF(NOT(COUNT(FI89,FI93,FI94,FI98,FI99,FI103,FI104,FI109,FI115)),"NK",SUM(FI89,FI93,FI94,FI98,FI99,FI103,FI104,FI109,FI115)),Table5a!FF93)</f>
        <v/>
      </c>
      <c r="FJ218" s="104" t="str">
        <f>IF(COUNTA(FJ89,FJ93,FJ94,FJ98,FJ99,FJ103,FJ104,FJ109,FJ115),IF(NOT(COUNT(FJ89,FJ93,FJ94,FJ98,FJ99,FJ103,FJ104,FJ109,FJ115)),"NK",SUM(FJ89,FJ93,FJ94,FJ98,FJ99,FJ103,FJ104,FJ109,FJ115)),Table5a!FG93)</f>
        <v/>
      </c>
      <c r="FK218" s="104" t="str">
        <f>IF(COUNTA(FK89,FK93,FK94,FK98,FK99,FK103,FK104,FK109,FK115),IF(NOT(COUNT(FK89,FK93,FK94,FK98,FK99,FK103,FK104,FK109,FK115)),"NK",SUM(FK89,FK93,FK94,FK98,FK99,FK103,FK104,FK109,FK115)),Table5a!FH93)</f>
        <v/>
      </c>
      <c r="FL218" s="104" t="str">
        <f>IF(COUNTA(FL89,FL93,FL94,FL98,FL99,FL103,FL104,FL109,FL115),IF(NOT(COUNT(FL89,FL93,FL94,FL98,FL99,FL103,FL104,FL109,FL115)),"NK",SUM(FL89,FL93,FL94,FL98,FL99,FL103,FL104,FL109,FL115)),Table5a!FI93)</f>
        <v/>
      </c>
      <c r="FM218" s="104" t="str">
        <f>IF(COUNTA(FM89,FM93,FM94,FM98,FM99,FM103,FM104,FM109,FM115),IF(NOT(COUNT(FM89,FM93,FM94,FM98,FM99,FM103,FM104,FM109,FM115)),"NK",SUM(FM89,FM93,FM94,FM98,FM99,FM103,FM104,FM109,FM115)),Table5a!FJ93)</f>
        <v/>
      </c>
      <c r="FN218" s="104" t="str">
        <f>IF(COUNTA(FN89,FN93,FN94,FN98,FN99,FN103,FN104,FN109,FN115),IF(NOT(COUNT(FN89,FN93,FN94,FN98,FN99,FN103,FN104,FN109,FN115)),"NK",SUM(FN89,FN93,FN94,FN98,FN99,FN103,FN104,FN109,FN115)),Table5a!FK93)</f>
        <v/>
      </c>
      <c r="FO218" s="104" t="str">
        <f>IF(COUNTA(FO89,FO93,FO94,FO98,FO99,FO103,FO104,FO109,FO115),IF(NOT(COUNT(FO89,FO93,FO94,FO98,FO99,FO103,FO104,FO109,FO115)),"NK",SUM(FO89,FO93,FO94,FO98,FO99,FO103,FO104,FO109,FO115)),Table5a!FL93)</f>
        <v/>
      </c>
      <c r="FP218" s="104" t="str">
        <f>IF(COUNTA(FP89,FP93,FP94,FP98,FP99,FP103,FP104,FP109,FP115),IF(NOT(COUNT(FP89,FP93,FP94,FP98,FP99,FP103,FP104,FP109,FP115)),"NK",SUM(FP89,FP93,FP94,FP98,FP99,FP103,FP104,FP109,FP115)),Table5a!FM93)</f>
        <v/>
      </c>
      <c r="FQ218" s="104" t="str">
        <f>IF(COUNTA(FQ89,FQ93,FQ94,FQ98,FQ99,FQ103,FQ104,FQ109,FQ115),IF(NOT(COUNT(FQ89,FQ93,FQ94,FQ98,FQ99,FQ103,FQ104,FQ109,FQ115)),"NK",SUM(FQ89,FQ93,FQ94,FQ98,FQ99,FQ103,FQ104,FQ109,FQ115)),Table5a!FN93)</f>
        <v/>
      </c>
    </row>
    <row r="219" spans="4:173" ht="15" customHeight="1" outlineLevel="1" x14ac:dyDescent="0.3">
      <c r="D219" s="85" t="s">
        <v>24258</v>
      </c>
      <c r="E219" s="37" t="s">
        <v>24259</v>
      </c>
      <c r="F219" s="104" t="str">
        <f>IF(COUNTA(F117,F118),IF(NOT(COUNT(F117,F118)),"NK",SUM(F117,F118)),Table5a!C99)</f>
        <v/>
      </c>
      <c r="G219" s="104" t="str">
        <f>IF(COUNTA(G117,G118),IF(NOT(COUNT(G117,G118)),"NK",SUM(G117,G118)),Table5a!D99)</f>
        <v/>
      </c>
      <c r="H219" s="104" t="str">
        <f>IF(COUNTA(H117,H118),IF(NOT(COUNT(H117,H118)),"NK",SUM(H117,H118)),Table5a!E99)</f>
        <v/>
      </c>
      <c r="I219" s="104" t="str">
        <f>IF(COUNTA(I117,I118),IF(NOT(COUNT(I117,I118)),"NK",SUM(I117,I118)),Table5a!F99)</f>
        <v/>
      </c>
      <c r="J219" s="104" t="str">
        <f>IF(COUNTA(J117,J118),IF(NOT(COUNT(J117,J118)),"NK",SUM(J117,J118)),Table5a!G99)</f>
        <v/>
      </c>
      <c r="K219" s="104" t="str">
        <f>IF(COUNTA(K117,K118),IF(NOT(COUNT(K117,K118)),"NK",SUM(K117,K118)),Table5a!H99)</f>
        <v/>
      </c>
      <c r="L219" s="104" t="str">
        <f>IF(COUNTA(L117,L118),IF(NOT(COUNT(L117,L118)),"NK",SUM(L117,L118)),Table5a!I99)</f>
        <v/>
      </c>
      <c r="M219" s="104" t="str">
        <f>IF(COUNTA(M117,M118),IF(NOT(COUNT(M117,M118)),"NK",SUM(M117,M118)),Table5a!J99)</f>
        <v/>
      </c>
      <c r="N219" s="104" t="str">
        <f>IF(COUNTA(N117,N118),IF(NOT(COUNT(N117,N118)),"NK",SUM(N117,N118)),Table5a!K99)</f>
        <v/>
      </c>
      <c r="O219" s="104" t="str">
        <f>IF(COUNTA(O117,O118),IF(NOT(COUNT(O117,O118)),"NK",SUM(O117,O118)),Table5a!L99)</f>
        <v/>
      </c>
      <c r="P219" s="104" t="str">
        <f>IF(COUNTA(P117,P118),IF(NOT(COUNT(P117,P118)),"NK",SUM(P117,P118)),Table5a!M99)</f>
        <v/>
      </c>
      <c r="Q219" s="104" t="str">
        <f>IF(COUNTA(Q117,Q118),IF(NOT(COUNT(Q117,Q118)),"NK",SUM(Q117,Q118)),Table5a!N99)</f>
        <v/>
      </c>
      <c r="R219" s="104" t="str">
        <f>IF(COUNTA(R117,R118),IF(NOT(COUNT(R117,R118)),"NK",SUM(R117,R118)),Table5a!O99)</f>
        <v/>
      </c>
      <c r="S219" s="104" t="str">
        <f>IF(COUNTA(S117,S118),IF(NOT(COUNT(S117,S118)),"NK",SUM(S117,S118)),Table5a!P99)</f>
        <v/>
      </c>
      <c r="T219" s="104" t="str">
        <f>IF(COUNTA(T117,T118),IF(NOT(COUNT(T117,T118)),"NK",SUM(T117,T118)),Table5a!Q99)</f>
        <v/>
      </c>
      <c r="U219" s="104" t="str">
        <f>IF(COUNTA(U117,U118),IF(NOT(COUNT(U117,U118)),"NK",SUM(U117,U118)),Table5a!R99)</f>
        <v/>
      </c>
      <c r="V219" s="104" t="str">
        <f>IF(COUNTA(V117,V118),IF(NOT(COUNT(V117,V118)),"NK",SUM(V117,V118)),Table5a!S99)</f>
        <v/>
      </c>
      <c r="W219" s="104" t="str">
        <f>IF(COUNTA(W117,W118),IF(NOT(COUNT(W117,W118)),"NK",SUM(W117,W118)),Table5a!T99)</f>
        <v/>
      </c>
      <c r="X219" s="104" t="str">
        <f>IF(COUNTA(X117,X118),IF(NOT(COUNT(X117,X118)),"NK",SUM(X117,X118)),Table5a!U99)</f>
        <v/>
      </c>
      <c r="Y219" s="104" t="str">
        <f>IF(COUNTA(Y117,Y118),IF(NOT(COUNT(Y117,Y118)),"NK",SUM(Y117,Y118)),Table5a!V99)</f>
        <v/>
      </c>
      <c r="Z219" s="104" t="str">
        <f>IF(COUNTA(Z117,Z118),IF(NOT(COUNT(Z117,Z118)),"NK",SUM(Z117,Z118)),Table5a!W99)</f>
        <v/>
      </c>
      <c r="AA219" s="104" t="str">
        <f>IF(COUNTA(AA117,AA118),IF(NOT(COUNT(AA117,AA118)),"NK",SUM(AA117,AA118)),Table5a!X99)</f>
        <v/>
      </c>
      <c r="AB219" s="104" t="str">
        <f>IF(COUNTA(AB117,AB118),IF(NOT(COUNT(AB117,AB118)),"NK",SUM(AB117,AB118)),Table5a!Y99)</f>
        <v/>
      </c>
      <c r="AC219" s="104" t="str">
        <f>IF(COUNTA(AC117,AC118),IF(NOT(COUNT(AC117,AC118)),"NK",SUM(AC117,AC118)),Table5a!Z99)</f>
        <v/>
      </c>
      <c r="AD219" s="104" t="str">
        <f>IF(COUNTA(AD117,AD118),IF(NOT(COUNT(AD117,AD118)),"NK",SUM(AD117,AD118)),Table5a!AA99)</f>
        <v/>
      </c>
      <c r="AE219" s="104" t="str">
        <f>IF(COUNTA(AE117,AE118),IF(NOT(COUNT(AE117,AE118)),"NK",SUM(AE117,AE118)),Table5a!AB99)</f>
        <v/>
      </c>
      <c r="AF219" s="104" t="str">
        <f>IF(COUNTA(AF117,AF118),IF(NOT(COUNT(AF117,AF118)),"NK",SUM(AF117,AF118)),Table5a!AC99)</f>
        <v/>
      </c>
      <c r="AG219" s="104" t="str">
        <f>IF(COUNTA(AG117,AG118),IF(NOT(COUNT(AG117,AG118)),"NK",SUM(AG117,AG118)),Table5a!AD99)</f>
        <v/>
      </c>
      <c r="AH219" s="104" t="str">
        <f>IF(COUNTA(AH117,AH118),IF(NOT(COUNT(AH117,AH118)),"NK",SUM(AH117,AH118)),Table5a!AE99)</f>
        <v/>
      </c>
      <c r="AI219" s="104" t="str">
        <f>IF(COUNTA(AI117,AI118),IF(NOT(COUNT(AI117,AI118)),"NK",SUM(AI117,AI118)),Table5a!AF99)</f>
        <v/>
      </c>
      <c r="AJ219" s="104" t="str">
        <f>IF(COUNTA(AJ117,AJ118),IF(NOT(COUNT(AJ117,AJ118)),"NK",SUM(AJ117,AJ118)),Table5a!AG99)</f>
        <v/>
      </c>
      <c r="AK219" s="104" t="str">
        <f>IF(COUNTA(AK117,AK118),IF(NOT(COUNT(AK117,AK118)),"NK",SUM(AK117,AK118)),Table5a!AH99)</f>
        <v/>
      </c>
      <c r="AL219" s="104" t="str">
        <f>IF(COUNTA(AL117,AL118),IF(NOT(COUNT(AL117,AL118)),"NK",SUM(AL117,AL118)),Table5a!AI99)</f>
        <v/>
      </c>
      <c r="AM219" s="104" t="str">
        <f>IF(COUNTA(AM117,AM118),IF(NOT(COUNT(AM117,AM118)),"NK",SUM(AM117,AM118)),Table5a!AJ99)</f>
        <v/>
      </c>
      <c r="AN219" s="104" t="str">
        <f>IF(COUNTA(AN117,AN118),IF(NOT(COUNT(AN117,AN118)),"NK",SUM(AN117,AN118)),Table5a!AK99)</f>
        <v/>
      </c>
      <c r="AO219" s="104" t="str">
        <f>IF(COUNTA(AO117,AO118),IF(NOT(COUNT(AO117,AO118)),"NK",SUM(AO117,AO118)),Table5a!AL99)</f>
        <v/>
      </c>
      <c r="AP219" s="104" t="str">
        <f>IF(COUNTA(AP117,AP118),IF(NOT(COUNT(AP117,AP118)),"NK",SUM(AP117,AP118)),Table5a!AM99)</f>
        <v/>
      </c>
      <c r="AQ219" s="104" t="str">
        <f>IF(COUNTA(AQ117,AQ118),IF(NOT(COUNT(AQ117,AQ118)),"NK",SUM(AQ117,AQ118)),Table5a!AN99)</f>
        <v/>
      </c>
      <c r="AR219" s="104" t="str">
        <f>IF(COUNTA(AR117,AR118),IF(NOT(COUNT(AR117,AR118)),"NK",SUM(AR117,AR118)),Table5a!AO99)</f>
        <v/>
      </c>
      <c r="AS219" s="104" t="str">
        <f>IF(COUNTA(AS117,AS118),IF(NOT(COUNT(AS117,AS118)),"NK",SUM(AS117,AS118)),Table5a!AP99)</f>
        <v/>
      </c>
      <c r="AT219" s="104" t="str">
        <f>IF(COUNTA(AT117,AT118),IF(NOT(COUNT(AT117,AT118)),"NK",SUM(AT117,AT118)),Table5a!AQ99)</f>
        <v/>
      </c>
      <c r="AU219" s="104" t="str">
        <f>IF(COUNTA(AU117,AU118),IF(NOT(COUNT(AU117,AU118)),"NK",SUM(AU117,AU118)),Table5a!AR99)</f>
        <v/>
      </c>
      <c r="EB219" s="105" t="str">
        <f>IF(COUNTA(EB117,EB118),IF(NOT(COUNT(EB117,EB118)),"NK",SUM(EB117,EB118)),Table5a!DY99)</f>
        <v/>
      </c>
      <c r="EC219" s="104" t="str">
        <f>IF(COUNTA(EC117,EC118),IF(NOT(COUNT(EC117,EC118)),"NK",SUM(EC117,EC118)),Table5a!DZ99)</f>
        <v/>
      </c>
      <c r="ED219" s="104" t="str">
        <f>IF(COUNTA(ED117,ED118),IF(NOT(COUNT(ED117,ED118)),"NK",SUM(ED117,ED118)),Table5a!EA99)</f>
        <v/>
      </c>
      <c r="EE219" s="104" t="str">
        <f>IF(COUNTA(EE117,EE118),IF(NOT(COUNT(EE117,EE118)),"NK",SUM(EE117,EE118)),Table5a!EB99)</f>
        <v/>
      </c>
      <c r="EF219" s="104" t="str">
        <f>IF(COUNTA(EF117,EF118),IF(NOT(COUNT(EF117,EF118)),"NK",SUM(EF117,EF118)),Table5a!EC99)</f>
        <v/>
      </c>
      <c r="EG219" s="104" t="str">
        <f>IF(COUNTA(EG117,EG118),IF(NOT(COUNT(EG117,EG118)),"NK",SUM(EG117,EG118)),Table5a!ED99)</f>
        <v/>
      </c>
      <c r="EH219" s="104" t="str">
        <f>IF(COUNTA(EH117,EH118),IF(NOT(COUNT(EH117,EH118)),"NK",SUM(EH117,EH118)),Table5a!EE99)</f>
        <v/>
      </c>
      <c r="EI219" s="104" t="str">
        <f>IF(COUNTA(EI117,EI118),IF(NOT(COUNT(EI117,EI118)),"NK",SUM(EI117,EI118)),Table5a!EF99)</f>
        <v/>
      </c>
      <c r="EJ219" s="104" t="str">
        <f>IF(COUNTA(EJ117,EJ118),IF(NOT(COUNT(EJ117,EJ118)),"NK",SUM(EJ117,EJ118)),Table5a!EG99)</f>
        <v/>
      </c>
      <c r="EK219" s="104" t="str">
        <f>IF(COUNTA(EK117,EK118),IF(NOT(COUNT(EK117,EK118)),"NK",SUM(EK117,EK118)),Table5a!EH99)</f>
        <v/>
      </c>
      <c r="EL219" s="104" t="str">
        <f>IF(COUNTA(EL117,EL118),IF(NOT(COUNT(EL117,EL118)),"NK",SUM(EL117,EL118)),Table5a!EI99)</f>
        <v/>
      </c>
      <c r="EM219" s="104" t="str">
        <f>IF(COUNTA(EM117,EM118),IF(NOT(COUNT(EM117,EM118)),"NK",SUM(EM117,EM118)),Table5a!EJ99)</f>
        <v/>
      </c>
      <c r="EN219" s="104" t="str">
        <f>IF(COUNTA(EN117,EN118),IF(NOT(COUNT(EN117,EN118)),"NK",SUM(EN117,EN118)),Table5a!EK99)</f>
        <v/>
      </c>
      <c r="EO219" s="104" t="str">
        <f>IF(COUNTA(EO117,EO118),IF(NOT(COUNT(EO117,EO118)),"NK",SUM(EO117,EO118)),Table5a!EL99)</f>
        <v/>
      </c>
      <c r="EP219" s="104" t="str">
        <f>IF(COUNTA(EP117,EP118),IF(NOT(COUNT(EP117,EP118)),"NK",SUM(EP117,EP118)),Table5a!EM99)</f>
        <v/>
      </c>
      <c r="EQ219" s="104" t="str">
        <f>IF(COUNTA(EQ117,EQ118),IF(NOT(COUNT(EQ117,EQ118)),"NK",SUM(EQ117,EQ118)),Table5a!EN99)</f>
        <v/>
      </c>
      <c r="ER219" s="104" t="str">
        <f>IF(COUNTA(ER117,ER118),IF(NOT(COUNT(ER117,ER118)),"NK",SUM(ER117,ER118)),Table5a!EO99)</f>
        <v/>
      </c>
      <c r="ES219" s="104" t="str">
        <f>IF(COUNTA(ES117,ES118),IF(NOT(COUNT(ES117,ES118)),"NK",SUM(ES117,ES118)),Table5a!EP99)</f>
        <v/>
      </c>
      <c r="ET219" s="104" t="str">
        <f>IF(COUNTA(ET117,ET118),IF(NOT(COUNT(ET117,ET118)),"NK",SUM(ET117,ET118)),Table5a!EQ99)</f>
        <v/>
      </c>
      <c r="EU219" s="104" t="str">
        <f>IF(COUNTA(EU117,EU118),IF(NOT(COUNT(EU117,EU118)),"NK",SUM(EU117,EU118)),Table5a!ER99)</f>
        <v/>
      </c>
      <c r="EV219" s="104" t="str">
        <f>IF(COUNTA(EV117,EV118),IF(NOT(COUNT(EV117,EV118)),"NK",SUM(EV117,EV118)),Table5a!ES99)</f>
        <v/>
      </c>
      <c r="EW219" s="104" t="str">
        <f>IF(COUNTA(EW117,EW118),IF(NOT(COUNT(EW117,EW118)),"NK",SUM(EW117,EW118)),Table5a!ET99)</f>
        <v/>
      </c>
      <c r="EX219" s="104" t="str">
        <f>IF(COUNTA(EX117,EX118),IF(NOT(COUNT(EX117,EX118)),"NK",SUM(EX117,EX118)),Table5a!EU99)</f>
        <v/>
      </c>
      <c r="EY219" s="104" t="str">
        <f>IF(COUNTA(EY117,EY118),IF(NOT(COUNT(EY117,EY118)),"NK",SUM(EY117,EY118)),Table5a!EV99)</f>
        <v/>
      </c>
      <c r="EZ219" s="104" t="str">
        <f>IF(COUNTA(EZ117,EZ118),IF(NOT(COUNT(EZ117,EZ118)),"NK",SUM(EZ117,EZ118)),Table5a!EW99)</f>
        <v/>
      </c>
      <c r="FA219" s="104" t="str">
        <f>IF(COUNTA(FA117,FA118),IF(NOT(COUNT(FA117,FA118)),"NK",SUM(FA117,FA118)),Table5a!EX99)</f>
        <v/>
      </c>
      <c r="FB219" s="104" t="str">
        <f>IF(COUNTA(FB117,FB118),IF(NOT(COUNT(FB117,FB118)),"NK",SUM(FB117,FB118)),Table5a!EY99)</f>
        <v/>
      </c>
      <c r="FC219" s="104" t="str">
        <f>IF(COUNTA(FC117,FC118),IF(NOT(COUNT(FC117,FC118)),"NK",SUM(FC117,FC118)),Table5a!EZ99)</f>
        <v/>
      </c>
      <c r="FD219" s="104" t="str">
        <f>IF(COUNTA(FD117,FD118),IF(NOT(COUNT(FD117,FD118)),"NK",SUM(FD117,FD118)),Table5a!FA99)</f>
        <v/>
      </c>
      <c r="FE219" s="104" t="str">
        <f>IF(COUNTA(FE117,FE118),IF(NOT(COUNT(FE117,FE118)),"NK",SUM(FE117,FE118)),Table5a!FB99)</f>
        <v/>
      </c>
      <c r="FF219" s="104" t="str">
        <f>IF(COUNTA(FF117,FF118),IF(NOT(COUNT(FF117,FF118)),"NK",SUM(FF117,FF118)),Table5a!FC99)</f>
        <v/>
      </c>
      <c r="FG219" s="104" t="str">
        <f>IF(COUNTA(FG117,FG118),IF(NOT(COUNT(FG117,FG118)),"NK",SUM(FG117,FG118)),Table5a!FD99)</f>
        <v/>
      </c>
      <c r="FH219" s="104" t="str">
        <f>IF(COUNTA(FH117,FH118),IF(NOT(COUNT(FH117,FH118)),"NK",SUM(FH117,FH118)),Table5a!FE99)</f>
        <v/>
      </c>
      <c r="FI219" s="104" t="str">
        <f>IF(COUNTA(FI117,FI118),IF(NOT(COUNT(FI117,FI118)),"NK",SUM(FI117,FI118)),Table5a!FF99)</f>
        <v/>
      </c>
      <c r="FJ219" s="104" t="str">
        <f>IF(COUNTA(FJ117,FJ118),IF(NOT(COUNT(FJ117,FJ118)),"NK",SUM(FJ117,FJ118)),Table5a!FG99)</f>
        <v/>
      </c>
      <c r="FK219" s="104" t="str">
        <f>IF(COUNTA(FK117,FK118),IF(NOT(COUNT(FK117,FK118)),"NK",SUM(FK117,FK118)),Table5a!FH99)</f>
        <v/>
      </c>
      <c r="FL219" s="104" t="str">
        <f>IF(COUNTA(FL117,FL118),IF(NOT(COUNT(FL117,FL118)),"NK",SUM(FL117,FL118)),Table5a!FI99)</f>
        <v/>
      </c>
      <c r="FM219" s="104" t="str">
        <f>IF(COUNTA(FM117,FM118),IF(NOT(COUNT(FM117,FM118)),"NK",SUM(FM117,FM118)),Table5a!FJ99)</f>
        <v/>
      </c>
      <c r="FN219" s="104" t="str">
        <f>IF(COUNTA(FN117,FN118),IF(NOT(COUNT(FN117,FN118)),"NK",SUM(FN117,FN118)),Table5a!FK99)</f>
        <v/>
      </c>
      <c r="FO219" s="104" t="str">
        <f>IF(COUNTA(FO117,FO118),IF(NOT(COUNT(FO117,FO118)),"NK",SUM(FO117,FO118)),Table5a!FL99)</f>
        <v/>
      </c>
      <c r="FP219" s="104" t="str">
        <f>IF(COUNTA(FP117,FP118),IF(NOT(COUNT(FP117,FP118)),"NK",SUM(FP117,FP118)),Table5a!FM99)</f>
        <v/>
      </c>
      <c r="FQ219" s="104" t="str">
        <f>IF(COUNTA(FQ117,FQ118),IF(NOT(COUNT(FQ117,FQ118)),"NK",SUM(FQ117,FQ118)),Table5a!FN99)</f>
        <v/>
      </c>
    </row>
    <row r="220" spans="4:173" ht="15" customHeight="1" outlineLevel="1" x14ac:dyDescent="0.3">
      <c r="D220" s="94" t="s">
        <v>24260</v>
      </c>
      <c r="E220" s="37" t="s">
        <v>24261</v>
      </c>
      <c r="F220" s="104" t="str">
        <f t="shared" ref="F220:AY220" si="331">IF(COUNTA(F105,F110,F111,F116,F119,F120,F121),IF(NOT(COUNT(F105,F110,F111,F116,F119,F120,F121)),"NK",SUM(F105,F110,F111,F116,F119,F120,F121)),"")</f>
        <v/>
      </c>
      <c r="G220" s="104" t="str">
        <f t="shared" si="331"/>
        <v/>
      </c>
      <c r="H220" s="104" t="str">
        <f t="shared" si="331"/>
        <v/>
      </c>
      <c r="I220" s="104" t="str">
        <f t="shared" si="331"/>
        <v/>
      </c>
      <c r="J220" s="104" t="str">
        <f t="shared" si="331"/>
        <v/>
      </c>
      <c r="K220" s="104" t="str">
        <f t="shared" si="331"/>
        <v/>
      </c>
      <c r="L220" s="104" t="str">
        <f t="shared" si="331"/>
        <v/>
      </c>
      <c r="M220" s="104" t="str">
        <f t="shared" si="331"/>
        <v/>
      </c>
      <c r="N220" s="104" t="str">
        <f t="shared" si="331"/>
        <v/>
      </c>
      <c r="O220" s="104" t="str">
        <f t="shared" si="331"/>
        <v/>
      </c>
      <c r="P220" s="104" t="str">
        <f t="shared" si="331"/>
        <v/>
      </c>
      <c r="Q220" s="104" t="str">
        <f t="shared" si="331"/>
        <v/>
      </c>
      <c r="R220" s="104" t="str">
        <f t="shared" si="331"/>
        <v/>
      </c>
      <c r="S220" s="104" t="str">
        <f t="shared" si="331"/>
        <v/>
      </c>
      <c r="T220" s="104" t="str">
        <f t="shared" si="331"/>
        <v/>
      </c>
      <c r="U220" s="104" t="str">
        <f t="shared" si="331"/>
        <v/>
      </c>
      <c r="V220" s="104" t="str">
        <f t="shared" si="331"/>
        <v/>
      </c>
      <c r="W220" s="104" t="str">
        <f t="shared" si="331"/>
        <v/>
      </c>
      <c r="X220" s="104" t="str">
        <f t="shared" si="331"/>
        <v/>
      </c>
      <c r="Y220" s="104" t="str">
        <f t="shared" si="331"/>
        <v/>
      </c>
      <c r="Z220" s="104" t="str">
        <f t="shared" si="331"/>
        <v/>
      </c>
      <c r="AA220" s="104" t="str">
        <f t="shared" si="331"/>
        <v/>
      </c>
      <c r="AB220" s="104" t="str">
        <f t="shared" si="331"/>
        <v/>
      </c>
      <c r="AC220" s="104" t="str">
        <f t="shared" si="331"/>
        <v/>
      </c>
      <c r="AD220" s="104" t="str">
        <f t="shared" si="331"/>
        <v/>
      </c>
      <c r="AE220" s="104" t="str">
        <f t="shared" si="331"/>
        <v/>
      </c>
      <c r="AF220" s="104" t="str">
        <f t="shared" si="331"/>
        <v/>
      </c>
      <c r="AG220" s="104" t="str">
        <f t="shared" ref="AG220:AK220" si="332">IF(COUNTA(AG105,AG110,AG111,AG116,AG119,AG120,AG121),IF(NOT(COUNT(AG105,AG110,AG111,AG116,AG119,AG120,AG121)),"NK",SUM(AG105,AG110,AG111,AG116,AG119,AG120,AG121)),"")</f>
        <v/>
      </c>
      <c r="AH220" s="104" t="str">
        <f t="shared" si="332"/>
        <v/>
      </c>
      <c r="AI220" s="104" t="str">
        <f t="shared" si="332"/>
        <v/>
      </c>
      <c r="AJ220" s="104" t="str">
        <f t="shared" si="332"/>
        <v/>
      </c>
      <c r="AK220" s="104" t="str">
        <f t="shared" si="332"/>
        <v/>
      </c>
      <c r="AL220" s="104" t="str">
        <f t="shared" ref="AL220:AU220" si="333">IF(COUNTA(AL105,AL110,AL111,AL116,AL119,AL120,AL121),IF(NOT(COUNT(AL105,AL110,AL111,AL116,AL119,AL120,AL121)),"NK",SUM(AL105,AL110,AL111,AL116,AL119,AL120,AL121)),"")</f>
        <v/>
      </c>
      <c r="AM220" s="104" t="str">
        <f t="shared" si="333"/>
        <v/>
      </c>
      <c r="AN220" s="104" t="str">
        <f t="shared" si="333"/>
        <v/>
      </c>
      <c r="AO220" s="104" t="str">
        <f t="shared" si="333"/>
        <v/>
      </c>
      <c r="AP220" s="104" t="str">
        <f t="shared" si="333"/>
        <v/>
      </c>
      <c r="AQ220" s="104" t="str">
        <f t="shared" si="333"/>
        <v/>
      </c>
      <c r="AR220" s="104" t="str">
        <f t="shared" si="333"/>
        <v/>
      </c>
      <c r="AS220" s="104" t="str">
        <f t="shared" si="333"/>
        <v/>
      </c>
      <c r="AT220" s="104" t="str">
        <f t="shared" si="333"/>
        <v/>
      </c>
      <c r="AU220" s="104" t="str">
        <f t="shared" si="333"/>
        <v/>
      </c>
      <c r="AV220" s="105" t="str">
        <f t="shared" si="331"/>
        <v/>
      </c>
      <c r="AW220" s="104" t="str">
        <f t="shared" si="331"/>
        <v/>
      </c>
      <c r="AX220" s="104" t="str">
        <f t="shared" si="331"/>
        <v/>
      </c>
      <c r="AY220" s="104" t="str">
        <f t="shared" si="331"/>
        <v/>
      </c>
      <c r="AZ220" s="104" t="str">
        <f t="shared" ref="AZ220:CS220" si="334">IF(COUNTA(AZ105,AZ110,AZ111,AZ116,AZ119,AZ120,AZ121),IF(NOT(COUNT(AZ105,AZ110,AZ111,AZ116,AZ119,AZ120,AZ121)),"NK",SUM(AZ105,AZ110,AZ111,AZ116,AZ119,AZ120,AZ121)),"")</f>
        <v/>
      </c>
      <c r="BA220" s="104" t="str">
        <f t="shared" si="334"/>
        <v/>
      </c>
      <c r="BB220" s="104" t="str">
        <f t="shared" si="334"/>
        <v/>
      </c>
      <c r="BC220" s="104" t="str">
        <f t="shared" si="334"/>
        <v/>
      </c>
      <c r="BD220" s="104" t="str">
        <f t="shared" si="334"/>
        <v/>
      </c>
      <c r="BE220" s="104" t="str">
        <f t="shared" si="334"/>
        <v/>
      </c>
      <c r="BF220" s="104" t="str">
        <f t="shared" si="334"/>
        <v/>
      </c>
      <c r="BG220" s="104" t="str">
        <f t="shared" si="334"/>
        <v/>
      </c>
      <c r="BH220" s="104" t="str">
        <f t="shared" si="334"/>
        <v/>
      </c>
      <c r="BI220" s="104" t="str">
        <f t="shared" si="334"/>
        <v/>
      </c>
      <c r="BJ220" s="104" t="str">
        <f t="shared" si="334"/>
        <v/>
      </c>
      <c r="BK220" s="104" t="str">
        <f t="shared" si="334"/>
        <v/>
      </c>
      <c r="BL220" s="104" t="str">
        <f t="shared" si="334"/>
        <v/>
      </c>
      <c r="BM220" s="104" t="str">
        <f t="shared" si="334"/>
        <v/>
      </c>
      <c r="BN220" s="104" t="str">
        <f t="shared" si="334"/>
        <v/>
      </c>
      <c r="BO220" s="104" t="str">
        <f t="shared" si="334"/>
        <v/>
      </c>
      <c r="BP220" s="104" t="str">
        <f t="shared" si="334"/>
        <v/>
      </c>
      <c r="BQ220" s="104" t="str">
        <f t="shared" si="334"/>
        <v/>
      </c>
      <c r="BR220" s="104" t="str">
        <f t="shared" si="334"/>
        <v/>
      </c>
      <c r="BS220" s="104" t="str">
        <f t="shared" si="334"/>
        <v/>
      </c>
      <c r="BT220" s="104" t="str">
        <f t="shared" si="334"/>
        <v/>
      </c>
      <c r="BU220" s="104" t="str">
        <f t="shared" si="334"/>
        <v/>
      </c>
      <c r="BV220" s="104" t="str">
        <f t="shared" si="334"/>
        <v/>
      </c>
      <c r="BW220" s="104" t="str">
        <f t="shared" ref="BW220:CA220" si="335">IF(COUNTA(BW105,BW110,BW111,BW116,BW119,BW120,BW121),IF(NOT(COUNT(BW105,BW110,BW111,BW116,BW119,BW120,BW121)),"NK",SUM(BW105,BW110,BW111,BW116,BW119,BW120,BW121)),"")</f>
        <v/>
      </c>
      <c r="BX220" s="104" t="str">
        <f t="shared" si="335"/>
        <v/>
      </c>
      <c r="BY220" s="104" t="str">
        <f t="shared" si="335"/>
        <v/>
      </c>
      <c r="BZ220" s="104" t="str">
        <f t="shared" si="335"/>
        <v/>
      </c>
      <c r="CA220" s="104" t="str">
        <f t="shared" si="335"/>
        <v/>
      </c>
      <c r="CB220" s="104" t="str">
        <f t="shared" ref="CB220:CK220" si="336">IF(COUNTA(CB105,CB110,CB111,CB116,CB119,CB120,CB121),IF(NOT(COUNT(CB105,CB110,CB111,CB116,CB119,CB120,CB121)),"NK",SUM(CB105,CB110,CB111,CB116,CB119,CB120,CB121)),"")</f>
        <v/>
      </c>
      <c r="CC220" s="104" t="str">
        <f t="shared" si="336"/>
        <v/>
      </c>
      <c r="CD220" s="104" t="str">
        <f t="shared" si="336"/>
        <v/>
      </c>
      <c r="CE220" s="104" t="str">
        <f t="shared" si="336"/>
        <v/>
      </c>
      <c r="CF220" s="104" t="str">
        <f t="shared" si="336"/>
        <v/>
      </c>
      <c r="CG220" s="104" t="str">
        <f t="shared" si="336"/>
        <v/>
      </c>
      <c r="CH220" s="104" t="str">
        <f t="shared" si="336"/>
        <v/>
      </c>
      <c r="CI220" s="104" t="str">
        <f t="shared" si="336"/>
        <v/>
      </c>
      <c r="CJ220" s="104" t="str">
        <f t="shared" si="336"/>
        <v/>
      </c>
      <c r="CK220" s="104" t="str">
        <f t="shared" si="336"/>
        <v/>
      </c>
      <c r="CL220" s="105" t="str">
        <f t="shared" si="334"/>
        <v/>
      </c>
      <c r="CM220" s="104" t="str">
        <f t="shared" si="334"/>
        <v/>
      </c>
      <c r="CN220" s="104" t="str">
        <f t="shared" si="334"/>
        <v/>
      </c>
      <c r="CO220" s="104" t="str">
        <f t="shared" si="334"/>
        <v/>
      </c>
      <c r="CP220" s="104" t="str">
        <f t="shared" si="334"/>
        <v/>
      </c>
      <c r="CQ220" s="104" t="str">
        <f t="shared" si="334"/>
        <v/>
      </c>
      <c r="CR220" s="104" t="str">
        <f t="shared" si="334"/>
        <v/>
      </c>
      <c r="CS220" s="104" t="str">
        <f t="shared" si="334"/>
        <v/>
      </c>
      <c r="CT220" s="104" t="str">
        <f t="shared" ref="CT220:EM220" si="337">IF(COUNTA(CT105,CT110,CT111,CT116,CT119,CT120,CT121),IF(NOT(COUNT(CT105,CT110,CT111,CT116,CT119,CT120,CT121)),"NK",SUM(CT105,CT110,CT111,CT116,CT119,CT120,CT121)),"")</f>
        <v/>
      </c>
      <c r="CU220" s="104" t="str">
        <f t="shared" si="337"/>
        <v/>
      </c>
      <c r="CV220" s="104" t="str">
        <f t="shared" si="337"/>
        <v/>
      </c>
      <c r="CW220" s="104" t="str">
        <f t="shared" si="337"/>
        <v/>
      </c>
      <c r="CX220" s="104" t="str">
        <f t="shared" si="337"/>
        <v/>
      </c>
      <c r="CY220" s="104" t="str">
        <f t="shared" si="337"/>
        <v/>
      </c>
      <c r="CZ220" s="104" t="str">
        <f t="shared" si="337"/>
        <v/>
      </c>
      <c r="DA220" s="104" t="str">
        <f t="shared" si="337"/>
        <v/>
      </c>
      <c r="DB220" s="104" t="str">
        <f t="shared" si="337"/>
        <v/>
      </c>
      <c r="DC220" s="104" t="str">
        <f t="shared" si="337"/>
        <v/>
      </c>
      <c r="DD220" s="104" t="str">
        <f t="shared" si="337"/>
        <v/>
      </c>
      <c r="DE220" s="104" t="str">
        <f t="shared" si="337"/>
        <v/>
      </c>
      <c r="DF220" s="104" t="str">
        <f t="shared" si="337"/>
        <v/>
      </c>
      <c r="DG220" s="104" t="str">
        <f t="shared" si="337"/>
        <v/>
      </c>
      <c r="DH220" s="104" t="str">
        <f t="shared" si="337"/>
        <v/>
      </c>
      <c r="DI220" s="104" t="str">
        <f t="shared" si="337"/>
        <v/>
      </c>
      <c r="DJ220" s="104" t="str">
        <f t="shared" si="337"/>
        <v/>
      </c>
      <c r="DK220" s="104" t="str">
        <f t="shared" si="337"/>
        <v/>
      </c>
      <c r="DL220" s="104" t="str">
        <f t="shared" si="337"/>
        <v/>
      </c>
      <c r="DM220" s="104" t="str">
        <f t="shared" ref="DM220:DQ220" si="338">IF(COUNTA(DM105,DM110,DM111,DM116,DM119,DM120,DM121),IF(NOT(COUNT(DM105,DM110,DM111,DM116,DM119,DM120,DM121)),"NK",SUM(DM105,DM110,DM111,DM116,DM119,DM120,DM121)),"")</f>
        <v/>
      </c>
      <c r="DN220" s="104" t="str">
        <f t="shared" si="338"/>
        <v/>
      </c>
      <c r="DO220" s="104" t="str">
        <f t="shared" si="338"/>
        <v/>
      </c>
      <c r="DP220" s="104" t="str">
        <f t="shared" si="338"/>
        <v/>
      </c>
      <c r="DQ220" s="104" t="str">
        <f t="shared" si="338"/>
        <v/>
      </c>
      <c r="DR220" s="104" t="str">
        <f t="shared" ref="DR220:EA220" si="339">IF(COUNTA(DR105,DR110,DR111,DR116,DR119,DR120,DR121),IF(NOT(COUNT(DR105,DR110,DR111,DR116,DR119,DR120,DR121)),"NK",SUM(DR105,DR110,DR111,DR116,DR119,DR120,DR121)),"")</f>
        <v/>
      </c>
      <c r="DS220" s="104" t="str">
        <f t="shared" si="339"/>
        <v/>
      </c>
      <c r="DT220" s="104" t="str">
        <f t="shared" si="339"/>
        <v/>
      </c>
      <c r="DU220" s="104" t="str">
        <f t="shared" si="339"/>
        <v/>
      </c>
      <c r="DV220" s="104" t="str">
        <f t="shared" si="339"/>
        <v/>
      </c>
      <c r="DW220" s="104" t="str">
        <f t="shared" si="339"/>
        <v/>
      </c>
      <c r="DX220" s="104" t="str">
        <f t="shared" si="339"/>
        <v/>
      </c>
      <c r="DY220" s="104" t="str">
        <f t="shared" si="339"/>
        <v/>
      </c>
      <c r="DZ220" s="104" t="str">
        <f t="shared" si="339"/>
        <v/>
      </c>
      <c r="EA220" s="104" t="str">
        <f t="shared" si="339"/>
        <v/>
      </c>
      <c r="EB220" s="105" t="str">
        <f t="shared" si="337"/>
        <v/>
      </c>
      <c r="EC220" s="104" t="str">
        <f t="shared" si="337"/>
        <v/>
      </c>
      <c r="ED220" s="104" t="str">
        <f t="shared" si="337"/>
        <v/>
      </c>
      <c r="EE220" s="104" t="str">
        <f t="shared" si="337"/>
        <v/>
      </c>
      <c r="EF220" s="104" t="str">
        <f t="shared" si="337"/>
        <v/>
      </c>
      <c r="EG220" s="104" t="str">
        <f t="shared" si="337"/>
        <v/>
      </c>
      <c r="EH220" s="104" t="str">
        <f t="shared" si="337"/>
        <v/>
      </c>
      <c r="EI220" s="104" t="str">
        <f t="shared" si="337"/>
        <v/>
      </c>
      <c r="EJ220" s="104" t="str">
        <f t="shared" si="337"/>
        <v/>
      </c>
      <c r="EK220" s="104" t="str">
        <f t="shared" si="337"/>
        <v/>
      </c>
      <c r="EL220" s="104" t="str">
        <f t="shared" si="337"/>
        <v/>
      </c>
      <c r="EM220" s="104" t="str">
        <f t="shared" si="337"/>
        <v/>
      </c>
      <c r="EN220" s="104" t="str">
        <f t="shared" ref="EN220:FB220" si="340">IF(COUNTA(EN105,EN110,EN111,EN116,EN119,EN120,EN121),IF(NOT(COUNT(EN105,EN110,EN111,EN116,EN119,EN120,EN121)),"NK",SUM(EN105,EN110,EN111,EN116,EN119,EN120,EN121)),"")</f>
        <v/>
      </c>
      <c r="EO220" s="104" t="str">
        <f t="shared" si="340"/>
        <v/>
      </c>
      <c r="EP220" s="104" t="str">
        <f t="shared" si="340"/>
        <v/>
      </c>
      <c r="EQ220" s="104" t="str">
        <f t="shared" si="340"/>
        <v/>
      </c>
      <c r="ER220" s="104" t="str">
        <f t="shared" si="340"/>
        <v/>
      </c>
      <c r="ES220" s="104" t="str">
        <f t="shared" si="340"/>
        <v/>
      </c>
      <c r="ET220" s="104" t="str">
        <f t="shared" si="340"/>
        <v/>
      </c>
      <c r="EU220" s="104" t="str">
        <f t="shared" si="340"/>
        <v/>
      </c>
      <c r="EV220" s="104" t="str">
        <f t="shared" si="340"/>
        <v/>
      </c>
      <c r="EW220" s="104" t="str">
        <f t="shared" si="340"/>
        <v/>
      </c>
      <c r="EX220" s="104" t="str">
        <f t="shared" si="340"/>
        <v/>
      </c>
      <c r="EY220" s="104" t="str">
        <f t="shared" si="340"/>
        <v/>
      </c>
      <c r="EZ220" s="104" t="str">
        <f t="shared" si="340"/>
        <v/>
      </c>
      <c r="FA220" s="104" t="str">
        <f t="shared" si="340"/>
        <v/>
      </c>
      <c r="FB220" s="104" t="str">
        <f t="shared" si="340"/>
        <v/>
      </c>
      <c r="FC220" s="104" t="str">
        <f t="shared" ref="FC220:FG220" si="341">IF(COUNTA(FC105,FC110,FC111,FC116,FC119,FC120,FC121),IF(NOT(COUNT(FC105,FC110,FC111,FC116,FC119,FC120,FC121)),"NK",SUM(FC105,FC110,FC111,FC116,FC119,FC120,FC121)),"")</f>
        <v/>
      </c>
      <c r="FD220" s="104" t="str">
        <f t="shared" si="341"/>
        <v/>
      </c>
      <c r="FE220" s="104" t="str">
        <f t="shared" si="341"/>
        <v/>
      </c>
      <c r="FF220" s="104" t="str">
        <f t="shared" si="341"/>
        <v/>
      </c>
      <c r="FG220" s="104" t="str">
        <f t="shared" si="341"/>
        <v/>
      </c>
      <c r="FH220" s="104" t="str">
        <f t="shared" ref="FH220:FQ220" si="342">IF(COUNTA(FH105,FH110,FH111,FH116,FH119,FH120,FH121),IF(NOT(COUNT(FH105,FH110,FH111,FH116,FH119,FH120,FH121)),"NK",SUM(FH105,FH110,FH111,FH116,FH119,FH120,FH121)),"")</f>
        <v/>
      </c>
      <c r="FI220" s="104" t="str">
        <f t="shared" si="342"/>
        <v/>
      </c>
      <c r="FJ220" s="104" t="str">
        <f t="shared" si="342"/>
        <v/>
      </c>
      <c r="FK220" s="104" t="str">
        <f t="shared" si="342"/>
        <v/>
      </c>
      <c r="FL220" s="104" t="str">
        <f t="shared" si="342"/>
        <v/>
      </c>
      <c r="FM220" s="104" t="str">
        <f t="shared" si="342"/>
        <v/>
      </c>
      <c r="FN220" s="104" t="str">
        <f t="shared" si="342"/>
        <v/>
      </c>
      <c r="FO220" s="104" t="str">
        <f t="shared" si="342"/>
        <v/>
      </c>
      <c r="FP220" s="104" t="str">
        <f t="shared" si="342"/>
        <v/>
      </c>
      <c r="FQ220" s="104" t="str">
        <f t="shared" si="342"/>
        <v/>
      </c>
    </row>
    <row r="222" spans="4:173" ht="15" customHeight="1" outlineLevel="1" x14ac:dyDescent="0.3">
      <c r="D222" s="78" t="s">
        <v>24262</v>
      </c>
      <c r="E222" s="37" t="s">
        <v>24263</v>
      </c>
      <c r="F222" s="104">
        <f>IF(COUNTA(F124:F128),IF(NOT(COUNT(F124:F128)),"NK",SUM(F124:F128)),Table5a!C105)</f>
        <v>-247.40368778755118</v>
      </c>
      <c r="G222" s="104">
        <f>IF(COUNTA(G124:G128),IF(NOT(COUNT(G124:G128)),"NK",SUM(G124:G128)),Table5a!D105)</f>
        <v>-389.1024882038904</v>
      </c>
      <c r="H222" s="104">
        <f>IF(COUNTA(H124:H128),IF(NOT(COUNT(H124:H128)),"NK",SUM(H124:H128)),Table5a!E105)</f>
        <v>-366.61138401851923</v>
      </c>
      <c r="I222" s="104">
        <f>IF(COUNTA(I124:I128),IF(NOT(COUNT(I124:I128)),"NK",SUM(I124:I128)),Table5a!F105)</f>
        <v>-342.07842586324455</v>
      </c>
      <c r="J222" s="104">
        <f>IF(COUNTA(J124:J128),IF(NOT(COUNT(J124:J128)),"NK",SUM(J124:J128)),Table5a!G105)</f>
        <v>-320.95853719912674</v>
      </c>
      <c r="K222" s="104">
        <f>IF(COUNTA(K124:K128),IF(NOT(COUNT(K124:K128)),"NK",SUM(K124:K128)),Table5a!H105)</f>
        <v>-298.25272816951474</v>
      </c>
      <c r="L222" s="104">
        <f>IF(COUNTA(L124:L128),IF(NOT(COUNT(L124:L128)),"NK",SUM(L124:L128)),Table5a!I105)</f>
        <v>-277.73957915726169</v>
      </c>
      <c r="M222" s="104">
        <f>IF(COUNTA(M124:M128),IF(NOT(COUNT(M124:M128)),"NK",SUM(M124:M128)),Table5a!J105)</f>
        <v>-261.85335158928007</v>
      </c>
      <c r="O222" s="104">
        <f>IF(COUNTA(O124:O128),IF(NOT(COUNT(O124:O128)),"NK",SUM(O124:O128)),Table5a!L105)</f>
        <v>-234.02316847116069</v>
      </c>
      <c r="P222" s="104">
        <f>IF(COUNTA(P124:P128),IF(NOT(COUNT(P124:P128)),"NK",SUM(P124:P128)),Table5a!M105)</f>
        <v>-222.48875328812233</v>
      </c>
      <c r="Q222" s="104">
        <f>IF(COUNTA(Q124:Q128),IF(NOT(COUNT(Q124:Q128)),"NK",SUM(Q124:Q128)),Table5a!N105)</f>
        <v>-211.81016350470296</v>
      </c>
      <c r="R222" s="104">
        <f>IF(COUNTA(R124:R128),IF(NOT(COUNT(R124:R128)),"NK",SUM(R124:R128)),Table5a!O105)</f>
        <v>-199.70594971312283</v>
      </c>
      <c r="S222" s="104">
        <f>IF(COUNTA(S124:S128),IF(NOT(COUNT(S124:S128)),"NK",SUM(S124:S128)),Table5a!P105)</f>
        <v>-189.39589882542677</v>
      </c>
      <c r="T222" s="104">
        <f>IF(COUNTA(T124:T128),IF(NOT(COUNT(T124:T128)),"NK",SUM(T124:T128)),Table5a!Q105)</f>
        <v>-182.27119905203327</v>
      </c>
      <c r="U222" s="104">
        <f>IF(COUNTA(U124:U128),IF(NOT(COUNT(U124:U128)),"NK",SUM(U124:U128)),Table5a!R105)</f>
        <v>-177.56052792487355</v>
      </c>
      <c r="V222" s="104">
        <f>IF(COUNTA(V124:V128),IF(NOT(COUNT(V124:V128)),"NK",SUM(V124:V128)),Table5a!S105)</f>
        <v>-174.05868545272949</v>
      </c>
      <c r="W222" s="104">
        <f>IF(COUNTA(W124:W128),IF(NOT(COUNT(W124:W128)),"NK",SUM(W124:W128)),Table5a!T105)</f>
        <v>-171.18409349565749</v>
      </c>
      <c r="X222" s="104">
        <f>IF(COUNTA(X124:X128),IF(NOT(COUNT(X124:X128)),"NK",SUM(X124:X128)),Table5a!U105)</f>
        <v>-167.76602460090788</v>
      </c>
      <c r="Y222" s="104">
        <f>IF(COUNTA(Y124:Y128),IF(NOT(COUNT(Y124:Y128)),"NK",SUM(Y124:Y128)),Table5a!V105)</f>
        <v>-165.55386181239072</v>
      </c>
      <c r="Z222" s="104">
        <f>IF(COUNTA(Z124:Z128),IF(NOT(COUNT(Z124:Z128)),"NK",SUM(Z124:Z128)),Table5a!W105)</f>
        <v>-164.32168693196883</v>
      </c>
      <c r="AA222" s="104">
        <f>IF(COUNTA(AA124:AA128),IF(NOT(COUNT(AA124:AA128)),"NK",SUM(AA124:AA128)),Table5a!X105)</f>
        <v>-164.1420413120351</v>
      </c>
      <c r="AB222" s="104">
        <f>IF(COUNTA(AB124:AB128),IF(NOT(COUNT(AB124:AB128)),"NK",SUM(AB124:AB128)),Table5a!Y105)</f>
        <v>-164.15501713554784</v>
      </c>
      <c r="AC222" s="104">
        <f>IF(COUNTA(AC124:AC128),IF(NOT(COUNT(AC124:AC128)),"NK",SUM(AC124:AC128)),Table5a!Z105)</f>
        <v>-164.95618064183097</v>
      </c>
      <c r="AD222" s="104">
        <f>IF(COUNTA(AD124:AD128),IF(NOT(COUNT(AD124:AD128)),"NK",SUM(AD124:AD128)),Table5a!AA105)</f>
        <v>-163.70571386699652</v>
      </c>
      <c r="AE222" s="104">
        <f>IF(COUNTA(AE124:AE128),IF(NOT(COUNT(AE124:AE128)),"NK",SUM(AE124:AE128)),Table5a!AB105)</f>
        <v>-162.17946482726657</v>
      </c>
      <c r="AF222" s="104">
        <f>IF(COUNTA(AF124:AF128),IF(NOT(COUNT(AF124:AF128)),"NK",SUM(AF124:AF128)),Table5a!AC105)</f>
        <v>-161.17523912026184</v>
      </c>
      <c r="AG222" s="104">
        <f>IF(COUNTA(AG124:AG128),IF(NOT(COUNT(AG124:AG128)),"NK",SUM(AG124:AG128)),Table5a!AD105)</f>
        <v>-162.12159646461433</v>
      </c>
      <c r="AH222" s="104">
        <f>IF(COUNTA(AH124:AH128),IF(NOT(COUNT(AH124:AH128)),"NK",SUM(AH124:AH128)),Table5a!AE105)</f>
        <v>-164.67562615720533</v>
      </c>
      <c r="AI222" s="104">
        <f>IF(COUNTA(AI124:AI128),IF(NOT(COUNT(AI124:AI128)),"NK",SUM(AI124:AI128)),Table5a!AF105)</f>
        <v>-164.67562615720533</v>
      </c>
      <c r="AJ222" s="104">
        <f>IF(COUNTA(AJ124:AJ128),IF(NOT(COUNT(AJ124:AJ128)),"NK",SUM(AJ124:AJ128)),Table5a!AG105)</f>
        <v>-164.67562615720533</v>
      </c>
      <c r="AK222" s="104">
        <f>IF(COUNTA(AK124:AK128),IF(NOT(COUNT(AK124:AK128)),"NK",SUM(AK124:AK128)),Table5a!AH105)</f>
        <v>-164.67562615720533</v>
      </c>
      <c r="AL222" s="104">
        <f>IF(COUNTA(AL124:AL128),IF(NOT(COUNT(AL124:AL128)),"NK",SUM(AL124:AL128)),Table5a!AI105)</f>
        <v>-164.67562615720533</v>
      </c>
      <c r="AM222" s="104">
        <f>IF(COUNTA(AM124:AM128),IF(NOT(COUNT(AM124:AM128)),"NK",SUM(AM124:AM128)),Table5a!AJ105)</f>
        <v>-164.67562615720533</v>
      </c>
      <c r="AN222" s="104">
        <f>IF(COUNTA(AN124:AN128),IF(NOT(COUNT(AN124:AN128)),"NK",SUM(AN124:AN128)),Table5a!AK105)</f>
        <v>-164.67562615720533</v>
      </c>
      <c r="AO222" s="104">
        <f>IF(COUNTA(AO124:AO128),IF(NOT(COUNT(AO124:AO128)),"NK",SUM(AO124:AO128)),Table5a!AL105)</f>
        <v>-164.67562615720533</v>
      </c>
      <c r="AP222" s="104">
        <f>IF(COUNTA(AP124:AP128),IF(NOT(COUNT(AP124:AP128)),"NK",SUM(AP124:AP128)),Table5a!AM105)</f>
        <v>-164.67562615720533</v>
      </c>
      <c r="AQ222" s="104">
        <f>IF(COUNTA(AQ124:AQ128),IF(NOT(COUNT(AQ124:AQ128)),"NK",SUM(AQ124:AQ128)),Table5a!AN105)</f>
        <v>-164.67562615720533</v>
      </c>
      <c r="AR222" s="104">
        <f>IF(COUNTA(AR124:AR128),IF(NOT(COUNT(AR124:AR128)),"NK",SUM(AR124:AR128)),Table5a!AO105)</f>
        <v>-164.67562615720533</v>
      </c>
      <c r="AS222" s="104">
        <f>IF(COUNTA(AS124:AS128),IF(NOT(COUNT(AS124:AS128)),"NK",SUM(AS124:AS128)),Table5a!AP105)</f>
        <v>-164.67562615720533</v>
      </c>
      <c r="AT222" s="104">
        <f>IF(COUNTA(AT124:AT128),IF(NOT(COUNT(AT124:AT128)),"NK",SUM(AT124:AT128)),Table5a!AQ105)</f>
        <v>-164.67562615720533</v>
      </c>
      <c r="AU222" s="104">
        <f>IF(COUNTA(AU124:AU128),IF(NOT(COUNT(AU124:AU128)),"NK",SUM(AU124:AU128)),Table5a!AR105)</f>
        <v>-164.67562615720533</v>
      </c>
      <c r="AV222" s="105" t="str">
        <f>IF(COUNTA(AV124:AV128),IF(NOT(COUNT(AV124:AV128)),"NK",SUM(AV124:AV128)),IF(ISNUMBER(Table5a!AS105),Table5a!AS105*CH4_GWP,Table5a!AS105))</f>
        <v>NK</v>
      </c>
      <c r="AW222" s="104" t="str">
        <f>IF(COUNTA(AW124:AW128),IF(NOT(COUNT(AW124:AW128)),"NK",SUM(AW124:AW128)),IF(ISNUMBER(Table5a!AT105),Table5a!AT105*CH4_GWP,Table5a!AT105))</f>
        <v>NK</v>
      </c>
      <c r="AX222" s="104" t="str">
        <f>IF(COUNTA(AX124:AX128),IF(NOT(COUNT(AX124:AX128)),"NK",SUM(AX124:AX128)),IF(ISNUMBER(Table5a!AU105),Table5a!AU105*CH4_GWP,Table5a!AU105))</f>
        <v>NK</v>
      </c>
      <c r="AY222" s="104" t="str">
        <f>IF(COUNTA(AY124:AY128),IF(NOT(COUNT(AY124:AY128)),"NK",SUM(AY124:AY128)),IF(ISNUMBER(Table5a!AV105),Table5a!AV105*CH4_GWP,Table5a!AV105))</f>
        <v>NK</v>
      </c>
      <c r="AZ222" s="104" t="str">
        <f>IF(COUNTA(AZ124:AZ128),IF(NOT(COUNT(AZ124:AZ128)),"NK",SUM(AZ124:AZ128)),IF(ISNUMBER(Table5a!AW105),Table5a!AW105*CH4_GWP,Table5a!AW105))</f>
        <v>NK</v>
      </c>
      <c r="BA222" s="104" t="str">
        <f>IF(COUNTA(BA124:BA128),IF(NOT(COUNT(BA124:BA128)),"NK",SUM(BA124:BA128)),IF(ISNUMBER(Table5a!AX105),Table5a!AX105*CH4_GWP,Table5a!AX105))</f>
        <v>NK</v>
      </c>
      <c r="BB222" s="104" t="str">
        <f>IF(COUNTA(BB124:BB128),IF(NOT(COUNT(BB124:BB128)),"NK",SUM(BB124:BB128)),IF(ISNUMBER(Table5a!AY105),Table5a!AY105*CH4_GWP,Table5a!AY105))</f>
        <v>NK</v>
      </c>
      <c r="BC222" s="104" t="str">
        <f>IF(COUNTA(BC124:BC128),IF(NOT(COUNT(BC124:BC128)),"NK",SUM(BC124:BC128)),IF(ISNUMBER(Table5a!AZ105),Table5a!AZ105*CH4_GWP,Table5a!AZ105))</f>
        <v>NK</v>
      </c>
      <c r="BD222" s="104" t="str">
        <f>IF(COUNTA(BD124:BD128),IF(NOT(COUNT(BD124:BD128)),"NK",SUM(BD124:BD128)),IF(ISNUMBER(Table5a!BA105),Table5a!BA105*CH4_GWP,Table5a!BA105))</f>
        <v/>
      </c>
      <c r="BE222" s="104" t="str">
        <f>IF(COUNTA(BE124:BE128),IF(NOT(COUNT(BE124:BE128)),"NK",SUM(BE124:BE128)),IF(ISNUMBER(Table5a!BB105),Table5a!BB105*CH4_GWP,Table5a!BB105))</f>
        <v>NK</v>
      </c>
      <c r="BF222" s="104" t="str">
        <f>IF(COUNTA(BF124:BF128),IF(NOT(COUNT(BF124:BF128)),"NK",SUM(BF124:BF128)),IF(ISNUMBER(Table5a!BC105),Table5a!BC105*CH4_GWP,Table5a!BC105))</f>
        <v>NK</v>
      </c>
      <c r="BG222" s="104" t="str">
        <f>IF(COUNTA(BG124:BG128),IF(NOT(COUNT(BG124:BG128)),"NK",SUM(BG124:BG128)),IF(ISNUMBER(Table5a!BD105),Table5a!BD105*CH4_GWP,Table5a!BD105))</f>
        <v>NK</v>
      </c>
      <c r="BH222" s="104" t="str">
        <f>IF(COUNTA(BH124:BH128),IF(NOT(COUNT(BH124:BH128)),"NK",SUM(BH124:BH128)),IF(ISNUMBER(Table5a!BE105),Table5a!BE105*CH4_GWP,Table5a!BE105))</f>
        <v>NK</v>
      </c>
      <c r="BI222" s="104" t="str">
        <f>IF(COUNTA(BI124:BI128),IF(NOT(COUNT(BI124:BI128)),"NK",SUM(BI124:BI128)),IF(ISNUMBER(Table5a!BF105),Table5a!BF105*CH4_GWP,Table5a!BF105))</f>
        <v>NK</v>
      </c>
      <c r="BJ222" s="104" t="str">
        <f>IF(COUNTA(BJ124:BJ128),IF(NOT(COUNT(BJ124:BJ128)),"NK",SUM(BJ124:BJ128)),IF(ISNUMBER(Table5a!BG105),Table5a!BG105*CH4_GWP,Table5a!BG105))</f>
        <v>NK</v>
      </c>
      <c r="BK222" s="104" t="str">
        <f>IF(COUNTA(BK124:BK128),IF(NOT(COUNT(BK124:BK128)),"NK",SUM(BK124:BK128)),IF(ISNUMBER(Table5a!BH105),Table5a!BH105*CH4_GWP,Table5a!BH105))</f>
        <v>NK</v>
      </c>
      <c r="BL222" s="104" t="str">
        <f>IF(COUNTA(BL124:BL128),IF(NOT(COUNT(BL124:BL128)),"NK",SUM(BL124:BL128)),IF(ISNUMBER(Table5a!BI105),Table5a!BI105*CH4_GWP,Table5a!BI105))</f>
        <v>NK</v>
      </c>
      <c r="BM222" s="104" t="str">
        <f>IF(COUNTA(BM124:BM128),IF(NOT(COUNT(BM124:BM128)),"NK",SUM(BM124:BM128)),IF(ISNUMBER(Table5a!BJ105),Table5a!BJ105*CH4_GWP,Table5a!BJ105))</f>
        <v>NK</v>
      </c>
      <c r="BN222" s="104" t="str">
        <f>IF(COUNTA(BN124:BN128),IF(NOT(COUNT(BN124:BN128)),"NK",SUM(BN124:BN128)),IF(ISNUMBER(Table5a!BK105),Table5a!BK105*CH4_GWP,Table5a!BK105))</f>
        <v>NK</v>
      </c>
      <c r="BO222" s="104" t="str">
        <f>IF(COUNTA(BO124:BO128),IF(NOT(COUNT(BO124:BO128)),"NK",SUM(BO124:BO128)),IF(ISNUMBER(Table5a!BL105),Table5a!BL105*CH4_GWP,Table5a!BL105))</f>
        <v>NK</v>
      </c>
      <c r="BP222" s="104" t="str">
        <f>IF(COUNTA(BP124:BP128),IF(NOT(COUNT(BP124:BP128)),"NK",SUM(BP124:BP128)),IF(ISNUMBER(Table5a!BM105),Table5a!BM105*CH4_GWP,Table5a!BM105))</f>
        <v>NK</v>
      </c>
      <c r="BQ222" s="104" t="str">
        <f>IF(COUNTA(BQ124:BQ128),IF(NOT(COUNT(BQ124:BQ128)),"NK",SUM(BQ124:BQ128)),IF(ISNUMBER(Table5a!BN105),Table5a!BN105*CH4_GWP,Table5a!BN105))</f>
        <v>NK</v>
      </c>
      <c r="BR222" s="104" t="str">
        <f>IF(COUNTA(BR124:BR128),IF(NOT(COUNT(BR124:BR128)),"NK",SUM(BR124:BR128)),IF(ISNUMBER(Table5a!BO105),Table5a!BO105*CH4_GWP,Table5a!BO105))</f>
        <v>NK</v>
      </c>
      <c r="BS222" s="104" t="str">
        <f>IF(COUNTA(BS124:BS128),IF(NOT(COUNT(BS124:BS128)),"NK",SUM(BS124:BS128)),IF(ISNUMBER(Table5a!BP105),Table5a!BP105*CH4_GWP,Table5a!BP105))</f>
        <v>NK</v>
      </c>
      <c r="BT222" s="104" t="str">
        <f>IF(COUNTA(BT124:BT128),IF(NOT(COUNT(BT124:BT128)),"NK",SUM(BT124:BT128)),IF(ISNUMBER(Table5a!BQ105),Table5a!BQ105*CH4_GWP,Table5a!BQ105))</f>
        <v>NK</v>
      </c>
      <c r="BU222" s="104" t="str">
        <f>IF(COUNTA(BU124:BU128),IF(NOT(COUNT(BU124:BU128)),"NK",SUM(BU124:BU128)),IF(ISNUMBER(Table5a!BR105),Table5a!BR105*CH4_GWP,Table5a!BR105))</f>
        <v>NK</v>
      </c>
      <c r="BV222" s="104" t="str">
        <f>IF(COUNTA(BV124:BV128),IF(NOT(COUNT(BV124:BV128)),"NK",SUM(BV124:BV128)),IF(ISNUMBER(Table5a!BS105),Table5a!BS105*CH4_GWP,Table5a!BS105))</f>
        <v>NK</v>
      </c>
      <c r="BW222" s="104" t="str">
        <f>IF(COUNTA(BW124:BW128),IF(NOT(COUNT(BW124:BW128)),"NK",SUM(BW124:BW128)),IF(ISNUMBER(Table5a!BT105),Table5a!BT105*CH4_GWP,Table5a!BT105))</f>
        <v>NK</v>
      </c>
      <c r="BX222" s="104" t="str">
        <f>IF(COUNTA(BX124:BX128),IF(NOT(COUNT(BX124:BX128)),"NK",SUM(BX124:BX128)),IF(ISNUMBER(Table5a!BU105),Table5a!BU105*CH4_GWP,Table5a!BU105))</f>
        <v>NK</v>
      </c>
      <c r="BY222" s="104" t="str">
        <f>IF(COUNTA(BY124:BY128),IF(NOT(COUNT(BY124:BY128)),"NK",SUM(BY124:BY128)),IF(ISNUMBER(Table5a!BV105),Table5a!BV105*CH4_GWP,Table5a!BV105))</f>
        <v>NK</v>
      </c>
      <c r="BZ222" s="104" t="str">
        <f>IF(COUNTA(BZ124:BZ128),IF(NOT(COUNT(BZ124:BZ128)),"NK",SUM(BZ124:BZ128)),IF(ISNUMBER(Table5a!BW105),Table5a!BW105*CH4_GWP,Table5a!BW105))</f>
        <v>NK</v>
      </c>
      <c r="CA222" s="104" t="str">
        <f>IF(COUNTA(CA124:CA128),IF(NOT(COUNT(CA124:CA128)),"NK",SUM(CA124:CA128)),IF(ISNUMBER(Table5a!BX105),Table5a!BX105*CH4_GWP,Table5a!BX105))</f>
        <v>NK</v>
      </c>
      <c r="CB222" s="104" t="str">
        <f>IF(COUNTA(CB124:CB128),IF(NOT(COUNT(CB124:CB128)),"NK",SUM(CB124:CB128)),IF(ISNUMBER(Table5a!BY105),Table5a!BY105*CH4_GWP,Table5a!BY105))</f>
        <v>NK</v>
      </c>
      <c r="CC222" s="104" t="str">
        <f>IF(COUNTA(CC124:CC128),IF(NOT(COUNT(CC124:CC128)),"NK",SUM(CC124:CC128)),IF(ISNUMBER(Table5a!BZ105),Table5a!BZ105*CH4_GWP,Table5a!BZ105))</f>
        <v>NK</v>
      </c>
      <c r="CD222" s="104" t="str">
        <f>IF(COUNTA(CD124:CD128),IF(NOT(COUNT(CD124:CD128)),"NK",SUM(CD124:CD128)),IF(ISNUMBER(Table5a!CA105),Table5a!CA105*CH4_GWP,Table5a!CA105))</f>
        <v>NK</v>
      </c>
      <c r="CE222" s="104" t="str">
        <f>IF(COUNTA(CE124:CE128),IF(NOT(COUNT(CE124:CE128)),"NK",SUM(CE124:CE128)),IF(ISNUMBER(Table5a!CB105),Table5a!CB105*CH4_GWP,Table5a!CB105))</f>
        <v>NK</v>
      </c>
      <c r="CF222" s="104" t="str">
        <f>IF(COUNTA(CF124:CF128),IF(NOT(COUNT(CF124:CF128)),"NK",SUM(CF124:CF128)),IF(ISNUMBER(Table5a!CC105),Table5a!CC105*CH4_GWP,Table5a!CC105))</f>
        <v>NK</v>
      </c>
      <c r="CG222" s="104" t="str">
        <f>IF(COUNTA(CG124:CG128),IF(NOT(COUNT(CG124:CG128)),"NK",SUM(CG124:CG128)),IF(ISNUMBER(Table5a!CD105),Table5a!CD105*CH4_GWP,Table5a!CD105))</f>
        <v>NK</v>
      </c>
      <c r="CH222" s="104" t="str">
        <f>IF(COUNTA(CH124:CH128),IF(NOT(COUNT(CH124:CH128)),"NK",SUM(CH124:CH128)),IF(ISNUMBER(Table5a!CE105),Table5a!CE105*CH4_GWP,Table5a!CE105))</f>
        <v>NK</v>
      </c>
      <c r="CI222" s="104" t="str">
        <f>IF(COUNTA(CI124:CI128),IF(NOT(COUNT(CI124:CI128)),"NK",SUM(CI124:CI128)),IF(ISNUMBER(Table5a!CF105),Table5a!CF105*CH4_GWP,Table5a!CF105))</f>
        <v>NK</v>
      </c>
      <c r="CJ222" s="104" t="str">
        <f>IF(COUNTA(CJ124:CJ128),IF(NOT(COUNT(CJ124:CJ128)),"NK",SUM(CJ124:CJ128)),IF(ISNUMBER(Table5a!CG105),Table5a!CG105*CH4_GWP,Table5a!CG105))</f>
        <v>NK</v>
      </c>
      <c r="CK222" s="104" t="str">
        <f>IF(COUNTA(CK124:CK128),IF(NOT(COUNT(CK124:CK128)),"NK",SUM(CK124:CK128)),IF(ISNUMBER(Table5a!CH105),Table5a!CH105*CH4_GWP,Table5a!CH105))</f>
        <v>NK</v>
      </c>
      <c r="CL222" s="105">
        <f>IF(COUNTA(CL124:CL128),IF(NOT(COUNT(CL124:CL128)),"NK",SUM(CL124:CL128)),IF(ISNUMBER(Table5a!CI105),Table5a!CI105*N2O_GWP,Table5a!CI105))</f>
        <v>1.1895414729885057</v>
      </c>
      <c r="CM222" s="104">
        <f>IF(COUNTA(CM124:CM128),IF(NOT(COUNT(CM124:CM128)),"NK",SUM(CM124:CM128)),IF(ISNUMBER(Table5a!CJ105),Table5a!CJ105*N2O_GWP,Table5a!CJ105))</f>
        <v>1.2890996961206895</v>
      </c>
      <c r="CN222" s="104">
        <f>IF(COUNTA(CN124:CN128),IF(NOT(COUNT(CN124:CN128)),"NK",SUM(CN124:CN128)),IF(ISNUMBER(Table5a!CK105),Table5a!CK105*N2O_GWP,Table5a!CK105))</f>
        <v>1.2674233205459766</v>
      </c>
      <c r="CO222" s="104">
        <f>IF(COUNTA(CO124:CO128),IF(NOT(COUNT(CO124:CO128)),"NK",SUM(CO124:CO128)),IF(ISNUMBER(Table5a!CL105),Table5a!CL105*N2O_GWP,Table5a!CL105))</f>
        <v>1.2430474706896546</v>
      </c>
      <c r="CP222" s="104">
        <f>IF(COUNTA(CP124:CP128),IF(NOT(COUNT(CP124:CP128)),"NK",SUM(CP124:CP128)),IF(ISNUMBER(Table5a!CM105),Table5a!CM105*N2O_GWP,Table5a!CM105))</f>
        <v>1.2319272482758616</v>
      </c>
      <c r="CQ222" s="104">
        <f>IF(COUNTA(CQ124:CQ128),IF(NOT(COUNT(CQ124:CQ128)),"NK",SUM(CQ124:CQ128)),IF(ISNUMBER(Table5a!CN105),Table5a!CN105*N2O_GWP,Table5a!CN105))</f>
        <v>1.2137158695402295</v>
      </c>
      <c r="CR222" s="104">
        <f>IF(COUNTA(CR124:CR128),IF(NOT(COUNT(CR124:CR128)),"NK",SUM(CR124:CR128)),IF(ISNUMBER(Table5a!CO105),Table5a!CO105*N2O_GWP,Table5a!CO105))</f>
        <v>1.2023539031609189</v>
      </c>
      <c r="CS222" s="104">
        <f>IF(COUNTA(CS124:CS128),IF(NOT(COUNT(CS124:CS128)),"NK",SUM(CS124:CS128)),IF(ISNUMBER(Table5a!CP105),Table5a!CP105*N2O_GWP,Table5a!CP105))</f>
        <v>1.1992918129310344</v>
      </c>
      <c r="CT222" s="104" t="str">
        <f>IF(COUNTA(CT124:CT128),IF(NOT(COUNT(CT124:CT128)),"NK",SUM(CT124:CT128)),IF(ISNUMBER(Table5a!CQ105),Table5a!CQ105*N2O_GWP,Table5a!CQ105))</f>
        <v/>
      </c>
      <c r="CU222" s="104">
        <f>IF(COUNTA(CU124:CU128),IF(NOT(COUNT(CU124:CU128)),"NK",SUM(CU124:CU128)),IF(ISNUMBER(Table5a!CR105),Table5a!CR105*N2O_GWP,Table5a!CR105))</f>
        <v>1.1796702610632182</v>
      </c>
      <c r="CV222" s="104">
        <f>IF(COUNTA(CV124:CV128),IF(NOT(COUNT(CV124:CV128)),"NK",SUM(CV124:CV128)),IF(ISNUMBER(Table5a!CS105),Table5a!CS105*N2O_GWP,Table5a!CS105))</f>
        <v>1.1695573051724135</v>
      </c>
      <c r="CW222" s="104">
        <f>IF(COUNTA(CW124:CW128),IF(NOT(COUNT(CW124:CW128)),"NK",SUM(CW124:CW128)),IF(ISNUMBER(Table5a!CT105),Table5a!CT105*N2O_GWP,Table5a!CT105))</f>
        <v>1.1485255801724135</v>
      </c>
      <c r="CX222" s="104">
        <f>IF(COUNTA(CX124:CX128),IF(NOT(COUNT(CX124:CX128)),"NK",SUM(CX124:CX128)),IF(ISNUMBER(Table5a!CU105),Table5a!CU105*N2O_GWP,Table5a!CU105))</f>
        <v>1.1132712518678156</v>
      </c>
      <c r="CY222" s="104">
        <f>IF(COUNTA(CY124:CY128),IF(NOT(COUNT(CY124:CY128)),"NK",SUM(CY124:CY128)),IF(ISNUMBER(Table5a!CV105),Table5a!CV105*N2O_GWP,Table5a!CV105))</f>
        <v>1.0783795395114939</v>
      </c>
      <c r="CZ222" s="104">
        <f>IF(COUNTA(CZ124:CZ128),IF(NOT(COUNT(CZ124:CZ128)),"NK",SUM(CZ124:CZ128)),IF(ISNUMBER(Table5a!CW105),Table5a!CW105*N2O_GWP,Table5a!CW105))</f>
        <v>1.0535202017241372</v>
      </c>
      <c r="DA222" s="104">
        <f>IF(COUNTA(DA124:DA128),IF(NOT(COUNT(DA124:DA128)),"NK",SUM(DA124:DA128)),IF(ISNUMBER(Table5a!CX105),Table5a!CX105*N2O_GWP,Table5a!CX105))</f>
        <v>1.0326093487068959</v>
      </c>
      <c r="DB222" s="104">
        <f>IF(COUNTA(DB124:DB128),IF(NOT(COUNT(DB124:DB128)),"NK",SUM(DB124:DB128)),IF(ISNUMBER(Table5a!CY105),Table5a!CY105*N2O_GWP,Table5a!CY105))</f>
        <v>1.0224963928160913</v>
      </c>
      <c r="DC222" s="104">
        <f>IF(COUNTA(DC124:DC128),IF(NOT(COUNT(DC124:DC128)),"NK",SUM(DC124:DC128)),IF(ISNUMBER(Table5a!CZ105),Table5a!CZ105*N2O_GWP,Table5a!CZ105))</f>
        <v>1.011738786350574</v>
      </c>
      <c r="DD222" s="104">
        <f>IF(COUNTA(DD124:DD128),IF(NOT(COUNT(DD124:DD128)),"NK",SUM(DD124:DD128)),IF(ISNUMBER(Table5a!DA105),Table5a!DA105*N2O_GWP,Table5a!DA105))</f>
        <v>0.99828170560344764</v>
      </c>
      <c r="DE222" s="104">
        <f>IF(COUNTA(DE124:DE128),IF(NOT(COUNT(DE124:DE128)),"NK",SUM(DE124:DE128)),IF(ISNUMBER(Table5a!DB105),Table5a!DB105*N2O_GWP,Table5a!DB105))</f>
        <v>0.99002212011494173</v>
      </c>
      <c r="DF222" s="104">
        <f>IF(COUNTA(DF124:DF128),IF(NOT(COUNT(DF124:DF128)),"NK",SUM(DF124:DF128)),IF(ISNUMBER(Table5a!DC105),Table5a!DC105*N2O_GWP,Table5a!DC105))</f>
        <v>0.98474404353448197</v>
      </c>
      <c r="DG222" s="104">
        <f>IF(COUNTA(DG124:DG128),IF(NOT(COUNT(DG124:DG128)),"NK",SUM(DG124:DG128)),IF(ISNUMBER(Table5a!DD105),Table5a!DD105*N2O_GWP,Table5a!DD105))</f>
        <v>0.97866015373563164</v>
      </c>
      <c r="DH222" s="104">
        <f>IF(COUNTA(DH124:DH128),IF(NOT(COUNT(DH124:DH128)),"NK",SUM(DH124:DH128)),IF(ISNUMBER(Table5a!DE105),Table5a!DE105*N2O_GWP,Table5a!DE105))</f>
        <v>0.97700823663793024</v>
      </c>
      <c r="DI222" s="104">
        <f>IF(COUNTA(DI124:DI128),IF(NOT(COUNT(DI124:DI128)),"NK",SUM(DI124:DI128)),IF(ISNUMBER(Table5a!DF105),Table5a!DF105*N2O_GWP,Table5a!DF105))</f>
        <v>0.98067468678160841</v>
      </c>
      <c r="DJ222" s="104">
        <f>IF(COUNTA(DJ124:DJ128),IF(NOT(COUNT(DJ124:DJ128)),"NK",SUM(DJ124:DJ128)),IF(ISNUMBER(Table5a!DG105),Table5a!DG105*N2O_GWP,Table5a!DG105))</f>
        <v>0.97209277600574617</v>
      </c>
      <c r="DK222" s="104">
        <f>IF(COUNTA(DK124:DK128),IF(NOT(COUNT(DK124:DK128)),"NK",SUM(DK124:DK128)),IF(ISNUMBER(Table5a!DH105),Table5a!DH105*N2O_GWP,Table5a!DH105))</f>
        <v>0.9628662146551713</v>
      </c>
      <c r="DL222" s="104">
        <f>IF(COUNTA(DL124:DL128),IF(NOT(COUNT(DL124:DL128)),"NK",SUM(DL124:DL128)),IF(ISNUMBER(Table5a!DI105),Table5a!DI105*N2O_GWP,Table5a!DI105))</f>
        <v>0.95924005517241273</v>
      </c>
      <c r="DM222" s="104">
        <f>IF(COUNTA(DM124:DM128),IF(NOT(COUNT(DM124:DM128)),"NK",SUM(DM124:DM128)),IF(ISNUMBER(Table5a!DJ105),Table5a!DJ105*N2O_GWP,Table5a!DJ105))</f>
        <v>0.96604917686781511</v>
      </c>
      <c r="DN222" s="104">
        <f>IF(COUNTA(DN124:DN128),IF(NOT(COUNT(DN124:DN128)),"NK",SUM(DN124:DN128)),IF(ISNUMBER(Table5a!DK105),Table5a!DK105*N2O_GWP,Table5a!DK105))</f>
        <v>0.9806746867816083</v>
      </c>
      <c r="DO222" s="104">
        <f>IF(COUNTA(DO124:DO128),IF(NOT(COUNT(DO124:DO128)),"NK",SUM(DO124:DO128)),IF(ISNUMBER(Table5a!DL105),Table5a!DL105*N2O_GWP,Table5a!DL105))</f>
        <v>0.9806746867816083</v>
      </c>
      <c r="DP222" s="104">
        <f>IF(COUNTA(DP124:DP128),IF(NOT(COUNT(DP124:DP128)),"NK",SUM(DP124:DP128)),IF(ISNUMBER(Table5a!DM105),Table5a!DM105*N2O_GWP,Table5a!DM105))</f>
        <v>0.9806746867816083</v>
      </c>
      <c r="DQ222" s="104">
        <f>IF(COUNTA(DQ124:DQ128),IF(NOT(COUNT(DQ124:DQ128)),"NK",SUM(DQ124:DQ128)),IF(ISNUMBER(Table5a!DN105),Table5a!DN105*N2O_GWP,Table5a!DN105))</f>
        <v>0.9806746867816083</v>
      </c>
      <c r="DR222" s="104">
        <f>IF(COUNTA(DR124:DR128),IF(NOT(COUNT(DR124:DR128)),"NK",SUM(DR124:DR128)),IF(ISNUMBER(Table5a!DO105),Table5a!DO105*N2O_GWP,Table5a!DO105))</f>
        <v>0.9806746867816083</v>
      </c>
      <c r="DS222" s="104">
        <f>IF(COUNTA(DS124:DS128),IF(NOT(COUNT(DS124:DS128)),"NK",SUM(DS124:DS128)),IF(ISNUMBER(Table5a!DP105),Table5a!DP105*N2O_GWP,Table5a!DP105))</f>
        <v>0.9806746867816083</v>
      </c>
      <c r="DT222" s="104">
        <f>IF(COUNTA(DT124:DT128),IF(NOT(COUNT(DT124:DT128)),"NK",SUM(DT124:DT128)),IF(ISNUMBER(Table5a!DQ105),Table5a!DQ105*N2O_GWP,Table5a!DQ105))</f>
        <v>0.9806746867816083</v>
      </c>
      <c r="DU222" s="104">
        <f>IF(COUNTA(DU124:DU128),IF(NOT(COUNT(DU124:DU128)),"NK",SUM(DU124:DU128)),IF(ISNUMBER(Table5a!DR105),Table5a!DR105*N2O_GWP,Table5a!DR105))</f>
        <v>0.9806746867816083</v>
      </c>
      <c r="DV222" s="104">
        <f>IF(COUNTA(DV124:DV128),IF(NOT(COUNT(DV124:DV128)),"NK",SUM(DV124:DV128)),IF(ISNUMBER(Table5a!DS105),Table5a!DS105*N2O_GWP,Table5a!DS105))</f>
        <v>0.9806746867816083</v>
      </c>
      <c r="DW222" s="104">
        <f>IF(COUNTA(DW124:DW128),IF(NOT(COUNT(DW124:DW128)),"NK",SUM(DW124:DW128)),IF(ISNUMBER(Table5a!DT105),Table5a!DT105*N2O_GWP,Table5a!DT105))</f>
        <v>0.9806746867816083</v>
      </c>
      <c r="DX222" s="104">
        <f>IF(COUNTA(DX124:DX128),IF(NOT(COUNT(DX124:DX128)),"NK",SUM(DX124:DX128)),IF(ISNUMBER(Table5a!DU105),Table5a!DU105*N2O_GWP,Table5a!DU105))</f>
        <v>0.9806746867816083</v>
      </c>
      <c r="DY222" s="104">
        <f>IF(COUNTA(DY124:DY128),IF(NOT(COUNT(DY124:DY128)),"NK",SUM(DY124:DY128)),IF(ISNUMBER(Table5a!DV105),Table5a!DV105*N2O_GWP,Table5a!DV105))</f>
        <v>0.9806746867816083</v>
      </c>
      <c r="DZ222" s="104">
        <f>IF(COUNTA(DZ124:DZ128),IF(NOT(COUNT(DZ124:DZ128)),"NK",SUM(DZ124:DZ128)),IF(ISNUMBER(Table5a!DW105),Table5a!DW105*N2O_GWP,Table5a!DW105))</f>
        <v>0.9806746867816083</v>
      </c>
      <c r="EA222" s="104">
        <f>IF(COUNTA(EA124:EA128),IF(NOT(COUNT(EA124:EA128)),"NK",SUM(EA124:EA128)),IF(ISNUMBER(Table5a!DX105),Table5a!DX105*N2O_GWP,Table5a!DX105))</f>
        <v>0.9806746867816083</v>
      </c>
      <c r="EB222" s="105">
        <f>IF(COUNTA(EB124:EB128),IF(NOT(COUNT(EB124:EB128)),"NK",SUM(EB124:EB128)),Table5a!DY105)</f>
        <v>-246.21414631456267</v>
      </c>
      <c r="EC222" s="104">
        <f>IF(COUNTA(EC124:EC128),IF(NOT(COUNT(EC124:EC128)),"NK",SUM(EC124:EC128)),Table5a!DZ105)</f>
        <v>-387.81338850776967</v>
      </c>
      <c r="ED222" s="104">
        <f>IF(COUNTA(ED124:ED128),IF(NOT(COUNT(ED124:ED128)),"NK",SUM(ED124:ED128)),Table5a!EA105)</f>
        <v>-365.34396069797327</v>
      </c>
      <c r="EE222" s="104">
        <f>IF(COUNTA(EE124:EE128),IF(NOT(COUNT(EE124:EE128)),"NK",SUM(EE124:EE128)),Table5a!EB105)</f>
        <v>-340.8353783925549</v>
      </c>
      <c r="EF222" s="104">
        <f>IF(COUNTA(EF124:EF128),IF(NOT(COUNT(EF124:EF128)),"NK",SUM(EF124:EF128)),Table5a!EC105)</f>
        <v>-319.72660995085084</v>
      </c>
      <c r="EG222" s="104">
        <f>IF(COUNTA(EG124:EG128),IF(NOT(COUNT(EG124:EG128)),"NK",SUM(EG124:EG128)),Table5a!ED105)</f>
        <v>-297.0390122999745</v>
      </c>
      <c r="EH222" s="104">
        <f>IF(COUNTA(EH124:EH128),IF(NOT(COUNT(EH124:EH128)),"NK",SUM(EH124:EH128)),Table5a!EE105)</f>
        <v>-276.53722525410075</v>
      </c>
      <c r="EI222" s="104">
        <f>IF(COUNTA(EI124:EI128),IF(NOT(COUNT(EI124:EI128)),"NK",SUM(EI124:EI128)),Table5a!EF105)</f>
        <v>-260.65405977634907</v>
      </c>
      <c r="EJ222" s="104" t="str">
        <f>IF(COUNTA(EJ124:EJ128),IF(NOT(COUNT(EJ124:EJ128)),"NK",SUM(EJ124:EJ128)),Table5a!EG105)</f>
        <v/>
      </c>
      <c r="EK222" s="104">
        <f>IF(COUNTA(EK124:EK128),IF(NOT(COUNT(EK124:EK128)),"NK",SUM(EK124:EK128)),Table5a!EH105)</f>
        <v>-232.84349821009747</v>
      </c>
      <c r="EL222" s="104">
        <f>IF(COUNTA(EL124:EL128),IF(NOT(COUNT(EL124:EL128)),"NK",SUM(EL124:EL128)),Table5a!EI105)</f>
        <v>-221.31919598294991</v>
      </c>
      <c r="EM222" s="104">
        <f>IF(COUNTA(EM124:EM128),IF(NOT(COUNT(EM124:EM128)),"NK",SUM(EM124:EM128)),Table5a!EJ105)</f>
        <v>-210.66163792453054</v>
      </c>
      <c r="EN222" s="104">
        <f>IF(COUNTA(EN124:EN128),IF(NOT(COUNT(EN124:EN128)),"NK",SUM(EN124:EN128)),Table5a!EK105)</f>
        <v>-198.59267846125502</v>
      </c>
      <c r="EO222" s="104">
        <f>IF(COUNTA(EO124:EO128),IF(NOT(COUNT(EO124:EO128)),"NK",SUM(EO124:EO128)),Table5a!EL105)</f>
        <v>-188.3175192859153</v>
      </c>
      <c r="EP222" s="104">
        <f>IF(COUNTA(EP124:EP128),IF(NOT(COUNT(EP124:EP128)),"NK",SUM(EP124:EP128)),Table5a!EM105)</f>
        <v>-181.21767885030914</v>
      </c>
      <c r="EQ222" s="104">
        <f>IF(COUNTA(EQ124:EQ128),IF(NOT(COUNT(EQ124:EQ128)),"NK",SUM(EQ124:EQ128)),Table5a!EN105)</f>
        <v>-176.52791857616666</v>
      </c>
      <c r="ER222" s="104">
        <f>IF(COUNTA(ER124:ER128),IF(NOT(COUNT(ER124:ER128)),"NK",SUM(ER124:ER128)),Table5a!EO105)</f>
        <v>-173.0361890599134</v>
      </c>
      <c r="ES222" s="104">
        <f>IF(COUNTA(ES124:ES128),IF(NOT(COUNT(ES124:ES128)),"NK",SUM(ES124:ES128)),Table5a!EP105)</f>
        <v>-170.17235470930692</v>
      </c>
      <c r="ET222" s="104">
        <f>IF(COUNTA(ET124:ET128),IF(NOT(COUNT(ET124:ET128)),"NK",SUM(ET124:ET128)),Table5a!EQ105)</f>
        <v>-166.76774289530445</v>
      </c>
      <c r="EU222" s="104">
        <f>IF(COUNTA(EU124:EU128),IF(NOT(COUNT(EU124:EU128)),"NK",SUM(EU124:EU128)),Table5a!ER105)</f>
        <v>-164.56383969227579</v>
      </c>
      <c r="EV222" s="104">
        <f>IF(COUNTA(EV124:EV128),IF(NOT(COUNT(EV124:EV128)),"NK",SUM(EV124:EV128)),Table5a!ES105)</f>
        <v>-163.33694288843435</v>
      </c>
      <c r="EW222" s="104">
        <f>IF(COUNTA(EW124:EW128),IF(NOT(COUNT(EW124:EW128)),"NK",SUM(EW124:EW128)),Table5a!ET105)</f>
        <v>-163.16338115829947</v>
      </c>
      <c r="EX222" s="104">
        <f>IF(COUNTA(EX124:EX128),IF(NOT(COUNT(EX124:EX128)),"NK",SUM(EX124:EX128)),Table5a!EU105)</f>
        <v>-163.17800889890989</v>
      </c>
      <c r="EY222" s="104">
        <f>IF(COUNTA(EY124:EY128),IF(NOT(COUNT(EY124:EY128)),"NK",SUM(EY124:EY128)),Table5a!EV105)</f>
        <v>-163.97550595504936</v>
      </c>
      <c r="EZ222" s="104">
        <f>IF(COUNTA(EZ124:EZ128),IF(NOT(COUNT(EZ124:EZ128)),"NK",SUM(EZ124:EZ128)),Table5a!EW105)</f>
        <v>-162.73362109099077</v>
      </c>
      <c r="FA222" s="104">
        <f>IF(COUNTA(FA124:FA128),IF(NOT(COUNT(FA124:FA128)),"NK",SUM(FA124:FA128)),Table5a!EX105)</f>
        <v>-161.21659861261142</v>
      </c>
      <c r="FB222" s="104">
        <f>IF(COUNTA(FB124:FB128),IF(NOT(COUNT(FB124:FB128)),"NK",SUM(FB124:FB128)),Table5a!EY105)</f>
        <v>-160.21599906508942</v>
      </c>
      <c r="FC222" s="104">
        <f>IF(COUNTA(FC124:FC128),IF(NOT(COUNT(FC124:FC128)),"NK",SUM(FC124:FC128)),Table5a!EZ105)</f>
        <v>-161.15554728774651</v>
      </c>
      <c r="FD222" s="104">
        <f>IF(COUNTA(FD124:FD128),IF(NOT(COUNT(FD124:FD128)),"NK",SUM(FD124:FD128)),Table5a!FA105)</f>
        <v>-163.69495147042372</v>
      </c>
      <c r="FE222" s="104">
        <f>IF(COUNTA(FE124:FE128),IF(NOT(COUNT(FE124:FE128)),"NK",SUM(FE124:FE128)),Table5a!FB105)</f>
        <v>-163.69495147042372</v>
      </c>
      <c r="FF222" s="104">
        <f>IF(COUNTA(FF124:FF128),IF(NOT(COUNT(FF124:FF128)),"NK",SUM(FF124:FF128)),Table5a!FC105)</f>
        <v>-163.69495147042372</v>
      </c>
      <c r="FG222" s="104">
        <f>IF(COUNTA(FG124:FG128),IF(NOT(COUNT(FG124:FG128)),"NK",SUM(FG124:FG128)),Table5a!FD105)</f>
        <v>-163.69495147042372</v>
      </c>
      <c r="FH222" s="104">
        <f>IF(COUNTA(FH124:FH128),IF(NOT(COUNT(FH124:FH128)),"NK",SUM(FH124:FH128)),Table5a!FE105)</f>
        <v>-163.69495147042372</v>
      </c>
      <c r="FI222" s="104">
        <f>IF(COUNTA(FI124:FI128),IF(NOT(COUNT(FI124:FI128)),"NK",SUM(FI124:FI128)),Table5a!FF105)</f>
        <v>-163.69495147042372</v>
      </c>
      <c r="FJ222" s="104">
        <f>IF(COUNTA(FJ124:FJ128),IF(NOT(COUNT(FJ124:FJ128)),"NK",SUM(FJ124:FJ128)),Table5a!FG105)</f>
        <v>-163.69495147042372</v>
      </c>
      <c r="FK222" s="104">
        <f>IF(COUNTA(FK124:FK128),IF(NOT(COUNT(FK124:FK128)),"NK",SUM(FK124:FK128)),Table5a!FH105)</f>
        <v>-163.69495147042372</v>
      </c>
      <c r="FL222" s="104">
        <f>IF(COUNTA(FL124:FL128),IF(NOT(COUNT(FL124:FL128)),"NK",SUM(FL124:FL128)),Table5a!FI105)</f>
        <v>-163.69495147042372</v>
      </c>
      <c r="FM222" s="104">
        <f>IF(COUNTA(FM124:FM128),IF(NOT(COUNT(FM124:FM128)),"NK",SUM(FM124:FM128)),Table5a!FJ105)</f>
        <v>-163.69495147042372</v>
      </c>
      <c r="FN222" s="104">
        <f>IF(COUNTA(FN124:FN128),IF(NOT(COUNT(FN124:FN128)),"NK",SUM(FN124:FN128)),Table5a!FK105)</f>
        <v>-163.69495147042372</v>
      </c>
      <c r="FO222" s="104">
        <f>IF(COUNTA(FO124:FO128),IF(NOT(COUNT(FO124:FO128)),"NK",SUM(FO124:FO128)),Table5a!FL105)</f>
        <v>-163.69495147042372</v>
      </c>
      <c r="FP222" s="104">
        <f>IF(COUNTA(FP124:FP128),IF(NOT(COUNT(FP124:FP128)),"NK",SUM(FP124:FP128)),Table5a!FM105)</f>
        <v>-163.69495147042372</v>
      </c>
      <c r="FQ222" s="104">
        <f>IF(COUNTA(FQ124:FQ128),IF(NOT(COUNT(FQ124:FQ128)),"NK",SUM(FQ124:FQ128)),Table5a!FN105)</f>
        <v>-163.69495147042372</v>
      </c>
    </row>
    <row r="223" spans="4:173" ht="15" customHeight="1" outlineLevel="1" x14ac:dyDescent="0.3">
      <c r="D223" s="80" t="s">
        <v>24264</v>
      </c>
      <c r="E223" s="37" t="s">
        <v>24265</v>
      </c>
      <c r="F223" s="104">
        <f>IF(COUNTA(F130,F136,F142,F147,F152,F158,F164),IF(NOT(COUNT(F130,F136,F142,F147,F152,F158,F164)),"NK",SUM(F130,F136,F142,F147,F152,F158,F164)),Table5a!C111)</f>
        <v>309.66068510740109</v>
      </c>
      <c r="G223" s="104">
        <f>IF(COUNTA(G130,G136,G142,G147,G152,G158,G164),IF(NOT(COUNT(G130,G136,G142,G147,G152,G158,G164)),"NK",SUM(G130,G136,G142,G147,G152,G158,G164)),Table5a!D111)</f>
        <v>401.91576726909739</v>
      </c>
      <c r="H223" s="104">
        <f>IF(COUNTA(H130,H136,H142,H147,H152,H158,H164),IF(NOT(COUNT(H130,H136,H142,H147,H152,H158,H164)),"NK",SUM(H130,H136,H142,H147,H152,H158,H164)),Table5a!E111)</f>
        <v>467.68793687769369</v>
      </c>
      <c r="I223" s="104">
        <f>IF(COUNTA(I130,I136,I142,I147,I152,I158,I164),IF(NOT(COUNT(I130,I136,I142,I147,I152,I158,I164)),"NK",SUM(I130,I136,I142,I147,I152,I158,I164)),Table5a!F111)</f>
        <v>478.14555211899915</v>
      </c>
      <c r="J223" s="104">
        <f>IF(COUNTA(J130,J136,J142,J147,J152,J158,J164),IF(NOT(COUNT(J130,J136,J142,J147,J152,J158,J164)),"NK",SUM(J130,J136,J142,J147,J152,J158,J164)),Table5a!G111)</f>
        <v>504.16107790112892</v>
      </c>
      <c r="K223" s="104">
        <f>IF(COUNTA(K130,K136,K142,K147,K152,K158,K164),IF(NOT(COUNT(K130,K136,K142,K147,K152,K158,K164)),"NK",SUM(K130,K136,K142,K147,K152,K158,K164)),Table5a!H111)</f>
        <v>501.6373066501335</v>
      </c>
      <c r="L223" s="104">
        <f>IF(COUNTA(L130,L136,L142,L147,L152,L158,L164),IF(NOT(COUNT(L130,L136,L142,L147,L152,L158,L164)),"NK",SUM(L130,L136,L142,L147,L152,L158,L164)),Table5a!I111)</f>
        <v>479.07288792872305</v>
      </c>
      <c r="M223" s="104">
        <f>IF(COUNTA(M130,M136,M142,M147,M152,M158,M164),IF(NOT(COUNT(M130,M136,M142,M147,M152,M158,M164)),"NK",SUM(M130,M136,M142,M147,M152,M158,M164)),Table5a!J111)</f>
        <v>372.53671558075081</v>
      </c>
      <c r="N223" s="104" t="str">
        <f>IF(COUNTA(N130,N136,N142,N147,N152,N158,N164),IF(NOT(COUNT(N130,N136,N142,N147,N152,N158,N164)),"NK",SUM(N130,N136,N142,N147,N152,N158,N164)),Table5a!K111)</f>
        <v/>
      </c>
      <c r="O223" s="104">
        <f>IF(COUNTA(O130,O136,O142,O147,O152,O158,O164),IF(NOT(COUNT(O130,O136,O142,O147,O152,O158,O164)),"NK",SUM(O130,O136,O142,O147,O152,O158,O164)),Table5a!L111)</f>
        <v>474.19332821678336</v>
      </c>
      <c r="P223" s="104">
        <f>IF(COUNTA(P130,P136,P142,P147,P152,P158,P164),IF(NOT(COUNT(P130,P136,P142,P147,P152,P158,P164)),"NK",SUM(P130,P136,P142,P147,P152,P158,P164)),Table5a!M111)</f>
        <v>510.52188679499352</v>
      </c>
      <c r="Q223" s="104">
        <f>IF(COUNTA(Q130,Q136,Q142,Q147,Q152,Q158,Q164),IF(NOT(COUNT(Q130,Q136,Q142,Q147,Q152,Q158,Q164)),"NK",SUM(Q130,Q136,Q142,Q147,Q152,Q158,Q164)),Table5a!N111)</f>
        <v>695.69498530248256</v>
      </c>
      <c r="R223" s="104">
        <f>IF(COUNTA(R130,R136,R142,R147,R152,R158,R164),IF(NOT(COUNT(R130,R136,R142,R147,R152,R158,R164)),"NK",SUM(R130,R136,R142,R147,R152,R158,R164)),Table5a!O111)</f>
        <v>751.88831717115522</v>
      </c>
      <c r="S223" s="104">
        <f>IF(COUNTA(S130,S136,S142,S147,S152,S158,S164),IF(NOT(COUNT(S130,S136,S142,S147,S152,S158,S164)),"NK",SUM(S130,S136,S142,S147,S152,S158,S164)),Table5a!P111)</f>
        <v>949.46301592708278</v>
      </c>
      <c r="T223" s="104">
        <f>IF(COUNTA(T130,T136,T142,T147,T152,T158,T164),IF(NOT(COUNT(T130,T136,T142,T147,T152,T158,T164)),"NK",SUM(T130,T136,T142,T147,T152,T158,T164)),Table5a!Q111)</f>
        <v>950.70109221333746</v>
      </c>
      <c r="U223" s="104">
        <f>IF(COUNTA(U130,U136,U142,U147,U152,U158,U164),IF(NOT(COUNT(U130,U136,U142,U147,U152,U158,U164)),"NK",SUM(U130,U136,U142,U147,U152,U158,U164)),Table5a!R111)</f>
        <v>927.88956815643451</v>
      </c>
      <c r="V223" s="104">
        <f>IF(COUNTA(V130,V136,V142,V147,V152,V158,V164),IF(NOT(COUNT(V130,V136,V142,V147,V152,V158,V164)),"NK",SUM(V130,V136,V142,V147,V152,V158,V164)),Table5a!S111)</f>
        <v>502.24823814161761</v>
      </c>
      <c r="W223" s="104">
        <f>IF(COUNTA(W130,W136,W142,W147,W152,W158,W164),IF(NOT(COUNT(W130,W136,W142,W147,W152,W158,W164)),"NK",SUM(W130,W136,W142,W147,W152,W158,W164)),Table5a!T111)</f>
        <v>503.82399959766605</v>
      </c>
      <c r="X223" s="104">
        <f>IF(COUNTA(X130,X136,X142,X147,X152,X158,X164),IF(NOT(COUNT(X130,X136,X142,X147,X152,X158,X164)),"NK",SUM(X130,X136,X142,X147,X152,X158,X164)),Table5a!U111)</f>
        <v>504.62890362310219</v>
      </c>
      <c r="Y223" s="104">
        <f>IF(COUNTA(Y130,Y136,Y142,Y147,Y152,Y158,Y164),IF(NOT(COUNT(Y130,Y136,Y142,Y147,Y152,Y158,Y164)),"NK",SUM(Y130,Y136,Y142,Y147,Y152,Y158,Y164)),Table5a!V111)</f>
        <v>506.33038057916633</v>
      </c>
      <c r="Z223" s="104">
        <f>IF(COUNTA(Z130,Z136,Z142,Z147,Z152,Z158,Z164),IF(NOT(COUNT(Z130,Z136,Z142,Z147,Z152,Z158,Z164)),"NK",SUM(Z130,Z136,Z142,Z147,Z152,Z158,Z164)),Table5a!W111)</f>
        <v>506.34947103698119</v>
      </c>
      <c r="AA223" s="104">
        <f>IF(COUNTA(AA130,AA136,AA142,AA147,AA152,AA158,AA164),IF(NOT(COUNT(AA130,AA136,AA142,AA147,AA152,AA158,AA164)),"NK",SUM(AA130,AA136,AA142,AA147,AA152,AA158,AA164)),Table5a!X111)</f>
        <v>505.86423255251862</v>
      </c>
      <c r="AB223" s="104">
        <f>IF(COUNTA(AB130,AB136,AB142,AB147,AB152,AB158,AB164),IF(NOT(COUNT(AB130,AB136,AB142,AB147,AB152,AB158,AB164)),"NK",SUM(AB130,AB136,AB142,AB147,AB152,AB158,AB164)),Table5a!Y111)</f>
        <v>503.93466260372873</v>
      </c>
      <c r="AC223" s="104">
        <f>IF(COUNTA(AC130,AC136,AC142,AC147,AC152,AC158,AC164),IF(NOT(COUNT(AC130,AC136,AC142,AC147,AC152,AC158,AC164)),"NK",SUM(AC130,AC136,AC142,AC147,AC152,AC158,AC164)),Table5a!Z111)</f>
        <v>501.28940366921211</v>
      </c>
      <c r="AD223" s="104">
        <f>IF(COUNTA(AD130,AD136,AD142,AD147,AD152,AD158,AD164),IF(NOT(COUNT(AD130,AD136,AD142,AD147,AD152,AD158,AD164)),"NK",SUM(AD130,AD136,AD142,AD147,AD152,AD158,AD164)),Table5a!AA111)</f>
        <v>498.67681562952396</v>
      </c>
      <c r="AE223" s="104">
        <f>IF(COUNTA(AE130,AE136,AE142,AE147,AE152,AE158,AE164),IF(NOT(COUNT(AE130,AE136,AE142,AE147,AE152,AE158,AE164)),"NK",SUM(AE130,AE136,AE142,AE147,AE152,AE158,AE164)),Table5a!AB111)</f>
        <v>496.81334168335275</v>
      </c>
      <c r="AF223" s="104">
        <f>IF(COUNTA(AF130,AF136,AF142,AF147,AF152,AF158,AF164),IF(NOT(COUNT(AF130,AF136,AF142,AF147,AF152,AF158,AF164)),"NK",SUM(AF130,AF136,AF142,AF147,AF152,AF158,AF164)),Table5a!AC111)</f>
        <v>495.3308638053681</v>
      </c>
      <c r="AG223" s="104">
        <f>IF(COUNTA(AG130,AG136,AG142,AG147,AG152,AG158,AG164),IF(NOT(COUNT(AG130,AG136,AG142,AG147,AG152,AG158,AG164)),"NK",SUM(AG130,AG136,AG142,AG147,AG152,AG158,AG164)),Table5a!AD111)</f>
        <v>496.89784978883802</v>
      </c>
      <c r="AH223" s="104">
        <f>IF(COUNTA(AH130,AH136,AH142,AH147,AH152,AH158,AH164),IF(NOT(COUNT(AH130,AH136,AH142,AH147,AH152,AH158,AH164)),"NK",SUM(AH130,AH136,AH142,AH147,AH152,AH158,AH164)),Table5a!AE111)</f>
        <v>501.28940366921205</v>
      </c>
      <c r="AI223" s="104">
        <f>IF(COUNTA(AI130,AI136,AI142,AI147,AI152,AI158,AI164),IF(NOT(COUNT(AI130,AI136,AI142,AI147,AI152,AI158,AI164)),"NK",SUM(AI130,AI136,AI142,AI147,AI152,AI158,AI164)),Table5a!AF111)</f>
        <v>500.11660291063549</v>
      </c>
      <c r="AJ223" s="104">
        <f>IF(COUNTA(AJ130,AJ136,AJ142,AJ147,AJ152,AJ158,AJ164),IF(NOT(COUNT(AJ130,AJ136,AJ142,AJ147,AJ152,AJ158,AJ164)),"NK",SUM(AJ130,AJ136,AJ142,AJ147,AJ152,AJ158,AJ164)),Table5a!AG111)</f>
        <v>498.0692501901126</v>
      </c>
      <c r="AK223" s="104">
        <f>IF(COUNTA(AK130,AK136,AK142,AK147,AK152,AK158,AK164),IF(NOT(COUNT(AK130,AK136,AK142,AK147,AK152,AK158,AK164)),"NK",SUM(AK130,AK136,AK142,AK147,AK152,AK158,AK164)),Table5a!AH111)</f>
        <v>491.59130592298368</v>
      </c>
      <c r="AL223" s="104">
        <f>IF(COUNTA(AL130,AL136,AL142,AL147,AL152,AL158,AL164),IF(NOT(COUNT(AL130,AL136,AL142,AL147,AL152,AL158,AL164)),"NK",SUM(AL130,AL136,AL142,AL147,AL152,AL158,AL164)),Table5a!AI111)</f>
        <v>483.95829361580672</v>
      </c>
      <c r="AM223" s="104">
        <f>IF(COUNTA(AM130,AM136,AM142,AM147,AM152,AM158,AM164),IF(NOT(COUNT(AM130,AM136,AM142,AM147,AM152,AM158,AM164)),"NK",SUM(AM130,AM136,AM142,AM147,AM152,AM158,AM164)),Table5a!AJ111)</f>
        <v>471.90137071524492</v>
      </c>
      <c r="AN223" s="104">
        <f>IF(COUNTA(AN130,AN136,AN142,AN147,AN152,AN158,AN164),IF(NOT(COUNT(AN130,AN136,AN142,AN147,AN152,AN158,AN164)),"NK",SUM(AN130,AN136,AN142,AN147,AN152,AN158,AN164)),Table5a!AK111)</f>
        <v>460.29865677828582</v>
      </c>
      <c r="AO223" s="104">
        <f>IF(COUNTA(AO130,AO136,AO142,AO147,AO152,AO158,AO164),IF(NOT(COUNT(AO130,AO136,AO142,AO147,AO152,AO158,AO164)),"NK",SUM(AO130,AO136,AO142,AO147,AO152,AO158,AO164)),Table5a!AL111)</f>
        <v>450.19181142786385</v>
      </c>
      <c r="AP223" s="104">
        <f>IF(COUNTA(AP130,AP136,AP142,AP147,AP152,AP158,AP164),IF(NOT(COUNT(AP130,AP136,AP142,AP147,AP152,AP158,AP164)),"NK",SUM(AP130,AP136,AP142,AP147,AP152,AP158,AP164)),Table5a!AM111)</f>
        <v>450.19181142786385</v>
      </c>
      <c r="AQ223" s="104">
        <f>IF(COUNTA(AQ130,AQ136,AQ142,AQ147,AQ152,AQ158,AQ164),IF(NOT(COUNT(AQ130,AQ136,AQ142,AQ147,AQ152,AQ158,AQ164)),"NK",SUM(AQ130,AQ136,AQ142,AQ147,AQ152,AQ158,AQ164)),Table5a!AN111)</f>
        <v>450.19181142786385</v>
      </c>
      <c r="AR223" s="104">
        <f>IF(COUNTA(AR130,AR136,AR142,AR147,AR152,AR158,AR164),IF(NOT(COUNT(AR130,AR136,AR142,AR147,AR152,AR158,AR164)),"NK",SUM(AR130,AR136,AR142,AR147,AR152,AR158,AR164)),Table5a!AO111)</f>
        <v>450.19181142786385</v>
      </c>
      <c r="AS223" s="104">
        <f>IF(COUNTA(AS130,AS136,AS142,AS147,AS152,AS158,AS164),IF(NOT(COUNT(AS130,AS136,AS142,AS147,AS152,AS158,AS164)),"NK",SUM(AS130,AS136,AS142,AS147,AS152,AS158,AS164)),Table5a!AP111)</f>
        <v>450.19181142786385</v>
      </c>
      <c r="AT223" s="104">
        <f>IF(COUNTA(AT130,AT136,AT142,AT147,AT152,AT158,AT164),IF(NOT(COUNT(AT130,AT136,AT142,AT147,AT152,AT158,AT164)),"NK",SUM(AT130,AT136,AT142,AT147,AT152,AT158,AT164)),Table5a!AQ111)</f>
        <v>450.19181142786385</v>
      </c>
      <c r="AU223" s="104">
        <f>IF(COUNTA(AU130,AU136,AU142,AU147,AU152,AU158,AU164),IF(NOT(COUNT(AU130,AU136,AU142,AU147,AU152,AU158,AU164)),"NK",SUM(AU130,AU136,AU142,AU147,AU152,AU158,AU164)),Table5a!AR111)</f>
        <v>450.19181142786385</v>
      </c>
      <c r="AV223" s="105" t="str">
        <f>IF(COUNTA(AV130,AV136,AV142,AV147,AV152,AV158,AV164),IF(NOT(COUNT(AV130,AV136,AV142,AV147,AV152,AV158,AV164)),"NK",SUM(AV130,AV136,AV142,AV147,AV152,AV158,AV164)),IF(ISNUMBER(Table5a!AS111),Table5a!AS111*CH4_GWP,Table5a!AS111))</f>
        <v>NK</v>
      </c>
      <c r="AW223" s="104">
        <f>IF(COUNTA(AW130,AW136,AW142,AW147,AW152,AW158,AW164),IF(NOT(COUNT(AW130,AW136,AW142,AW147,AW152,AW158,AW164)),"NK",SUM(AW130,AW136,AW142,AW147,AW152,AW158,AW164)),IF(ISNUMBER(Table5a!AT111),Table5a!AT111*CH4_GWP,Table5a!AT111))</f>
        <v>2.5132800000000005E-3</v>
      </c>
      <c r="AX223" s="104">
        <f>IF(COUNTA(AX130,AX136,AX142,AX147,AX152,AX158,AX164),IF(NOT(COUNT(AX130,AX136,AX142,AX147,AX152,AX158,AX164)),"NK",SUM(AX130,AX136,AX142,AX147,AX152,AX158,AX164)),IF(ISNUMBER(Table5a!AU111),Table5a!AU111*CH4_GWP,Table5a!AU111))</f>
        <v>1.6755200000000007E-3</v>
      </c>
      <c r="AY223" s="104">
        <f>IF(COUNTA(AY130,AY136,AY142,AY147,AY152,AY158,AY164),IF(NOT(COUNT(AY130,AY136,AY142,AY147,AY152,AY158,AY164)),"NK",SUM(AY130,AY136,AY142,AY147,AY152,AY158,AY164)),IF(ISNUMBER(Table5a!AV111),Table5a!AV111*CH4_GWP,Table5a!AV111))</f>
        <v>8.3776000000000076E-4</v>
      </c>
      <c r="AZ223" s="104" t="str">
        <f>IF(COUNTA(AZ130,AZ136,AZ142,AZ147,AZ152,AZ158,AZ164),IF(NOT(COUNT(AZ130,AZ136,AZ142,AZ147,AZ152,AZ158,AZ164)),"NK",SUM(AZ130,AZ136,AZ142,AZ147,AZ152,AZ158,AZ164)),IF(ISNUMBER(Table5a!AW111),Table5a!AW111*CH4_GWP,Table5a!AW111))</f>
        <v>NK</v>
      </c>
      <c r="BA223" s="104" t="str">
        <f>IF(COUNTA(BA130,BA136,BA142,BA147,BA152,BA158,BA164),IF(NOT(COUNT(BA130,BA136,BA142,BA147,BA152,BA158,BA164)),"NK",SUM(BA130,BA136,BA142,BA147,BA152,BA158,BA164)),IF(ISNUMBER(Table5a!AX111),Table5a!AX111*CH4_GWP,Table5a!AX111))</f>
        <v>NK</v>
      </c>
      <c r="BB223" s="104" t="str">
        <f>IF(COUNTA(BB130,BB136,BB142,BB147,BB152,BB158,BB164),IF(NOT(COUNT(BB130,BB136,BB142,BB147,BB152,BB158,BB164)),"NK",SUM(BB130,BB136,BB142,BB147,BB152,BB158,BB164)),IF(ISNUMBER(Table5a!AY111),Table5a!AY111*CH4_GWP,Table5a!AY111))</f>
        <v>NK</v>
      </c>
      <c r="BC223" s="104" t="str">
        <f>IF(COUNTA(BC130,BC136,BC142,BC147,BC152,BC158,BC164),IF(NOT(COUNT(BC130,BC136,BC142,BC147,BC152,BC158,BC164)),"NK",SUM(BC130,BC136,BC142,BC147,BC152,BC158,BC164)),IF(ISNUMBER(Table5a!AZ111),Table5a!AZ111*CH4_GWP,Table5a!AZ111))</f>
        <v>NK</v>
      </c>
      <c r="BD223" s="104" t="str">
        <f>IF(COUNTA(BD130,BD136,BD142,BD147,BD152,BD158,BD164),IF(NOT(COUNT(BD130,BD136,BD142,BD147,BD152,BD158,BD164)),"NK",SUM(BD130,BD136,BD142,BD147,BD152,BD158,BD164)),IF(ISNUMBER(Table5a!BA111),Table5a!BA111*CH4_GWP,Table5a!BA111))</f>
        <v/>
      </c>
      <c r="BE223" s="104" t="str">
        <f>IF(COUNTA(BE130,BE136,BE142,BE147,BE152,BE158,BE164),IF(NOT(COUNT(BE130,BE136,BE142,BE147,BE152,BE158,BE164)),"NK",SUM(BE130,BE136,BE142,BE147,BE152,BE158,BE164)),IF(ISNUMBER(Table5a!BB111),Table5a!BB111*CH4_GWP,Table5a!BB111))</f>
        <v>NK</v>
      </c>
      <c r="BF223" s="104" t="str">
        <f>IF(COUNTA(BF130,BF136,BF142,BF147,BF152,BF158,BF164),IF(NOT(COUNT(BF130,BF136,BF142,BF147,BF152,BF158,BF164)),"NK",SUM(BF130,BF136,BF142,BF147,BF152,BF158,BF164)),IF(ISNUMBER(Table5a!BC111),Table5a!BC111*CH4_GWP,Table5a!BC111))</f>
        <v>NK</v>
      </c>
      <c r="BG223" s="104" t="str">
        <f>IF(COUNTA(BG130,BG136,BG142,BG147,BG152,BG158,BG164),IF(NOT(COUNT(BG130,BG136,BG142,BG147,BG152,BG158,BG164)),"NK",SUM(BG130,BG136,BG142,BG147,BG152,BG158,BG164)),IF(ISNUMBER(Table5a!BD111),Table5a!BD111*CH4_GWP,Table5a!BD111))</f>
        <v>NK</v>
      </c>
      <c r="BH223" s="104" t="str">
        <f>IF(COUNTA(BH130,BH136,BH142,BH147,BH152,BH158,BH164),IF(NOT(COUNT(BH130,BH136,BH142,BH147,BH152,BH158,BH164)),"NK",SUM(BH130,BH136,BH142,BH147,BH152,BH158,BH164)),IF(ISNUMBER(Table5a!BE111),Table5a!BE111*CH4_GWP,Table5a!BE111))</f>
        <v>NK</v>
      </c>
      <c r="BI223" s="104" t="str">
        <f>IF(COUNTA(BI130,BI136,BI142,BI147,BI152,BI158,BI164),IF(NOT(COUNT(BI130,BI136,BI142,BI147,BI152,BI158,BI164)),"NK",SUM(BI130,BI136,BI142,BI147,BI152,BI158,BI164)),IF(ISNUMBER(Table5a!BF111),Table5a!BF111*CH4_GWP,Table5a!BF111))</f>
        <v>NK</v>
      </c>
      <c r="BJ223" s="104" t="str">
        <f>IF(COUNTA(BJ130,BJ136,BJ142,BJ147,BJ152,BJ158,BJ164),IF(NOT(COUNT(BJ130,BJ136,BJ142,BJ147,BJ152,BJ158,BJ164)),"NK",SUM(BJ130,BJ136,BJ142,BJ147,BJ152,BJ158,BJ164)),IF(ISNUMBER(Table5a!BG111),Table5a!BG111*CH4_GWP,Table5a!BG111))</f>
        <v>NK</v>
      </c>
      <c r="BK223" s="104" t="str">
        <f>IF(COUNTA(BK130,BK136,BK142,BK147,BK152,BK158,BK164),IF(NOT(COUNT(BK130,BK136,BK142,BK147,BK152,BK158,BK164)),"NK",SUM(BK130,BK136,BK142,BK147,BK152,BK158,BK164)),IF(ISNUMBER(Table5a!BH111),Table5a!BH111*CH4_GWP,Table5a!BH111))</f>
        <v>NK</v>
      </c>
      <c r="BL223" s="104" t="str">
        <f>IF(COUNTA(BL130,BL136,BL142,BL147,BL152,BL158,BL164),IF(NOT(COUNT(BL130,BL136,BL142,BL147,BL152,BL158,BL164)),"NK",SUM(BL130,BL136,BL142,BL147,BL152,BL158,BL164)),IF(ISNUMBER(Table5a!BI111),Table5a!BI111*CH4_GWP,Table5a!BI111))</f>
        <v>NK</v>
      </c>
      <c r="BM223" s="104" t="str">
        <f>IF(COUNTA(BM130,BM136,BM142,BM147,BM152,BM158,BM164),IF(NOT(COUNT(BM130,BM136,BM142,BM147,BM152,BM158,BM164)),"NK",SUM(BM130,BM136,BM142,BM147,BM152,BM158,BM164)),IF(ISNUMBER(Table5a!BJ111),Table5a!BJ111*CH4_GWP,Table5a!BJ111))</f>
        <v>NK</v>
      </c>
      <c r="BN223" s="104" t="str">
        <f>IF(COUNTA(BN130,BN136,BN142,BN147,BN152,BN158,BN164),IF(NOT(COUNT(BN130,BN136,BN142,BN147,BN152,BN158,BN164)),"NK",SUM(BN130,BN136,BN142,BN147,BN152,BN158,BN164)),IF(ISNUMBER(Table5a!BK111),Table5a!BK111*CH4_GWP,Table5a!BK111))</f>
        <v>NK</v>
      </c>
      <c r="BO223" s="104" t="str">
        <f>IF(COUNTA(BO130,BO136,BO142,BO147,BO152,BO158,BO164),IF(NOT(COUNT(BO130,BO136,BO142,BO147,BO152,BO158,BO164)),"NK",SUM(BO130,BO136,BO142,BO147,BO152,BO158,BO164)),IF(ISNUMBER(Table5a!BL111),Table5a!BL111*CH4_GWP,Table5a!BL111))</f>
        <v>NK</v>
      </c>
      <c r="BP223" s="104" t="str">
        <f>IF(COUNTA(BP130,BP136,BP142,BP147,BP152,BP158,BP164),IF(NOT(COUNT(BP130,BP136,BP142,BP147,BP152,BP158,BP164)),"NK",SUM(BP130,BP136,BP142,BP147,BP152,BP158,BP164)),IF(ISNUMBER(Table5a!BM111),Table5a!BM111*CH4_GWP,Table5a!BM111))</f>
        <v>NK</v>
      </c>
      <c r="BQ223" s="104" t="str">
        <f>IF(COUNTA(BQ130,BQ136,BQ142,BQ147,BQ152,BQ158,BQ164),IF(NOT(COUNT(BQ130,BQ136,BQ142,BQ147,BQ152,BQ158,BQ164)),"NK",SUM(BQ130,BQ136,BQ142,BQ147,BQ152,BQ158,BQ164)),IF(ISNUMBER(Table5a!BN111),Table5a!BN111*CH4_GWP,Table5a!BN111))</f>
        <v>NK</v>
      </c>
      <c r="BR223" s="104" t="str">
        <f>IF(COUNTA(BR130,BR136,BR142,BR147,BR152,BR158,BR164),IF(NOT(COUNT(BR130,BR136,BR142,BR147,BR152,BR158,BR164)),"NK",SUM(BR130,BR136,BR142,BR147,BR152,BR158,BR164)),IF(ISNUMBER(Table5a!BO111),Table5a!BO111*CH4_GWP,Table5a!BO111))</f>
        <v>NK</v>
      </c>
      <c r="BS223" s="104" t="str">
        <f>IF(COUNTA(BS130,BS136,BS142,BS147,BS152,BS158,BS164),IF(NOT(COUNT(BS130,BS136,BS142,BS147,BS152,BS158,BS164)),"NK",SUM(BS130,BS136,BS142,BS147,BS152,BS158,BS164)),IF(ISNUMBER(Table5a!BP111),Table5a!BP111*CH4_GWP,Table5a!BP111))</f>
        <v>NK</v>
      </c>
      <c r="BT223" s="104" t="str">
        <f>IF(COUNTA(BT130,BT136,BT142,BT147,BT152,BT158,BT164),IF(NOT(COUNT(BT130,BT136,BT142,BT147,BT152,BT158,BT164)),"NK",SUM(BT130,BT136,BT142,BT147,BT152,BT158,BT164)),IF(ISNUMBER(Table5a!BQ111),Table5a!BQ111*CH4_GWP,Table5a!BQ111))</f>
        <v>NK</v>
      </c>
      <c r="BU223" s="104" t="str">
        <f>IF(COUNTA(BU130,BU136,BU142,BU147,BU152,BU158,BU164),IF(NOT(COUNT(BU130,BU136,BU142,BU147,BU152,BU158,BU164)),"NK",SUM(BU130,BU136,BU142,BU147,BU152,BU158,BU164)),IF(ISNUMBER(Table5a!BR111),Table5a!BR111*CH4_GWP,Table5a!BR111))</f>
        <v>NK</v>
      </c>
      <c r="BV223" s="104" t="str">
        <f>IF(COUNTA(BV130,BV136,BV142,BV147,BV152,BV158,BV164),IF(NOT(COUNT(BV130,BV136,BV142,BV147,BV152,BV158,BV164)),"NK",SUM(BV130,BV136,BV142,BV147,BV152,BV158,BV164)),IF(ISNUMBER(Table5a!BS111),Table5a!BS111*CH4_GWP,Table5a!BS111))</f>
        <v>NK</v>
      </c>
      <c r="BW223" s="104" t="str">
        <f>IF(COUNTA(BW130,BW136,BW142,BW147,BW152,BW158,BW164),IF(NOT(COUNT(BW130,BW136,BW142,BW147,BW152,BW158,BW164)),"NK",SUM(BW130,BW136,BW142,BW147,BW152,BW158,BW164)),IF(ISNUMBER(Table5a!BT111),Table5a!BT111*CH4_GWP,Table5a!BT111))</f>
        <v>NK</v>
      </c>
      <c r="BX223" s="104" t="str">
        <f>IF(COUNTA(BX130,BX136,BX142,BX147,BX152,BX158,BX164),IF(NOT(COUNT(BX130,BX136,BX142,BX147,BX152,BX158,BX164)),"NK",SUM(BX130,BX136,BX142,BX147,BX152,BX158,BX164)),IF(ISNUMBER(Table5a!BU111),Table5a!BU111*CH4_GWP,Table5a!BU111))</f>
        <v>NK</v>
      </c>
      <c r="BY223" s="104" t="str">
        <f>IF(COUNTA(BY130,BY136,BY142,BY147,BY152,BY158,BY164),IF(NOT(COUNT(BY130,BY136,BY142,BY147,BY152,BY158,BY164)),"NK",SUM(BY130,BY136,BY142,BY147,BY152,BY158,BY164)),IF(ISNUMBER(Table5a!BV111),Table5a!BV111*CH4_GWP,Table5a!BV111))</f>
        <v>NK</v>
      </c>
      <c r="BZ223" s="104" t="str">
        <f>IF(COUNTA(BZ130,BZ136,BZ142,BZ147,BZ152,BZ158,BZ164),IF(NOT(COUNT(BZ130,BZ136,BZ142,BZ147,BZ152,BZ158,BZ164)),"NK",SUM(BZ130,BZ136,BZ142,BZ147,BZ152,BZ158,BZ164)),IF(ISNUMBER(Table5a!BW111),Table5a!BW111*CH4_GWP,Table5a!BW111))</f>
        <v>NK</v>
      </c>
      <c r="CA223" s="104" t="str">
        <f>IF(COUNTA(CA130,CA136,CA142,CA147,CA152,CA158,CA164),IF(NOT(COUNT(CA130,CA136,CA142,CA147,CA152,CA158,CA164)),"NK",SUM(CA130,CA136,CA142,CA147,CA152,CA158,CA164)),IF(ISNUMBER(Table5a!BX111),Table5a!BX111*CH4_GWP,Table5a!BX111))</f>
        <v>NK</v>
      </c>
      <c r="CB223" s="104" t="str">
        <f>IF(COUNTA(CB130,CB136,CB142,CB147,CB152,CB158,CB164),IF(NOT(COUNT(CB130,CB136,CB142,CB147,CB152,CB158,CB164)),"NK",SUM(CB130,CB136,CB142,CB147,CB152,CB158,CB164)),IF(ISNUMBER(Table5a!BY111),Table5a!BY111*CH4_GWP,Table5a!BY111))</f>
        <v>NK</v>
      </c>
      <c r="CC223" s="104" t="str">
        <f>IF(COUNTA(CC130,CC136,CC142,CC147,CC152,CC158,CC164),IF(NOT(COUNT(CC130,CC136,CC142,CC147,CC152,CC158,CC164)),"NK",SUM(CC130,CC136,CC142,CC147,CC152,CC158,CC164)),IF(ISNUMBER(Table5a!BZ111),Table5a!BZ111*CH4_GWP,Table5a!BZ111))</f>
        <v>NK</v>
      </c>
      <c r="CD223" s="104" t="str">
        <f>IF(COUNTA(CD130,CD136,CD142,CD147,CD152,CD158,CD164),IF(NOT(COUNT(CD130,CD136,CD142,CD147,CD152,CD158,CD164)),"NK",SUM(CD130,CD136,CD142,CD147,CD152,CD158,CD164)),IF(ISNUMBER(Table5a!CA111),Table5a!CA111*CH4_GWP,Table5a!CA111))</f>
        <v>NK</v>
      </c>
      <c r="CE223" s="104" t="str">
        <f>IF(COUNTA(CE130,CE136,CE142,CE147,CE152,CE158,CE164),IF(NOT(COUNT(CE130,CE136,CE142,CE147,CE152,CE158,CE164)),"NK",SUM(CE130,CE136,CE142,CE147,CE152,CE158,CE164)),IF(ISNUMBER(Table5a!CB111),Table5a!CB111*CH4_GWP,Table5a!CB111))</f>
        <v>NK</v>
      </c>
      <c r="CF223" s="104" t="str">
        <f>IF(COUNTA(CF130,CF136,CF142,CF147,CF152,CF158,CF164),IF(NOT(COUNT(CF130,CF136,CF142,CF147,CF152,CF158,CF164)),"NK",SUM(CF130,CF136,CF142,CF147,CF152,CF158,CF164)),IF(ISNUMBER(Table5a!CC111),Table5a!CC111*CH4_GWP,Table5a!CC111))</f>
        <v>NK</v>
      </c>
      <c r="CG223" s="104" t="str">
        <f>IF(COUNTA(CG130,CG136,CG142,CG147,CG152,CG158,CG164),IF(NOT(COUNT(CG130,CG136,CG142,CG147,CG152,CG158,CG164)),"NK",SUM(CG130,CG136,CG142,CG147,CG152,CG158,CG164)),IF(ISNUMBER(Table5a!CD111),Table5a!CD111*CH4_GWP,Table5a!CD111))</f>
        <v>NK</v>
      </c>
      <c r="CH223" s="104" t="str">
        <f>IF(COUNTA(CH130,CH136,CH142,CH147,CH152,CH158,CH164),IF(NOT(COUNT(CH130,CH136,CH142,CH147,CH152,CH158,CH164)),"NK",SUM(CH130,CH136,CH142,CH147,CH152,CH158,CH164)),IF(ISNUMBER(Table5a!CE111),Table5a!CE111*CH4_GWP,Table5a!CE111))</f>
        <v>NK</v>
      </c>
      <c r="CI223" s="104" t="str">
        <f>IF(COUNTA(CI130,CI136,CI142,CI147,CI152,CI158,CI164),IF(NOT(COUNT(CI130,CI136,CI142,CI147,CI152,CI158,CI164)),"NK",SUM(CI130,CI136,CI142,CI147,CI152,CI158,CI164)),IF(ISNUMBER(Table5a!CF111),Table5a!CF111*CH4_GWP,Table5a!CF111))</f>
        <v>NK</v>
      </c>
      <c r="CJ223" s="104" t="str">
        <f>IF(COUNTA(CJ130,CJ136,CJ142,CJ147,CJ152,CJ158,CJ164),IF(NOT(COUNT(CJ130,CJ136,CJ142,CJ147,CJ152,CJ158,CJ164)),"NK",SUM(CJ130,CJ136,CJ142,CJ147,CJ152,CJ158,CJ164)),IF(ISNUMBER(Table5a!CG111),Table5a!CG111*CH4_GWP,Table5a!CG111))</f>
        <v>NK</v>
      </c>
      <c r="CK223" s="104" t="str">
        <f>IF(COUNTA(CK130,CK136,CK142,CK147,CK152,CK158,CK164),IF(NOT(COUNT(CK130,CK136,CK142,CK147,CK152,CK158,CK164)),"NK",SUM(CK130,CK136,CK142,CK147,CK152,CK158,CK164)),IF(ISNUMBER(Table5a!CH111),Table5a!CH111*CH4_GWP,Table5a!CH111))</f>
        <v>NK</v>
      </c>
      <c r="CL223" s="105">
        <f>IF(COUNTA(CL130,CL136,CL142,CL147,CL152,CL158,CL164),IF(NOT(COUNT(CL130,CL136,CL142,CL147,CL152,CL158,CL164)),"NK",SUM(CL130,CL136,CL142,CL147,CL152,CL158,CL164)),IF(ISNUMBER(Table5a!CI111),Table5a!CI111*N2O_GWP,Table5a!CI111))</f>
        <v>8.4205033181453892</v>
      </c>
      <c r="CM223" s="104">
        <f>IF(COUNTA(CM130,CM136,CM142,CM147,CM152,CM158,CM164),IF(NOT(COUNT(CM130,CM136,CM142,CM147,CM152,CM158,CM164)),"NK",SUM(CM130,CM136,CM142,CM147,CM152,CM158,CM164)),IF(ISNUMBER(Table5a!CJ111),Table5a!CJ111*N2O_GWP,Table5a!CJ111))</f>
        <v>5.4409935119902206</v>
      </c>
      <c r="CN223" s="104">
        <f>IF(COUNTA(CN130,CN136,CN142,CN147,CN152,CN158,CN164),IF(NOT(COUNT(CN130,CN136,CN142,CN147,CN152,CN158,CN164)),"NK",SUM(CN130,CN136,CN142,CN147,CN152,CN158,CN164)),IF(ISNUMBER(Table5a!CK111),Table5a!CK111*N2O_GWP,Table5a!CK111))</f>
        <v>5.9745490961703025</v>
      </c>
      <c r="CO223" s="104">
        <f>IF(COUNTA(CO130,CO136,CO142,CO147,CO152,CO158,CO164),IF(NOT(COUNT(CO130,CO136,CO142,CO147,CO152,CO158,CO164)),"NK",SUM(CO130,CO136,CO142,CO147,CO152,CO158,CO164)),IF(ISNUMBER(Table5a!CL111),Table5a!CL111*N2O_GWP,Table5a!CL111))</f>
        <v>6.4792011407162073</v>
      </c>
      <c r="CP223" s="104">
        <f>IF(COUNTA(CP130,CP136,CP142,CP147,CP152,CP158,CP164),IF(NOT(COUNT(CP130,CP136,CP142,CP147,CP152,CP158,CP164)),"NK",SUM(CP130,CP136,CP142,CP147,CP152,CP158,CP164)),IF(ISNUMBER(Table5a!CM111),Table5a!CM111*N2O_GWP,Table5a!CM111))</f>
        <v>7.0146601436695386</v>
      </c>
      <c r="CQ223" s="104">
        <f>IF(COUNTA(CQ130,CQ136,CQ142,CQ147,CQ152,CQ158,CQ164),IF(NOT(COUNT(CQ130,CQ136,CQ142,CQ147,CQ152,CQ158,CQ164)),"NK",SUM(CQ130,CQ136,CQ142,CQ147,CQ152,CQ158,CQ164)),IF(ISNUMBER(Table5a!CN111),Table5a!CN111*N2O_GWP,Table5a!CN111))</f>
        <v>7.5307823186147624</v>
      </c>
      <c r="CR223" s="104">
        <f>IF(COUNTA(CR130,CR136,CR142,CR147,CR152,CR158,CR164),IF(NOT(COUNT(CR130,CR136,CR142,CR147,CR152,CR158,CR164)),"NK",SUM(CR130,CR136,CR142,CR147,CR152,CR158,CR164)),IF(ISNUMBER(Table5a!CO111),Table5a!CO111*N2O_GWP,Table5a!CO111))</f>
        <v>7.992160922161105</v>
      </c>
      <c r="CS223" s="104">
        <f>IF(COUNTA(CS130,CS136,CS142,CS147,CS152,CS158,CS164),IF(NOT(COUNT(CS130,CS136,CS142,CS147,CS152,CS158,CS164)),"NK",SUM(CS130,CS136,CS142,CS147,CS152,CS158,CS164)),IF(ISNUMBER(Table5a!CP111),Table5a!CP111*N2O_GWP,Table5a!CP111))</f>
        <v>8.2680421411534049</v>
      </c>
      <c r="CT223" s="104" t="str">
        <f>IF(COUNTA(CT130,CT136,CT142,CT147,CT152,CT158,CT164),IF(NOT(COUNT(CT130,CT136,CT142,CT147,CT152,CT158,CT164)),"NK",SUM(CT130,CT136,CT142,CT147,CT152,CT158,CT164)),IF(ISNUMBER(Table5a!CQ111),Table5a!CQ111*N2O_GWP,Table5a!CQ111))</f>
        <v/>
      </c>
      <c r="CU223" s="104">
        <f>IF(COUNTA(CU130,CU136,CU142,CU147,CU152,CU158,CU164),IF(NOT(COUNT(CU130,CU136,CU142,CU147,CU152,CU158,CU164)),"NK",SUM(CU130,CU136,CU142,CU147,CU152,CU158,CU164)),IF(ISNUMBER(Table5a!CR111),Table5a!CR111*N2O_GWP,Table5a!CR111))</f>
        <v>8.682036509987789</v>
      </c>
      <c r="CV223" s="104">
        <f>IF(COUNTA(CV130,CV136,CV142,CV147,CV152,CV158,CV164),IF(NOT(COUNT(CV130,CV136,CV142,CV147,CV152,CV158,CV164)),"NK",SUM(CV130,CV136,CV142,CV147,CV152,CV158,CV164)),IF(ISNUMBER(Table5a!CS111),Table5a!CS111*N2O_GWP,Table5a!CS111))</f>
        <v>8.9284328886146689</v>
      </c>
      <c r="CW223" s="104">
        <f>IF(COUNTA(CW130,CW136,CW142,CW147,CW152,CW158,CW164),IF(NOT(COUNT(CW130,CW136,CW142,CW147,CW152,CW158,CW164)),"NK",SUM(CW130,CW136,CW142,CW147,CW152,CW158,CW164)),IF(ISNUMBER(Table5a!CT111),Table5a!CT111*N2O_GWP,Table5a!CT111))</f>
        <v>9.3433755687017328</v>
      </c>
      <c r="CX223" s="104">
        <f>IF(COUNTA(CX130,CX136,CX142,CX147,CX152,CX158,CX164),IF(NOT(COUNT(CX130,CX136,CX142,CX147,CX152,CX158,CX164)),"NK",SUM(CX130,CX136,CX142,CX147,CX152,CX158,CX164)),IF(ISNUMBER(Table5a!CU111),Table5a!CU111*N2O_GWP,Table5a!CU111))</f>
        <v>9.6480130186151865</v>
      </c>
      <c r="CY223" s="104">
        <f>IF(COUNTA(CY130,CY136,CY142,CY147,CY152,CY158,CY164),IF(NOT(COUNT(CY130,CY136,CY142,CY147,CY152,CY158,CY164)),"NK",SUM(CY130,CY136,CY142,CY147,CY152,CY158,CY164)),IF(ISNUMBER(Table5a!CV111),Table5a!CV111*N2O_GWP,Table5a!CV111))</f>
        <v>10.208673591368578</v>
      </c>
      <c r="CZ223" s="104">
        <f>IF(COUNTA(CZ130,CZ136,CZ142,CZ147,CZ152,CZ158,CZ164),IF(NOT(COUNT(CZ130,CZ136,CZ142,CZ147,CZ152,CZ158,CZ164)),"NK",SUM(CZ130,CZ136,CZ142,CZ147,CZ152,CZ158,CZ164)),IF(ISNUMBER(Table5a!CW111),Table5a!CW111*N2O_GWP,Table5a!CW111))</f>
        <v>10.795570348695836</v>
      </c>
      <c r="DA223" s="104">
        <f>IF(COUNTA(DA130,DA136,DA142,DA147,DA152,DA158,DA164),IF(NOT(COUNT(DA130,DA136,DA142,DA147,DA152,DA158,DA164)),"NK",SUM(DA130,DA136,DA142,DA147,DA152,DA158,DA164)),IF(ISNUMBER(Table5a!CX111),Table5a!CX111*N2O_GWP,Table5a!CX111))</f>
        <v>11.347283570378982</v>
      </c>
      <c r="DB223" s="104">
        <f>IF(COUNTA(DB130,DB136,DB142,DB147,DB152,DB158,DB164),IF(NOT(COUNT(DB130,DB136,DB142,DB147,DB152,DB158,DB164)),"NK",SUM(DB130,DB136,DB142,DB147,DB152,DB158,DB164)),IF(ISNUMBER(Table5a!CY111),Table5a!CY111*N2O_GWP,Table5a!CY111))</f>
        <v>11.29874532143223</v>
      </c>
      <c r="DC223" s="104">
        <f>IF(COUNTA(DC130,DC136,DC142,DC147,DC152,DC158,DC164),IF(NOT(COUNT(DC130,DC136,DC142,DC147,DC152,DC158,DC164)),"NK",SUM(DC130,DC136,DC142,DC147,DC152,DC158,DC164)),IF(ISNUMBER(Table5a!CZ111),Table5a!CZ111*N2O_GWP,Table5a!CZ111))</f>
        <v>11.333697829248306</v>
      </c>
      <c r="DD223" s="104">
        <f>IF(COUNTA(DD130,DD136,DD142,DD147,DD152,DD158,DD164),IF(NOT(COUNT(DD130,DD136,DD142,DD147,DD152,DD158,DD164)),"NK",SUM(DD130,DD136,DD142,DD147,DD152,DD158,DD164)),IF(ISNUMBER(Table5a!DA111),Table5a!DA111*N2O_GWP,Table5a!DA111))</f>
        <v>11.332033044805188</v>
      </c>
      <c r="DE223" s="104">
        <f>IF(COUNTA(DE130,DE136,DE142,DE147,DE152,DE158,DE164),IF(NOT(COUNT(DE130,DE136,DE142,DE147,DE152,DE158,DE164)),"NK",SUM(DE130,DE136,DE142,DE147,DE152,DE158,DE164)),IF(ISNUMBER(Table5a!DB111),Table5a!DB111*N2O_GWP,Table5a!DB111))</f>
        <v>11.353672433427818</v>
      </c>
      <c r="DF223" s="104">
        <f>IF(COUNTA(DF130,DF136,DF142,DF147,DF152,DF158,DF164),IF(NOT(COUNT(DF130,DF136,DF142,DF147,DF152,DF158,DF164)),"NK",SUM(DF130,DF136,DF142,DF147,DF152,DF158,DF164)),IF(ISNUMBER(Table5a!DC111),Table5a!DC111*N2O_GWP,Table5a!DC111))</f>
        <v>11.310071817943875</v>
      </c>
      <c r="DG223" s="104">
        <f>IF(COUNTA(DG130,DG136,DG142,DG147,DG152,DG158,DG164),IF(NOT(COUNT(DG130,DG136,DG142,DG147,DG152,DG158,DG164)),"NK",SUM(DG130,DG136,DG142,DG147,DG152,DG158,DG164)),IF(ISNUMBER(Table5a!DD111),Table5a!DD111*N2O_GWP,Table5a!DD111))</f>
        <v>11.241758455189142</v>
      </c>
      <c r="DH223" s="104">
        <f>IF(COUNTA(DH130,DH136,DH142,DH147,DH152,DH158,DH164),IF(NOT(COUNT(DH130,DH136,DH142,DH147,DH152,DH158,DH164)),"NK",SUM(DH130,DH136,DH142,DH147,DH152,DH158,DH164)),IF(ISNUMBER(Table5a!DE111),Table5a!DE111*N2O_GWP,Table5a!DE111))</f>
        <v>11.09557292307707</v>
      </c>
      <c r="DI223" s="104">
        <f>IF(COUNTA(DI130,DI136,DI142,DI147,DI152,DI158,DI164),IF(NOT(COUNT(DI130,DI136,DI142,DI147,DI152,DI158,DI164)),"NK",SUM(DI130,DI136,DI142,DI147,DI152,DI158,DI164)),IF(ISNUMBER(Table5a!DF111),Table5a!DF111*N2O_GWP,Table5a!DF111))</f>
        <v>10.978290930599172</v>
      </c>
      <c r="DJ223" s="104">
        <f>IF(COUNTA(DJ130,DJ136,DJ142,DJ147,DJ152,DJ158,DJ164),IF(NOT(COUNT(DJ130,DJ136,DJ142,DJ147,DJ152,DJ158,DJ164)),"NK",SUM(DJ130,DJ136,DJ142,DJ147,DJ152,DJ158,DJ164)),IF(ISNUMBER(Table5a!DG111),Table5a!DG111*N2O_GWP,Table5a!DG111))</f>
        <v>10.830201979713848</v>
      </c>
      <c r="DK223" s="104">
        <f>IF(COUNTA(DK130,DK136,DK142,DK147,DK152,DK158,DK164),IF(NOT(COUNT(DK130,DK136,DK142,DK147,DK152,DK158,DK164)),"NK",SUM(DK130,DK136,DK142,DK147,DK152,DK158,DK164)),IF(ISNUMBER(Table5a!DH111),Table5a!DH111*N2O_GWP,Table5a!DH111))</f>
        <v>10.721388065729503</v>
      </c>
      <c r="DL223" s="104">
        <f>IF(COUNTA(DL130,DL136,DL142,DL147,DL152,DL158,DL164),IF(NOT(COUNT(DL130,DL136,DL142,DL147,DL152,DL158,DL164)),"NK",SUM(DL130,DL136,DL142,DL147,DL152,DL158,DL164)),IF(ISNUMBER(Table5a!DI111),Table5a!DI111*N2O_GWP,Table5a!DI111))</f>
        <v>10.667317723144038</v>
      </c>
      <c r="DM223" s="104">
        <f>IF(COUNTA(DM130,DM136,DM142,DM147,DM152,DM158,DM164),IF(NOT(COUNT(DM130,DM136,DM142,DM147,DM152,DM158,DM164)),"NK",SUM(DM130,DM136,DM142,DM147,DM152,DM158,DM164)),IF(ISNUMBER(Table5a!DJ111),Table5a!DJ111*N2O_GWP,Table5a!DJ111))</f>
        <v>10.783684581416148</v>
      </c>
      <c r="DN223" s="104">
        <f>IF(COUNTA(DN130,DN136,DN142,DN147,DN152,DN158,DN164),IF(NOT(COUNT(DN130,DN136,DN142,DN147,DN152,DN158,DN164)),"NK",SUM(DN130,DN136,DN142,DN147,DN152,DN158,DN164)),IF(ISNUMBER(Table5a!DK111),Table5a!DK111*N2O_GWP,Table5a!DK111))</f>
        <v>10.97829093059917</v>
      </c>
      <c r="DO223" s="104">
        <f>IF(COUNTA(DO130,DO136,DO142,DO147,DO152,DO158,DO164),IF(NOT(COUNT(DO130,DO136,DO142,DO147,DO152,DO158,DO164)),"NK",SUM(DO130,DO136,DO142,DO147,DO152,DO158,DO164)),IF(ISNUMBER(Table5a!DL111),Table5a!DL111*N2O_GWP,Table5a!DL111))</f>
        <v>10.958036657502941</v>
      </c>
      <c r="DP223" s="104">
        <f>IF(COUNTA(DP130,DP136,DP142,DP147,DP152,DP158,DP164),IF(NOT(COUNT(DP130,DP136,DP142,DP147,DP152,DP158,DP164)),"NK",SUM(DP130,DP136,DP142,DP147,DP152,DP158,DP164)),IF(ISNUMBER(Table5a!DM111),Table5a!DM111*N2O_GWP,Table5a!DM111))</f>
        <v>10.892678462836361</v>
      </c>
      <c r="DQ223" s="104">
        <f>IF(COUNTA(DQ130,DQ136,DQ142,DQ147,DQ152,DQ158,DQ164),IF(NOT(COUNT(DQ130,DQ136,DQ142,DQ147,DQ152,DQ158,DQ164)),"NK",SUM(DQ130,DQ136,DQ142,DQ147,DQ152,DQ158,DQ164)),IF(ISNUMBER(Table5a!DN111),Table5a!DN111*N2O_GWP,Table5a!DN111))</f>
        <v>10.562535719673637</v>
      </c>
      <c r="DR223" s="104">
        <f>IF(COUNTA(DR130,DR136,DR142,DR147,DR152,DR158,DR164),IF(NOT(COUNT(DR130,DR136,DR142,DR147,DR152,DR158,DR164)),"NK",SUM(DR130,DR136,DR142,DR147,DR152,DR158,DR164)),IF(ISNUMBER(Table5a!DO111),Table5a!DO111*N2O_GWP,Table5a!DO111))</f>
        <v>10.158928665796441</v>
      </c>
      <c r="DS223" s="104">
        <f>IF(COUNTA(DS130,DS136,DS142,DS147,DS152,DS158,DS164),IF(NOT(COUNT(DS130,DS136,DS142,DS147,DS152,DS158,DS164)),"NK",SUM(DS130,DS136,DS142,DS147,DS152,DS158,DS164)),IF(ISNUMBER(Table5a!DP111),Table5a!DP111*N2O_GWP,Table5a!DP111))</f>
        <v>9.4739533018828137</v>
      </c>
      <c r="DT223" s="104">
        <f>IF(COUNTA(DT130,DT136,DT142,DT147,DT152,DT158,DT164),IF(NOT(COUNT(DT130,DT136,DT142,DT147,DT152,DT158,DT164)),"NK",SUM(DT130,DT136,DT142,DT147,DT152,DT158,DT164)),IF(ISNUMBER(Table5a!DQ111),Table5a!DQ111*N2O_GWP,Table5a!DQ111))</f>
        <v>8.7889779379691859</v>
      </c>
      <c r="DU223" s="104">
        <f>IF(COUNTA(DU130,DU136,DU142,DU147,DU152,DU158,DU164),IF(NOT(COUNT(DU130,DU136,DU142,DU147,DU152,DU158,DU164)),"NK",SUM(DU130,DU136,DU142,DU147,DU152,DU158,DU164)),IF(ISNUMBER(Table5a!DR111),Table5a!DR111*N2O_GWP,Table5a!DR111))</f>
        <v>8.1461652192175471</v>
      </c>
      <c r="DV223" s="104">
        <f>IF(COUNTA(DV130,DV136,DV142,DV147,DV152,DV158,DV164),IF(NOT(COUNT(DV130,DV136,DV142,DV147,DV152,DV158,DV164)),"NK",SUM(DV130,DV136,DV142,DV147,DV152,DV158,DV164)),IF(ISNUMBER(Table5a!DS111),Table5a!DS111*N2O_GWP,Table5a!DS111))</f>
        <v>8.1461652192175471</v>
      </c>
      <c r="DW223" s="104">
        <f>IF(COUNTA(DW130,DW136,DW142,DW147,DW152,DW158,DW164),IF(NOT(COUNT(DW130,DW136,DW142,DW147,DW152,DW158,DW164)),"NK",SUM(DW130,DW136,DW142,DW147,DW152,DW158,DW164)),IF(ISNUMBER(Table5a!DT111),Table5a!DT111*N2O_GWP,Table5a!DT111))</f>
        <v>8.1461652192175471</v>
      </c>
      <c r="DX223" s="104">
        <f>IF(COUNTA(DX130,DX136,DX142,DX147,DX152,DX158,DX164),IF(NOT(COUNT(DX130,DX136,DX142,DX147,DX152,DX158,DX164)),"NK",SUM(DX130,DX136,DX142,DX147,DX152,DX158,DX164)),IF(ISNUMBER(Table5a!DU111),Table5a!DU111*N2O_GWP,Table5a!DU111))</f>
        <v>8.1461652192175471</v>
      </c>
      <c r="DY223" s="104">
        <f>IF(COUNTA(DY130,DY136,DY142,DY147,DY152,DY158,DY164),IF(NOT(COUNT(DY130,DY136,DY142,DY147,DY152,DY158,DY164)),"NK",SUM(DY130,DY136,DY142,DY147,DY152,DY158,DY164)),IF(ISNUMBER(Table5a!DV111),Table5a!DV111*N2O_GWP,Table5a!DV111))</f>
        <v>8.1461652192175471</v>
      </c>
      <c r="DZ223" s="104">
        <f>IF(COUNTA(DZ130,DZ136,DZ142,DZ147,DZ152,DZ158,DZ164),IF(NOT(COUNT(DZ130,DZ136,DZ142,DZ147,DZ152,DZ158,DZ164)),"NK",SUM(DZ130,DZ136,DZ142,DZ147,DZ152,DZ158,DZ164)),IF(ISNUMBER(Table5a!DW111),Table5a!DW111*N2O_GWP,Table5a!DW111))</f>
        <v>8.1461652192175471</v>
      </c>
      <c r="EA223" s="104">
        <f>IF(COUNTA(EA130,EA136,EA142,EA147,EA152,EA158,EA164),IF(NOT(COUNT(EA130,EA136,EA142,EA147,EA152,EA158,EA164)),"NK",SUM(EA130,EA136,EA142,EA147,EA152,EA158,EA164)),IF(ISNUMBER(Table5a!DX111),Table5a!DX111*N2O_GWP,Table5a!DX111))</f>
        <v>8.1461652192175471</v>
      </c>
      <c r="EB223" s="105">
        <f>IF(COUNTA(EB130,EB136,EB142,EB147,EB152,EB158,EB164),IF(NOT(COUNT(EB130,EB136,EB142,EB147,EB152,EB158,EB164)),"NK",SUM(EB130,EB136,EB142,EB147,EB152,EB158,EB164)),Table5a!DY111)</f>
        <v>318.08118842554649</v>
      </c>
      <c r="EC223" s="104">
        <f>IF(COUNTA(EC130,EC136,EC142,EC147,EC152,EC158,EC164),IF(NOT(COUNT(EC130,EC136,EC142,EC147,EC152,EC158,EC164)),"NK",SUM(EC130,EC136,EC142,EC147,EC152,EC158,EC164)),Table5a!DZ111)</f>
        <v>407.35927406108766</v>
      </c>
      <c r="ED223" s="104">
        <f>IF(COUNTA(ED130,ED136,ED142,ED147,ED152,ED158,ED164),IF(NOT(COUNT(ED130,ED136,ED142,ED147,ED152,ED158,ED164)),"NK",SUM(ED130,ED136,ED142,ED147,ED152,ED158,ED164)),Table5a!EA111)</f>
        <v>473.66416149386407</v>
      </c>
      <c r="EE223" s="104">
        <f>IF(COUNTA(EE130,EE136,EE142,EE147,EE152,EE158,EE164),IF(NOT(COUNT(EE130,EE136,EE142,EE147,EE152,EE158,EE164)),"NK",SUM(EE130,EE136,EE142,EE147,EE152,EE158,EE164)),Table5a!EB111)</f>
        <v>484.62559101971533</v>
      </c>
      <c r="EF223" s="104">
        <f>IF(COUNTA(EF130,EF136,EF142,EF147,EF152,EF158,EF164),IF(NOT(COUNT(EF130,EF136,EF142,EF147,EF152,EF158,EF164)),"NK",SUM(EF130,EF136,EF142,EF147,EF152,EF158,EF164)),Table5a!EC111)</f>
        <v>511.17573804479844</v>
      </c>
      <c r="EG223" s="104">
        <f>IF(COUNTA(EG130,EG136,EG142,EG147,EG152,EG158,EG164),IF(NOT(COUNT(EG130,EG136,EG142,EG147,EG152,EG158,EG164)),"NK",SUM(EG130,EG136,EG142,EG147,EG152,EG158,EG164)),Table5a!ED111)</f>
        <v>509.16808896874829</v>
      </c>
      <c r="EH223" s="104">
        <f>IF(COUNTA(EH130,EH136,EH142,EH147,EH152,EH158,EH164),IF(NOT(COUNT(EH130,EH136,EH142,EH147,EH152,EH158,EH164)),"NK",SUM(EH130,EH136,EH142,EH147,EH152,EH158,EH164)),Table5a!EE111)</f>
        <v>487.06504885088418</v>
      </c>
      <c r="EI223" s="104">
        <f>IF(COUNTA(EI130,EI136,EI142,EI147,EI152,EI158,EI164),IF(NOT(COUNT(EI130,EI136,EI142,EI147,EI152,EI158,EI164)),"NK",SUM(EI130,EI136,EI142,EI147,EI152,EI158,EI164)),Table5a!EF111)</f>
        <v>380.8047577219042</v>
      </c>
      <c r="EJ223" s="104" t="str">
        <f>IF(COUNTA(EJ130,EJ136,EJ142,EJ147,EJ152,EJ158,EJ164),IF(NOT(COUNT(EJ130,EJ136,EJ142,EJ147,EJ152,EJ158,EJ164)),"NK",SUM(EJ130,EJ136,EJ142,EJ147,EJ152,EJ158,EJ164)),Table5a!EG111)</f>
        <v/>
      </c>
      <c r="EK223" s="104">
        <f>IF(COUNTA(EK130,EK136,EK142,EK147,EK152,EK158,EK164),IF(NOT(COUNT(EK130,EK136,EK142,EK147,EK152,EK158,EK164)),"NK",SUM(EK130,EK136,EK142,EK147,EK152,EK158,EK164)),Table5a!EH111)</f>
        <v>482.87536472677118</v>
      </c>
      <c r="EL223" s="104">
        <f>IF(COUNTA(EL130,EL136,EL142,EL147,EL152,EL158,EL164),IF(NOT(COUNT(EL130,EL136,EL142,EL147,EL152,EL158,EL164)),"NK",SUM(EL130,EL136,EL142,EL147,EL152,EL158,EL164)),Table5a!EI111)</f>
        <v>519.4503196836082</v>
      </c>
      <c r="EM223" s="104">
        <f>IF(COUNTA(EM130,EM136,EM142,EM147,EM152,EM158,EM164),IF(NOT(COUNT(EM130,EM136,EM142,EM147,EM152,EM158,EM164)),"NK",SUM(EM130,EM136,EM142,EM147,EM152,EM158,EM164)),Table5a!EJ111)</f>
        <v>705.0383608711843</v>
      </c>
      <c r="EN223" s="104">
        <f>IF(COUNTA(EN130,EN136,EN142,EN147,EN152,EN158,EN164),IF(NOT(COUNT(EN130,EN136,EN142,EN147,EN152,EN158,EN164)),"NK",SUM(EN130,EN136,EN142,EN147,EN152,EN158,EN164)),Table5a!EK111)</f>
        <v>761.53633018977041</v>
      </c>
      <c r="EO223" s="104">
        <f>IF(COUNTA(EO130,EO136,EO142,EO147,EO152,EO158,EO164),IF(NOT(COUNT(EO130,EO136,EO142,EO147,EO152,EO158,EO164)),"NK",SUM(EO130,EO136,EO142,EO147,EO152,EO158,EO164)),Table5a!EL111)</f>
        <v>959.67168951845133</v>
      </c>
      <c r="EP223" s="104">
        <f>IF(COUNTA(EP130,EP136,EP142,EP147,EP152,EP158,EP164),IF(NOT(COUNT(EP130,EP136,EP142,EP147,EP152,EP158,EP164)),"NK",SUM(EP130,EP136,EP142,EP147,EP152,EP158,EP164)),Table5a!EM111)</f>
        <v>961.49666256203329</v>
      </c>
      <c r="EQ223" s="104">
        <f>IF(COUNTA(EQ130,EQ136,EQ142,EQ147,EQ152,EQ158,EQ164),IF(NOT(COUNT(EQ130,EQ136,EQ142,EQ147,EQ152,EQ158,EQ164)),"NK",SUM(EQ130,EQ136,EQ142,EQ147,EQ152,EQ158,EQ164)),Table5a!EN111)</f>
        <v>939.23685172681348</v>
      </c>
      <c r="ER223" s="104">
        <f>IF(COUNTA(ER130,ER136,ER142,ER147,ER152,ER158,ER164),IF(NOT(COUNT(ER130,ER136,ER142,ER147,ER152,ER158,ER164)),"NK",SUM(ER130,ER136,ER142,ER147,ER152,ER158,ER164)),Table5a!EO111)</f>
        <v>513.54698346304974</v>
      </c>
      <c r="ES223" s="104">
        <f>IF(COUNTA(ES130,ES136,ES142,ES147,ES152,ES158,ES164),IF(NOT(COUNT(ES130,ES136,ES142,ES147,ES152,ES158,ES164)),"NK",SUM(ES130,ES136,ES142,ES147,ES152,ES158,ES164)),Table5a!EP111)</f>
        <v>515.15769742691441</v>
      </c>
      <c r="ET223" s="104">
        <f>IF(COUNTA(ET130,ET136,ET142,ET147,ET152,ET158,ET164),IF(NOT(COUNT(ET130,ET136,ET142,ET147,ET152,ET158,ET164)),"NK",SUM(ET130,ET136,ET142,ET147,ET152,ET158,ET164)),Table5a!EQ111)</f>
        <v>515.96093666790739</v>
      </c>
      <c r="EU223" s="104">
        <f>IF(COUNTA(EU130,EU136,EU142,EU147,EU152,EU158,EU164),IF(NOT(COUNT(EU130,EU136,EU142,EU147,EU152,EU158,EU164)),"NK",SUM(EU130,EU136,EU142,EU147,EU152,EU158,EU164)),Table5a!ER111)</f>
        <v>517.68405301259418</v>
      </c>
      <c r="EV223" s="104">
        <f>IF(COUNTA(EV130,EV136,EV142,EV147,EV152,EV158,EV164),IF(NOT(COUNT(EV130,EV136,EV142,EV147,EV152,EV158,EV164)),"NK",SUM(EV130,EV136,EV142,EV147,EV152,EV158,EV164)),Table5a!ES111)</f>
        <v>517.65954285492512</v>
      </c>
      <c r="EW223" s="104">
        <f>IF(COUNTA(EW130,EW136,EW142,EW147,EW152,EW158,EW164),IF(NOT(COUNT(EW130,EW136,EW142,EW147,EW152,EW158,EW164)),"NK",SUM(EW130,EW136,EW142,EW147,EW152,EW158,EW164)),Table5a!ET111)</f>
        <v>517.10599100770776</v>
      </c>
      <c r="EX223" s="104">
        <f>IF(COUNTA(EX130,EX136,EX142,EX147,EX152,EX158,EX164),IF(NOT(COUNT(EX130,EX136,EX142,EX147,EX152,EX158,EX164)),"NK",SUM(EX130,EX136,EX142,EX147,EX152,EX158,EX164)),Table5a!EU111)</f>
        <v>515.03023552680577</v>
      </c>
      <c r="EY223" s="104">
        <f>IF(COUNTA(EY130,EY136,EY142,EY147,EY152,EY158,EY164),IF(NOT(COUNT(EY130,EY136,EY142,EY147,EY152,EY158,EY164)),"NK",SUM(EY130,EY136,EY142,EY147,EY152,EY158,EY164)),Table5a!EV111)</f>
        <v>512.26769459981131</v>
      </c>
      <c r="EZ223" s="104">
        <f>IF(COUNTA(EZ130,EZ136,EZ142,EZ147,EZ152,EZ158,EZ164),IF(NOT(COUNT(EZ130,EZ136,EZ142,EZ147,EZ152,EZ158,EZ164)),"NK",SUM(EZ130,EZ136,EZ142,EZ147,EZ152,EZ158,EZ164)),Table5a!EW111)</f>
        <v>509.50701760923783</v>
      </c>
      <c r="FA223" s="104">
        <f>IF(COUNTA(FA130,FA136,FA142,FA147,FA152,FA158,FA164),IF(NOT(COUNT(FA130,FA136,FA142,FA147,FA152,FA158,FA164)),"NK",SUM(FA130,FA136,FA142,FA147,FA152,FA158,FA164)),Table5a!EX111)</f>
        <v>507.53472974908226</v>
      </c>
      <c r="FB223" s="104">
        <f>IF(COUNTA(FB130,FB136,FB142,FB147,FB152,FB158,FB164),IF(NOT(COUNT(FB130,FB136,FB142,FB147,FB152,FB158,FB164)),"NK",SUM(FB130,FB136,FB142,FB147,FB152,FB158,FB164)),Table5a!EY111)</f>
        <v>505.99818152851208</v>
      </c>
      <c r="FC223" s="104">
        <f>IF(COUNTA(FC130,FC136,FC142,FC147,FC152,FC158,FC164),IF(NOT(COUNT(FC130,FC136,FC142,FC147,FC152,FC158,FC164)),"NK",SUM(FC130,FC136,FC142,FC147,FC152,FC158,FC164)),Table5a!EZ111)</f>
        <v>507.6815343702541</v>
      </c>
      <c r="FD223" s="104">
        <f>IF(COUNTA(FD130,FD136,FD142,FD147,FD152,FD158,FD164),IF(NOT(COUNT(FD130,FD136,FD142,FD147,FD152,FD158,FD164)),"NK",SUM(FD130,FD136,FD142,FD147,FD152,FD158,FD164)),Table5a!FA111)</f>
        <v>512.26769459981119</v>
      </c>
      <c r="FE223" s="104">
        <f>IF(COUNTA(FE130,FE136,FE142,FE147,FE152,FE158,FE164),IF(NOT(COUNT(FE130,FE136,FE142,FE147,FE152,FE158,FE164)),"NK",SUM(FE130,FE136,FE142,FE147,FE152,FE158,FE164)),Table5a!FB111)</f>
        <v>511.07463956813848</v>
      </c>
      <c r="FF223" s="104">
        <f>IF(COUNTA(FF130,FF136,FF142,FF147,FF152,FF158,FF164),IF(NOT(COUNT(FF130,FF136,FF142,FF147,FF152,FF158,FF164)),"NK",SUM(FF130,FF136,FF142,FF147,FF152,FF158,FF164)),Table5a!FC111)</f>
        <v>508.96192865294893</v>
      </c>
      <c r="FG223" s="104">
        <f>IF(COUNTA(FG130,FG136,FG142,FG147,FG152,FG158,FG164),IF(NOT(COUNT(FG130,FG136,FG142,FG147,FG152,FG158,FG164)),"NK",SUM(FG130,FG136,FG142,FG147,FG152,FG158,FG164)),Table5a!FD111)</f>
        <v>502.15384164265737</v>
      </c>
      <c r="FH223" s="104">
        <f>IF(COUNTA(FH130,FH136,FH142,FH147,FH152,FH158,FH164),IF(NOT(COUNT(FH130,FH136,FH142,FH147,FH152,FH158,FH164)),"NK",SUM(FH130,FH136,FH142,FH147,FH152,FH158,FH164)),Table5a!FE111)</f>
        <v>494.11722228160318</v>
      </c>
      <c r="FI223" s="104">
        <f>IF(COUNTA(FI130,FI136,FI142,FI147,FI152,FI158,FI164),IF(NOT(COUNT(FI130,FI136,FI142,FI147,FI152,FI158,FI164)),"NK",SUM(FI130,FI136,FI142,FI147,FI152,FI158,FI164)),Table5a!FF111)</f>
        <v>481.37532401712775</v>
      </c>
      <c r="FJ223" s="104">
        <f>IF(COUNTA(FJ130,FJ136,FJ142,FJ147,FJ152,FJ158,FJ164),IF(NOT(COUNT(FJ130,FJ136,FJ142,FJ147,FJ152,FJ158,FJ164)),"NK",SUM(FJ130,FJ136,FJ142,FJ147,FJ152,FJ158,FJ164)),Table5a!FG111)</f>
        <v>469.08763471625502</v>
      </c>
      <c r="FK223" s="104">
        <f>IF(COUNTA(FK130,FK136,FK142,FK147,FK152,FK158,FK164),IF(NOT(COUNT(FK130,FK136,FK142,FK147,FK152,FK158,FK164)),"NK",SUM(FK130,FK136,FK142,FK147,FK152,FK158,FK164)),Table5a!FH111)</f>
        <v>458.3379766470814</v>
      </c>
      <c r="FL223" s="104">
        <f>IF(COUNTA(FL130,FL136,FL142,FL147,FL152,FL158,FL164),IF(NOT(COUNT(FL130,FL136,FL142,FL147,FL152,FL158,FL164)),"NK",SUM(FL130,FL136,FL142,FL147,FL152,FL158,FL164)),Table5a!FI111)</f>
        <v>458.3379766470814</v>
      </c>
      <c r="FM223" s="104">
        <f>IF(COUNTA(FM130,FM136,FM142,FM147,FM152,FM158,FM164),IF(NOT(COUNT(FM130,FM136,FM142,FM147,FM152,FM158,FM164)),"NK",SUM(FM130,FM136,FM142,FM147,FM152,FM158,FM164)),Table5a!FJ111)</f>
        <v>458.3379766470814</v>
      </c>
      <c r="FN223" s="104">
        <f>IF(COUNTA(FN130,FN136,FN142,FN147,FN152,FN158,FN164),IF(NOT(COUNT(FN130,FN136,FN142,FN147,FN152,FN158,FN164)),"NK",SUM(FN130,FN136,FN142,FN147,FN152,FN158,FN164)),Table5a!FK111)</f>
        <v>458.3379766470814</v>
      </c>
      <c r="FO223" s="104">
        <f>IF(COUNTA(FO130,FO136,FO142,FO147,FO152,FO158,FO164),IF(NOT(COUNT(FO130,FO136,FO142,FO147,FO152,FO158,FO164)),"NK",SUM(FO130,FO136,FO142,FO147,FO152,FO158,FO164)),Table5a!FL111)</f>
        <v>458.3379766470814</v>
      </c>
      <c r="FP223" s="104">
        <f>IF(COUNTA(FP130,FP136,FP142,FP147,FP152,FP158,FP164),IF(NOT(COUNT(FP130,FP136,FP142,FP147,FP152,FP158,FP164)),"NK",SUM(FP130,FP136,FP142,FP147,FP152,FP158,FP164)),Table5a!FM111)</f>
        <v>458.3379766470814</v>
      </c>
      <c r="FQ223" s="104">
        <f>IF(COUNTA(FQ130,FQ136,FQ142,FQ147,FQ152,FQ158,FQ164),IF(NOT(COUNT(FQ130,FQ136,FQ142,FQ147,FQ152,FQ158,FQ164)),"NK",SUM(FQ130,FQ136,FQ142,FQ147,FQ152,FQ158,FQ164)),Table5a!FN111)</f>
        <v>458.3379766470814</v>
      </c>
    </row>
    <row r="224" spans="4:173" ht="15" customHeight="1" outlineLevel="1" x14ac:dyDescent="0.3">
      <c r="D224" s="79" t="s">
        <v>24266</v>
      </c>
      <c r="E224" s="37" t="s">
        <v>24267</v>
      </c>
      <c r="F224" s="104">
        <f>IF(COUNTA(F129,F131,F132,F133,F134,F143,F148,F153,F159,F165),IF(NOT(COUNT(F129,F131,F132,F133,F134,F143,F148,F153,F159,F165)),"NK",SUM(F129,F131,F132,F133,F134,F143,F148,F153,F159,F165)),Table5a!C117)</f>
        <v>852.74423345145044</v>
      </c>
      <c r="G224" s="104">
        <f>IF(COUNTA(G129,G131,G132,G133,G134,G143,G148,G153,G159,G165),IF(NOT(COUNT(G129,G131,G132,G133,G134,G143,G148,G153,G159,G165)),"NK",SUM(G129,G131,G132,G133,G134,G143,G148,G153,G159,G165)),Table5a!D117)</f>
        <v>589.82701727102608</v>
      </c>
      <c r="H224" s="104">
        <f>IF(COUNTA(H129,H131,H132,H133,H134,H143,H148,H153,H159,H165),IF(NOT(COUNT(H129,H131,H132,H133,H134,H143,H148,H153,H159,H165)),"NK",SUM(H129,H131,H132,H133,H134,H143,H148,H153,H159,H165)),Table5a!E117)</f>
        <v>635.99859701143544</v>
      </c>
      <c r="I224" s="104">
        <f>IF(COUNTA(I129,I131,I132,I133,I134,I143,I148,I153,I159,I165),IF(NOT(COUNT(I129,I131,I132,I133,I134,I143,I148,I153,I159,I165)),"NK",SUM(I129,I131,I132,I133,I134,I143,I148,I153,I159,I165)),Table5a!F117)</f>
        <v>562.55645645733409</v>
      </c>
      <c r="J224" s="104">
        <f>IF(COUNTA(J129,J131,J132,J133,J134,J143,J148,J153,J159,J165),IF(NOT(COUNT(J129,J131,J132,J133,J134,J143,J148,J153,J159,J165)),"NK",SUM(J129,J131,J132,J133,J134,J143,J148,J153,J159,J165)),Table5a!G117)</f>
        <v>514.60784515401247</v>
      </c>
      <c r="K224" s="104">
        <f>IF(COUNTA(K129,K131,K132,K133,K134,K143,K148,K153,K159,K165),IF(NOT(COUNT(K129,K131,K132,K133,K134,K143,K148,K153,K159,K165)),"NK",SUM(K129,K131,K132,K133,K134,K143,K148,K153,K159,K165)),Table5a!H117)</f>
        <v>564.44417347201795</v>
      </c>
      <c r="L224" s="104">
        <f>IF(COUNTA(L129,L131,L132,L133,L134,L143,L148,L153,L159,L165),IF(NOT(COUNT(L129,L131,L132,L133,L134,L143,L148,L153,L159,L165)),"NK",SUM(L129,L131,L132,L133,L134,L143,L148,L153,L159,L165)),Table5a!I117)</f>
        <v>594.06480331094519</v>
      </c>
      <c r="M224" s="104">
        <f>IF(COUNTA(M129,M131,M132,M133,M134,M143,M148,M153,M159,M165),IF(NOT(COUNT(M129,M131,M132,M133,M134,M143,M148,M153,M159,M165)),"NK",SUM(M129,M131,M132,M133,M134,M143,M148,M153,M159,M165)),Table5a!J117)</f>
        <v>747.44126138281797</v>
      </c>
      <c r="N224" s="104" t="str">
        <f>IF(COUNTA(N129,N131,N132,N133,N134,N143,N148,N153,N159,N165),IF(NOT(COUNT(N129,N131,N132,N133,N134,N143,N148,N153,N159,N165)),"NK",SUM(N129,N131,N132,N133,N134,N143,N148,N153,N159,N165)),Table5a!K117)</f>
        <v/>
      </c>
      <c r="O224" s="104">
        <f>IF(COUNTA(O129,O131,O132,O133,O134,O143,O148,O153,O159,O165),IF(NOT(COUNT(O129,O131,O132,O133,O134,O143,O148,O153,O159,O165)),"NK",SUM(O129,O131,O132,O133,O134,O143,O148,O153,O159,O165)),Table5a!L117)</f>
        <v>837.03990042249961</v>
      </c>
      <c r="P224" s="104">
        <f>IF(COUNTA(P129,P131,P132,P133,P134,P143,P148,P153,P159,P165),IF(NOT(COUNT(P129,P131,P132,P133,P134,P143,P148,P153,P159,P165)),"NK",SUM(P129,P131,P132,P133,P134,P143,P148,P153,P159,P165)),Table5a!M117)</f>
        <v>790.42126627345431</v>
      </c>
      <c r="Q224" s="104">
        <f>IF(COUNTA(Q129,Q131,Q132,Q133,Q134,Q143,Q148,Q153,Q159,Q165),IF(NOT(COUNT(Q129,Q131,Q132,Q133,Q134,Q143,Q148,Q153,Q159,Q165)),"NK",SUM(Q129,Q131,Q132,Q133,Q134,Q143,Q148,Q153,Q159,Q165)),Table5a!N117)</f>
        <v>714.22347504616312</v>
      </c>
      <c r="R224" s="104">
        <f>IF(COUNTA(R129,R131,R132,R133,R134,R143,R148,R153,R159,R165),IF(NOT(COUNT(R129,R131,R132,R133,R134,R143,R148,R153,R159,R165)),"NK",SUM(R129,R131,R132,R133,R134,R143,R148,R153,R159,R165)),Table5a!O117)</f>
        <v>748.17754954642544</v>
      </c>
      <c r="S224" s="104">
        <f>IF(COUNTA(S129,S131,S132,S133,S134,S143,S148,S153,S159,S165),IF(NOT(COUNT(S129,S131,S132,S133,S134,S143,S148,S153,S159,S165)),"NK",SUM(S129,S131,S132,S133,S134,S143,S148,S153,S159,S165)),Table5a!P117)</f>
        <v>698.82065337072765</v>
      </c>
      <c r="T224" s="104">
        <f>IF(COUNTA(T129,T131,T132,T133,T134,T143,T148,T153,T159,T165),IF(NOT(COUNT(T129,T131,T132,T133,T134,T143,T148,T153,T159,T165)),"NK",SUM(T129,T131,T132,T133,T134,T143,T148,T153,T159,T165)),Table5a!Q117)</f>
        <v>686.69903734581044</v>
      </c>
      <c r="U224" s="104">
        <f>IF(COUNTA(U129,U131,U132,U133,U134,U143,U148,U153,U159,U165),IF(NOT(COUNT(U129,U131,U132,U133,U134,U143,U148,U153,U159,U165)),"NK",SUM(U129,U131,U132,U133,U134,U143,U148,U153,U159,U165)),Table5a!R117)</f>
        <v>662.02752810372033</v>
      </c>
      <c r="V224" s="104">
        <f>IF(COUNTA(V129,V131,V132,V133,V134,V143,V148,V153,V159,V165),IF(NOT(COUNT(V129,V131,V132,V133,V134,V143,V148,V153,V159,V165)),"NK",SUM(V129,V131,V132,V133,V134,V143,V148,V153,V159,V165)),Table5a!S117)</f>
        <v>655.72942839369273</v>
      </c>
      <c r="W224" s="104">
        <f>IF(COUNTA(W129,W131,W132,W133,W134,W143,W148,W153,W159,W165),IF(NOT(COUNT(W129,W131,W132,W133,W134,W143,W148,W153,W159,W165)),"NK",SUM(W129,W131,W132,W133,W134,W143,W148,W153,W159,W165)),Table5a!T117)</f>
        <v>654.83435152973777</v>
      </c>
      <c r="X224" s="104">
        <f>IF(COUNTA(X129,X131,X132,X133,X134,X143,X148,X153,X159,X165),IF(NOT(COUNT(X129,X131,X132,X133,X134,X143,X148,X153,X159,X165)),"NK",SUM(X129,X131,X132,X133,X134,X143,X148,X153,X159,X165)),Table5a!U117)</f>
        <v>676.32599932588676</v>
      </c>
      <c r="Y224" s="104">
        <f>IF(COUNTA(Y129,Y131,Y132,Y133,Y134,Y143,Y148,Y153,Y159,Y165),IF(NOT(COUNT(Y129,Y131,Y132,Y133,Y134,Y143,Y148,Y153,Y159,Y165)),"NK",SUM(Y129,Y131,Y132,Y133,Y134,Y143,Y148,Y153,Y159,Y165)),Table5a!V117)</f>
        <v>666.20019189726509</v>
      </c>
      <c r="Z224" s="104">
        <f>IF(COUNTA(Z129,Z131,Z132,Z133,Z134,Z143,Z148,Z153,Z159,Z165),IF(NOT(COUNT(Z129,Z131,Z132,Z133,Z134,Z143,Z148,Z153,Z159,Z165)),"NK",SUM(Z129,Z131,Z132,Z133,Z134,Z143,Z148,Z153,Z159,Z165)),Table5a!W117)</f>
        <v>643.62583057585448</v>
      </c>
      <c r="AA224" s="104">
        <f>IF(COUNTA(AA129,AA131,AA132,AA133,AA134,AA143,AA148,AA153,AA159,AA165),IF(NOT(COUNT(AA129,AA131,AA132,AA133,AA134,AA143,AA148,AA153,AA159,AA165)),"NK",SUM(AA129,AA131,AA132,AA133,AA134,AA143,AA148,AA153,AA159,AA165)),Table5a!X117)</f>
        <v>591.80709270401383</v>
      </c>
      <c r="AB224" s="104">
        <f>IF(COUNTA(AB129,AB131,AB132,AB133,AB134,AB143,AB148,AB153,AB159,AB165),IF(NOT(COUNT(AB129,AB131,AB132,AB133,AB134,AB143,AB148,AB153,AB159,AB165)),"NK",SUM(AB129,AB131,AB132,AB133,AB134,AB143,AB148,AB153,AB159,AB165)),Table5a!Y117)</f>
        <v>599.01334283289805</v>
      </c>
      <c r="AC224" s="104">
        <f>IF(COUNTA(AC129,AC131,AC132,AC133,AC134,AC143,AC148,AC153,AC159,AC165),IF(NOT(COUNT(AC129,AC131,AC132,AC133,AC134,AC143,AC148,AC153,AC159,AC165)),"NK",SUM(AC129,AC131,AC132,AC133,AC134,AC143,AC148,AC153,AC159,AC165)),Table5a!Z117)</f>
        <v>610.24542802563769</v>
      </c>
      <c r="AD224" s="104">
        <f>IF(COUNTA(AD129,AD131,AD132,AD133,AD134,AD143,AD148,AD153,AD159,AD165),IF(NOT(COUNT(AD129,AD131,AD132,AD133,AD134,AD143,AD148,AD153,AD159,AD165)),"NK",SUM(AD129,AD131,AD132,AD133,AD134,AD143,AD148,AD153,AD159,AD165)),Table5a!AA117)</f>
        <v>614.77751577802815</v>
      </c>
      <c r="AE224" s="104">
        <f>IF(COUNTA(AE129,AE131,AE132,AE133,AE134,AE143,AE148,AE153,AE159,AE165),IF(NOT(COUNT(AE129,AE131,AE132,AE133,AE134,AE143,AE148,AE153,AE159,AE165)),"NK",SUM(AE129,AE131,AE132,AE133,AE134,AE143,AE148,AE153,AE159,AE165)),Table5a!AB117)</f>
        <v>600.88566825715054</v>
      </c>
      <c r="AF224" s="104">
        <f>IF(COUNTA(AF129,AF131,AF132,AF133,AF134,AF143,AF148,AF153,AF159,AF165),IF(NOT(COUNT(AF129,AF131,AF132,AF133,AF134,AF143,AF148,AF153,AF159,AF165)),"NK",SUM(AF129,AF131,AF132,AF133,AF134,AF143,AF148,AF153,AF159,AF165)),Table5a!AC117)</f>
        <v>594.05820606201678</v>
      </c>
      <c r="AG224" s="104">
        <f>IF(COUNTA(AG129,AG131,AG132,AG133,AG134,AG143,AG148,AG153,AG159,AG165),IF(NOT(COUNT(AG129,AG131,AG132,AG133,AG134,AG143,AG148,AG153,AG159,AG165)),"NK",SUM(AG129,AG131,AG132,AG133,AG134,AG143,AG148,AG153,AG159,AG165)),Table5a!AD117)</f>
        <v>585.14977138452082</v>
      </c>
      <c r="AH224" s="104">
        <f>IF(COUNTA(AH129,AH131,AH132,AH133,AH134,AH143,AH148,AH153,AH159,AH165),IF(NOT(COUNT(AH129,AH131,AH132,AH133,AH134,AH143,AH148,AH153,AH159,AH165)),"NK",SUM(AH129,AH131,AH132,AH133,AH134,AH143,AH148,AH153,AH159,AH165)),Table5a!AE117)</f>
        <v>565.24589394205191</v>
      </c>
      <c r="AI224" s="104">
        <f>IF(COUNTA(AI129,AI131,AI132,AI133,AI134,AI143,AI148,AI153,AI159,AI165),IF(NOT(COUNT(AI129,AI131,AI132,AI133,AI134,AI143,AI148,AI153,AI159,AI165)),"NK",SUM(AI129,AI131,AI132,AI133,AI134,AI143,AI148,AI153,AI159,AI165)),Table5a!AF117)</f>
        <v>544.99582829569488</v>
      </c>
      <c r="AJ224" s="104">
        <f>IF(COUNTA(AJ129,AJ131,AJ132,AJ133,AJ134,AJ143,AJ148,AJ153,AJ159,AJ165),IF(NOT(COUNT(AJ129,AJ131,AJ132,AJ133,AJ134,AJ143,AJ148,AJ153,AJ159,AJ165)),"NK",SUM(AJ129,AJ131,AJ132,AJ133,AJ134,AJ143,AJ148,AJ153,AJ159,AJ165)),Table5a!AG117)</f>
        <v>631.8205788298028</v>
      </c>
      <c r="AK224" s="104">
        <f>IF(COUNTA(AK129,AK131,AK132,AK133,AK134,AK143,AK148,AK153,AK159,AK165),IF(NOT(COUNT(AK129,AK131,AK132,AK133,AK134,AK143,AK148,AK153,AK159,AK165)),"NK",SUM(AK129,AK131,AK132,AK133,AK134,AK143,AK148,AK153,AK159,AK165)),Table5a!AH117)</f>
        <v>631.37474088271154</v>
      </c>
      <c r="AL224" s="104">
        <f>IF(COUNTA(AL129,AL131,AL132,AL133,AL134,AL143,AL148,AL153,AL159,AL165),IF(NOT(COUNT(AL129,AL131,AL132,AL133,AL134,AL143,AL148,AL153,AL159,AL165)),"NK",SUM(AL129,AL131,AL132,AL133,AL134,AL143,AL148,AL153,AL159,AL165)),Table5a!AI117)</f>
        <v>630.55806723971625</v>
      </c>
      <c r="AM224" s="104">
        <f>IF(COUNTA(AM129,AM131,AM132,AM133,AM134,AM143,AM148,AM153,AM159,AM165),IF(NOT(COUNT(AM129,AM131,AM132,AM133,AM134,AM143,AM148,AM153,AM159,AM165)),"NK",SUM(AM129,AM131,AM132,AM133,AM134,AM143,AM148,AM153,AM159,AM165)),Table5a!AJ117)</f>
        <v>629.60300949359464</v>
      </c>
      <c r="AN224" s="104">
        <f>IF(COUNTA(AN129,AN131,AN132,AN133,AN134,AN143,AN148,AN153,AN159,AN165),IF(NOT(COUNT(AN129,AN131,AN132,AN133,AN134,AN143,AN148,AN153,AN159,AN165)),"NK",SUM(AN129,AN131,AN132,AN133,AN134,AN143,AN148,AN153,AN159,AN165)),Table5a!AK117)</f>
        <v>628.59345816705377</v>
      </c>
      <c r="AO224" s="104">
        <f>IF(COUNTA(AO129,AO131,AO132,AO133,AO134,AO143,AO148,AO153,AO159,AO165),IF(NOT(COUNT(AO129,AO131,AO132,AO133,AO134,AO143,AO148,AO153,AO159,AO165)),"NK",SUM(AO129,AO131,AO132,AO133,AO134,AO143,AO148,AO153,AO159,AO165)),Table5a!AL117)</f>
        <v>627.73772197190374</v>
      </c>
      <c r="AP224" s="104">
        <f>IF(COUNTA(AP129,AP131,AP132,AP133,AP134,AP143,AP148,AP153,AP159,AP165),IF(NOT(COUNT(AP129,AP131,AP132,AP133,AP134,AP143,AP148,AP153,AP159,AP165)),"NK",SUM(AP129,AP131,AP132,AP133,AP134,AP143,AP148,AP153,AP159,AP165)),Table5a!AM117)</f>
        <v>627.28089319320213</v>
      </c>
      <c r="AQ224" s="104">
        <f>IF(COUNTA(AQ129,AQ131,AQ132,AQ133,AQ134,AQ143,AQ148,AQ153,AQ159,AQ165),IF(NOT(COUNT(AQ129,AQ131,AQ132,AQ133,AQ134,AQ143,AQ148,AQ153,AQ159,AQ165)),"NK",SUM(AQ129,AQ131,AQ132,AQ133,AQ134,AQ143,AQ148,AQ153,AQ159,AQ165)),Table5a!AN117)</f>
        <v>626.99421808802219</v>
      </c>
      <c r="AR224" s="104">
        <f>IF(COUNTA(AR129,AR131,AR132,AR133,AR134,AR143,AR148,AR153,AR159,AR165),IF(NOT(COUNT(AR129,AR131,AR132,AR133,AR134,AR143,AR148,AR153,AR159,AR165)),"NK",SUM(AR129,AR131,AR132,AR133,AR134,AR143,AR148,AR153,AR159,AR165)),Table5a!AO117)</f>
        <v>626.73257686411023</v>
      </c>
      <c r="AS224" s="104">
        <f>IF(COUNTA(AS129,AS131,AS132,AS133,AS134,AS143,AS148,AS153,AS159,AS165),IF(NOT(COUNT(AS129,AS131,AS132,AS133,AS134,AS143,AS148,AS153,AS159,AS165)),"NK",SUM(AS129,AS131,AS132,AS133,AS134,AS143,AS148,AS153,AS159,AS165)),Table5a!AP117)</f>
        <v>626.52188656591011</v>
      </c>
      <c r="AT224" s="104">
        <f>IF(COUNTA(AT129,AT131,AT132,AT133,AT134,AT143,AT148,AT153,AT159,AT165),IF(NOT(COUNT(AT129,AT131,AT132,AT133,AT134,AT143,AT148,AT153,AT159,AT165)),"NK",SUM(AT129,AT131,AT132,AT133,AT134,AT143,AT148,AT153,AT159,AT165)),Table5a!AQ117)</f>
        <v>625.68396282266428</v>
      </c>
      <c r="AU224" s="104">
        <f>IF(COUNTA(AU129,AU131,AU132,AU133,AU134,AU143,AU148,AU153,AU159,AU165),IF(NOT(COUNT(AU129,AU131,AU132,AU133,AU134,AU143,AU148,AU153,AU159,AU165)),"NK",SUM(AU129,AU131,AU132,AU133,AU134,AU143,AU148,AU153,AU159,AU165)),Table5a!AR117)</f>
        <v>624.71558232484722</v>
      </c>
      <c r="AV224" s="105" t="str">
        <f>IF(COUNTA(AV129,AV131,AV132,AV133,AV134,AV143,AV148,AV153,AV159,AV165),IF(NOT(COUNT(AV129,AV131,AV132,AV133,AV134,AV143,AV148,AV153,AV159,AV165)),"NK",SUM(AV129,AV131,AV132,AV133,AV134,AV143,AV148,AV153,AV159,AV165)),IF(ISNUMBER(Table5a!AS117),Table5a!AS117*CH4_GWP,Table5a!AS117))</f>
        <v>NK</v>
      </c>
      <c r="AW224" s="104" t="str">
        <f>IF(COUNTA(AW129,AW131,AW132,AW133,AW134,AW143,AW148,AW153,AW159,AW165),IF(NOT(COUNT(AW129,AW131,AW132,AW133,AW134,AW143,AW148,AW153,AW159,AW165)),"NK",SUM(AW129,AW131,AW132,AW133,AW134,AW143,AW148,AW153,AW159,AW165)),IF(ISNUMBER(Table5a!AT117),Table5a!AT117*CH4_GWP,Table5a!AT117))</f>
        <v>NK</v>
      </c>
      <c r="AX224" s="104" t="str">
        <f>IF(COUNTA(AX129,AX131,AX132,AX133,AX134,AX143,AX148,AX153,AX159,AX165),IF(NOT(COUNT(AX129,AX131,AX132,AX133,AX134,AX143,AX148,AX153,AX159,AX165)),"NK",SUM(AX129,AX131,AX132,AX133,AX134,AX143,AX148,AX153,AX159,AX165)),IF(ISNUMBER(Table5a!AU117),Table5a!AU117*CH4_GWP,Table5a!AU117))</f>
        <v>NK</v>
      </c>
      <c r="AY224" s="104" t="str">
        <f>IF(COUNTA(AY129,AY131,AY132,AY133,AY134,AY143,AY148,AY153,AY159,AY165),IF(NOT(COUNT(AY129,AY131,AY132,AY133,AY134,AY143,AY148,AY153,AY159,AY165)),"NK",SUM(AY129,AY131,AY132,AY133,AY134,AY143,AY148,AY153,AY159,AY165)),IF(ISNUMBER(Table5a!AV117),Table5a!AV117*CH4_GWP,Table5a!AV117))</f>
        <v>NK</v>
      </c>
      <c r="AZ224" s="104" t="str">
        <f>IF(COUNTA(AZ129,AZ131,AZ132,AZ133,AZ134,AZ143,AZ148,AZ153,AZ159,AZ165),IF(NOT(COUNT(AZ129,AZ131,AZ132,AZ133,AZ134,AZ143,AZ148,AZ153,AZ159,AZ165)),"NK",SUM(AZ129,AZ131,AZ132,AZ133,AZ134,AZ143,AZ148,AZ153,AZ159,AZ165)),IF(ISNUMBER(Table5a!AW117),Table5a!AW117*CH4_GWP,Table5a!AW117))</f>
        <v>NK</v>
      </c>
      <c r="BA224" s="104" t="str">
        <f>IF(COUNTA(BA129,BA131,BA132,BA133,BA134,BA143,BA148,BA153,BA159,BA165),IF(NOT(COUNT(BA129,BA131,BA132,BA133,BA134,BA143,BA148,BA153,BA159,BA165)),"NK",SUM(BA129,BA131,BA132,BA133,BA134,BA143,BA148,BA153,BA159,BA165)),IF(ISNUMBER(Table5a!AX117),Table5a!AX117*CH4_GWP,Table5a!AX117))</f>
        <v>NK</v>
      </c>
      <c r="BB224" s="104" t="str">
        <f>IF(COUNTA(BB129,BB131,BB132,BB133,BB134,BB143,BB148,BB153,BB159,BB165),IF(NOT(COUNT(BB129,BB131,BB132,BB133,BB134,BB143,BB148,BB153,BB159,BB165)),"NK",SUM(BB129,BB131,BB132,BB133,BB134,BB143,BB148,BB153,BB159,BB165)),IF(ISNUMBER(Table5a!AY117),Table5a!AY117*CH4_GWP,Table5a!AY117))</f>
        <v>NK</v>
      </c>
      <c r="BC224" s="104" t="str">
        <f>IF(COUNTA(BC129,BC131,BC132,BC133,BC134,BC143,BC148,BC153,BC159,BC165),IF(NOT(COUNT(BC129,BC131,BC132,BC133,BC134,BC143,BC148,BC153,BC159,BC165)),"NK",SUM(BC129,BC131,BC132,BC133,BC134,BC143,BC148,BC153,BC159,BC165)),IF(ISNUMBER(Table5a!AZ117),Table5a!AZ117*CH4_GWP,Table5a!AZ117))</f>
        <v>NK</v>
      </c>
      <c r="BD224" s="104" t="str">
        <f>IF(COUNTA(BD129,BD131,BD132,BD133,BD134,BD143,BD148,BD153,BD159,BD165),IF(NOT(COUNT(BD129,BD131,BD132,BD133,BD134,BD143,BD148,BD153,BD159,BD165)),"NK",SUM(BD129,BD131,BD132,BD133,BD134,BD143,BD148,BD153,BD159,BD165)),IF(ISNUMBER(Table5a!BA117),Table5a!BA117*CH4_GWP,Table5a!BA117))</f>
        <v/>
      </c>
      <c r="BE224" s="104" t="str">
        <f>IF(COUNTA(BE129,BE131,BE132,BE133,BE134,BE143,BE148,BE153,BE159,BE165),IF(NOT(COUNT(BE129,BE131,BE132,BE133,BE134,BE143,BE148,BE153,BE159,BE165)),"NK",SUM(BE129,BE131,BE132,BE133,BE134,BE143,BE148,BE153,BE159,BE165)),IF(ISNUMBER(Table5a!BB117),Table5a!BB117*CH4_GWP,Table5a!BB117))</f>
        <v>NK</v>
      </c>
      <c r="BF224" s="104" t="str">
        <f>IF(COUNTA(BF129,BF131,BF132,BF133,BF134,BF143,BF148,BF153,BF159,BF165),IF(NOT(COUNT(BF129,BF131,BF132,BF133,BF134,BF143,BF148,BF153,BF159,BF165)),"NK",SUM(BF129,BF131,BF132,BF133,BF134,BF143,BF148,BF153,BF159,BF165)),IF(ISNUMBER(Table5a!BC117),Table5a!BC117*CH4_GWP,Table5a!BC117))</f>
        <v>NK</v>
      </c>
      <c r="BG224" s="104" t="str">
        <f>IF(COUNTA(BG129,BG131,BG132,BG133,BG134,BG143,BG148,BG153,BG159,BG165),IF(NOT(COUNT(BG129,BG131,BG132,BG133,BG134,BG143,BG148,BG153,BG159,BG165)),"NK",SUM(BG129,BG131,BG132,BG133,BG134,BG143,BG148,BG153,BG159,BG165)),IF(ISNUMBER(Table5a!BD117),Table5a!BD117*CH4_GWP,Table5a!BD117))</f>
        <v>NK</v>
      </c>
      <c r="BH224" s="104" t="str">
        <f>IF(COUNTA(BH129,BH131,BH132,BH133,BH134,BH143,BH148,BH153,BH159,BH165),IF(NOT(COUNT(BH129,BH131,BH132,BH133,BH134,BH143,BH148,BH153,BH159,BH165)),"NK",SUM(BH129,BH131,BH132,BH133,BH134,BH143,BH148,BH153,BH159,BH165)),IF(ISNUMBER(Table5a!BE117),Table5a!BE117*CH4_GWP,Table5a!BE117))</f>
        <v>NK</v>
      </c>
      <c r="BI224" s="104" t="str">
        <f>IF(COUNTA(BI129,BI131,BI132,BI133,BI134,BI143,BI148,BI153,BI159,BI165),IF(NOT(COUNT(BI129,BI131,BI132,BI133,BI134,BI143,BI148,BI153,BI159,BI165)),"NK",SUM(BI129,BI131,BI132,BI133,BI134,BI143,BI148,BI153,BI159,BI165)),IF(ISNUMBER(Table5a!BF117),Table5a!BF117*CH4_GWP,Table5a!BF117))</f>
        <v>NK</v>
      </c>
      <c r="BJ224" s="104" t="str">
        <f>IF(COUNTA(BJ129,BJ131,BJ132,BJ133,BJ134,BJ143,BJ148,BJ153,BJ159,BJ165),IF(NOT(COUNT(BJ129,BJ131,BJ132,BJ133,BJ134,BJ143,BJ148,BJ153,BJ159,BJ165)),"NK",SUM(BJ129,BJ131,BJ132,BJ133,BJ134,BJ143,BJ148,BJ153,BJ159,BJ165)),IF(ISNUMBER(Table5a!BG117),Table5a!BG117*CH4_GWP,Table5a!BG117))</f>
        <v>NK</v>
      </c>
      <c r="BK224" s="104" t="str">
        <f>IF(COUNTA(BK129,BK131,BK132,BK133,BK134,BK143,BK148,BK153,BK159,BK165),IF(NOT(COUNT(BK129,BK131,BK132,BK133,BK134,BK143,BK148,BK153,BK159,BK165)),"NK",SUM(BK129,BK131,BK132,BK133,BK134,BK143,BK148,BK153,BK159,BK165)),IF(ISNUMBER(Table5a!BH117),Table5a!BH117*CH4_GWP,Table5a!BH117))</f>
        <v>NK</v>
      </c>
      <c r="BL224" s="104" t="str">
        <f>IF(COUNTA(BL129,BL131,BL132,BL133,BL134,BL143,BL148,BL153,BL159,BL165),IF(NOT(COUNT(BL129,BL131,BL132,BL133,BL134,BL143,BL148,BL153,BL159,BL165)),"NK",SUM(BL129,BL131,BL132,BL133,BL134,BL143,BL148,BL153,BL159,BL165)),IF(ISNUMBER(Table5a!BI117),Table5a!BI117*CH4_GWP,Table5a!BI117))</f>
        <v>NK</v>
      </c>
      <c r="BM224" s="104" t="str">
        <f>IF(COUNTA(BM129,BM131,BM132,BM133,BM134,BM143,BM148,BM153,BM159,BM165),IF(NOT(COUNT(BM129,BM131,BM132,BM133,BM134,BM143,BM148,BM153,BM159,BM165)),"NK",SUM(BM129,BM131,BM132,BM133,BM134,BM143,BM148,BM153,BM159,BM165)),IF(ISNUMBER(Table5a!BJ117),Table5a!BJ117*CH4_GWP,Table5a!BJ117))</f>
        <v>NK</v>
      </c>
      <c r="BN224" s="104" t="str">
        <f>IF(COUNTA(BN129,BN131,BN132,BN133,BN134,BN143,BN148,BN153,BN159,BN165),IF(NOT(COUNT(BN129,BN131,BN132,BN133,BN134,BN143,BN148,BN153,BN159,BN165)),"NK",SUM(BN129,BN131,BN132,BN133,BN134,BN143,BN148,BN153,BN159,BN165)),IF(ISNUMBER(Table5a!BK117),Table5a!BK117*CH4_GWP,Table5a!BK117))</f>
        <v>NK</v>
      </c>
      <c r="BO224" s="104" t="str">
        <f>IF(COUNTA(BO129,BO131,BO132,BO133,BO134,BO143,BO148,BO153,BO159,BO165),IF(NOT(COUNT(BO129,BO131,BO132,BO133,BO134,BO143,BO148,BO153,BO159,BO165)),"NK",SUM(BO129,BO131,BO132,BO133,BO134,BO143,BO148,BO153,BO159,BO165)),IF(ISNUMBER(Table5a!BL117),Table5a!BL117*CH4_GWP,Table5a!BL117))</f>
        <v>NK</v>
      </c>
      <c r="BP224" s="104" t="str">
        <f>IF(COUNTA(BP129,BP131,BP132,BP133,BP134,BP143,BP148,BP153,BP159,BP165),IF(NOT(COUNT(BP129,BP131,BP132,BP133,BP134,BP143,BP148,BP153,BP159,BP165)),"NK",SUM(BP129,BP131,BP132,BP133,BP134,BP143,BP148,BP153,BP159,BP165)),IF(ISNUMBER(Table5a!BM117),Table5a!BM117*CH4_GWP,Table5a!BM117))</f>
        <v>NK</v>
      </c>
      <c r="BQ224" s="104" t="str">
        <f>IF(COUNTA(BQ129,BQ131,BQ132,BQ133,BQ134,BQ143,BQ148,BQ153,BQ159,BQ165),IF(NOT(COUNT(BQ129,BQ131,BQ132,BQ133,BQ134,BQ143,BQ148,BQ153,BQ159,BQ165)),"NK",SUM(BQ129,BQ131,BQ132,BQ133,BQ134,BQ143,BQ148,BQ153,BQ159,BQ165)),IF(ISNUMBER(Table5a!BN117),Table5a!BN117*CH4_GWP,Table5a!BN117))</f>
        <v>NK</v>
      </c>
      <c r="BR224" s="104" t="str">
        <f>IF(COUNTA(BR129,BR131,BR132,BR133,BR134,BR143,BR148,BR153,BR159,BR165),IF(NOT(COUNT(BR129,BR131,BR132,BR133,BR134,BR143,BR148,BR153,BR159,BR165)),"NK",SUM(BR129,BR131,BR132,BR133,BR134,BR143,BR148,BR153,BR159,BR165)),IF(ISNUMBER(Table5a!BO117),Table5a!BO117*CH4_GWP,Table5a!BO117))</f>
        <v>NK</v>
      </c>
      <c r="BS224" s="104" t="str">
        <f>IF(COUNTA(BS129,BS131,BS132,BS133,BS134,BS143,BS148,BS153,BS159,BS165),IF(NOT(COUNT(BS129,BS131,BS132,BS133,BS134,BS143,BS148,BS153,BS159,BS165)),"NK",SUM(BS129,BS131,BS132,BS133,BS134,BS143,BS148,BS153,BS159,BS165)),IF(ISNUMBER(Table5a!BP117),Table5a!BP117*CH4_GWP,Table5a!BP117))</f>
        <v>NK</v>
      </c>
      <c r="BT224" s="104" t="str">
        <f>IF(COUNTA(BT129,BT131,BT132,BT133,BT134,BT143,BT148,BT153,BT159,BT165),IF(NOT(COUNT(BT129,BT131,BT132,BT133,BT134,BT143,BT148,BT153,BT159,BT165)),"NK",SUM(BT129,BT131,BT132,BT133,BT134,BT143,BT148,BT153,BT159,BT165)),IF(ISNUMBER(Table5a!BQ117),Table5a!BQ117*CH4_GWP,Table5a!BQ117))</f>
        <v>NK</v>
      </c>
      <c r="BU224" s="104" t="str">
        <f>IF(COUNTA(BU129,BU131,BU132,BU133,BU134,BU143,BU148,BU153,BU159,BU165),IF(NOT(COUNT(BU129,BU131,BU132,BU133,BU134,BU143,BU148,BU153,BU159,BU165)),"NK",SUM(BU129,BU131,BU132,BU133,BU134,BU143,BU148,BU153,BU159,BU165)),IF(ISNUMBER(Table5a!BR117),Table5a!BR117*CH4_GWP,Table5a!BR117))</f>
        <v>NK</v>
      </c>
      <c r="BV224" s="104" t="str">
        <f>IF(COUNTA(BV129,BV131,BV132,BV133,BV134,BV143,BV148,BV153,BV159,BV165),IF(NOT(COUNT(BV129,BV131,BV132,BV133,BV134,BV143,BV148,BV153,BV159,BV165)),"NK",SUM(BV129,BV131,BV132,BV133,BV134,BV143,BV148,BV153,BV159,BV165)),IF(ISNUMBER(Table5a!BS117),Table5a!BS117*CH4_GWP,Table5a!BS117))</f>
        <v>NK</v>
      </c>
      <c r="BW224" s="104" t="str">
        <f>IF(COUNTA(BW129,BW131,BW132,BW133,BW134,BW143,BW148,BW153,BW159,BW165),IF(NOT(COUNT(BW129,BW131,BW132,BW133,BW134,BW143,BW148,BW153,BW159,BW165)),"NK",SUM(BW129,BW131,BW132,BW133,BW134,BW143,BW148,BW153,BW159,BW165)),IF(ISNUMBER(Table5a!BT117),Table5a!BT117*CH4_GWP,Table5a!BT117))</f>
        <v>NK</v>
      </c>
      <c r="BX224" s="104" t="str">
        <f>IF(COUNTA(BX129,BX131,BX132,BX133,BX134,BX143,BX148,BX153,BX159,BX165),IF(NOT(COUNT(BX129,BX131,BX132,BX133,BX134,BX143,BX148,BX153,BX159,BX165)),"NK",SUM(BX129,BX131,BX132,BX133,BX134,BX143,BX148,BX153,BX159,BX165)),IF(ISNUMBER(Table5a!BU117),Table5a!BU117*CH4_GWP,Table5a!BU117))</f>
        <v>NK</v>
      </c>
      <c r="BY224" s="104" t="str">
        <f>IF(COUNTA(BY129,BY131,BY132,BY133,BY134,BY143,BY148,BY153,BY159,BY165),IF(NOT(COUNT(BY129,BY131,BY132,BY133,BY134,BY143,BY148,BY153,BY159,BY165)),"NK",SUM(BY129,BY131,BY132,BY133,BY134,BY143,BY148,BY153,BY159,BY165)),IF(ISNUMBER(Table5a!BV117),Table5a!BV117*CH4_GWP,Table5a!BV117))</f>
        <v>NK</v>
      </c>
      <c r="BZ224" s="104" t="str">
        <f>IF(COUNTA(BZ129,BZ131,BZ132,BZ133,BZ134,BZ143,BZ148,BZ153,BZ159,BZ165),IF(NOT(COUNT(BZ129,BZ131,BZ132,BZ133,BZ134,BZ143,BZ148,BZ153,BZ159,BZ165)),"NK",SUM(BZ129,BZ131,BZ132,BZ133,BZ134,BZ143,BZ148,BZ153,BZ159,BZ165)),IF(ISNUMBER(Table5a!BW117),Table5a!BW117*CH4_GWP,Table5a!BW117))</f>
        <v>NK</v>
      </c>
      <c r="CA224" s="104" t="str">
        <f>IF(COUNTA(CA129,CA131,CA132,CA133,CA134,CA143,CA148,CA153,CA159,CA165),IF(NOT(COUNT(CA129,CA131,CA132,CA133,CA134,CA143,CA148,CA153,CA159,CA165)),"NK",SUM(CA129,CA131,CA132,CA133,CA134,CA143,CA148,CA153,CA159,CA165)),IF(ISNUMBER(Table5a!BX117),Table5a!BX117*CH4_GWP,Table5a!BX117))</f>
        <v>NK</v>
      </c>
      <c r="CB224" s="104" t="str">
        <f>IF(COUNTA(CB129,CB131,CB132,CB133,CB134,CB143,CB148,CB153,CB159,CB165),IF(NOT(COUNT(CB129,CB131,CB132,CB133,CB134,CB143,CB148,CB153,CB159,CB165)),"NK",SUM(CB129,CB131,CB132,CB133,CB134,CB143,CB148,CB153,CB159,CB165)),IF(ISNUMBER(Table5a!BY117),Table5a!BY117*CH4_GWP,Table5a!BY117))</f>
        <v>NK</v>
      </c>
      <c r="CC224" s="104" t="str">
        <f>IF(COUNTA(CC129,CC131,CC132,CC133,CC134,CC143,CC148,CC153,CC159,CC165),IF(NOT(COUNT(CC129,CC131,CC132,CC133,CC134,CC143,CC148,CC153,CC159,CC165)),"NK",SUM(CC129,CC131,CC132,CC133,CC134,CC143,CC148,CC153,CC159,CC165)),IF(ISNUMBER(Table5a!BZ117),Table5a!BZ117*CH4_GWP,Table5a!BZ117))</f>
        <v>NK</v>
      </c>
      <c r="CD224" s="104" t="str">
        <f>IF(COUNTA(CD129,CD131,CD132,CD133,CD134,CD143,CD148,CD153,CD159,CD165),IF(NOT(COUNT(CD129,CD131,CD132,CD133,CD134,CD143,CD148,CD153,CD159,CD165)),"NK",SUM(CD129,CD131,CD132,CD133,CD134,CD143,CD148,CD153,CD159,CD165)),IF(ISNUMBER(Table5a!CA117),Table5a!CA117*CH4_GWP,Table5a!CA117))</f>
        <v>NK</v>
      </c>
      <c r="CE224" s="104" t="str">
        <f>IF(COUNTA(CE129,CE131,CE132,CE133,CE134,CE143,CE148,CE153,CE159,CE165),IF(NOT(COUNT(CE129,CE131,CE132,CE133,CE134,CE143,CE148,CE153,CE159,CE165)),"NK",SUM(CE129,CE131,CE132,CE133,CE134,CE143,CE148,CE153,CE159,CE165)),IF(ISNUMBER(Table5a!CB117),Table5a!CB117*CH4_GWP,Table5a!CB117))</f>
        <v>NK</v>
      </c>
      <c r="CF224" s="104" t="str">
        <f>IF(COUNTA(CF129,CF131,CF132,CF133,CF134,CF143,CF148,CF153,CF159,CF165),IF(NOT(COUNT(CF129,CF131,CF132,CF133,CF134,CF143,CF148,CF153,CF159,CF165)),"NK",SUM(CF129,CF131,CF132,CF133,CF134,CF143,CF148,CF153,CF159,CF165)),IF(ISNUMBER(Table5a!CC117),Table5a!CC117*CH4_GWP,Table5a!CC117))</f>
        <v>NK</v>
      </c>
      <c r="CG224" s="104" t="str">
        <f>IF(COUNTA(CG129,CG131,CG132,CG133,CG134,CG143,CG148,CG153,CG159,CG165),IF(NOT(COUNT(CG129,CG131,CG132,CG133,CG134,CG143,CG148,CG153,CG159,CG165)),"NK",SUM(CG129,CG131,CG132,CG133,CG134,CG143,CG148,CG153,CG159,CG165)),IF(ISNUMBER(Table5a!CD117),Table5a!CD117*CH4_GWP,Table5a!CD117))</f>
        <v>NK</v>
      </c>
      <c r="CH224" s="104" t="str">
        <f>IF(COUNTA(CH129,CH131,CH132,CH133,CH134,CH143,CH148,CH153,CH159,CH165),IF(NOT(COUNT(CH129,CH131,CH132,CH133,CH134,CH143,CH148,CH153,CH159,CH165)),"NK",SUM(CH129,CH131,CH132,CH133,CH134,CH143,CH148,CH153,CH159,CH165)),IF(ISNUMBER(Table5a!CE117),Table5a!CE117*CH4_GWP,Table5a!CE117))</f>
        <v>NK</v>
      </c>
      <c r="CI224" s="104" t="str">
        <f>IF(COUNTA(CI129,CI131,CI132,CI133,CI134,CI143,CI148,CI153,CI159,CI165),IF(NOT(COUNT(CI129,CI131,CI132,CI133,CI134,CI143,CI148,CI153,CI159,CI165)),"NK",SUM(CI129,CI131,CI132,CI133,CI134,CI143,CI148,CI153,CI159,CI165)),IF(ISNUMBER(Table5a!CF117),Table5a!CF117*CH4_GWP,Table5a!CF117))</f>
        <v>NK</v>
      </c>
      <c r="CJ224" s="104" t="str">
        <f>IF(COUNTA(CJ129,CJ131,CJ132,CJ133,CJ134,CJ143,CJ148,CJ153,CJ159,CJ165),IF(NOT(COUNT(CJ129,CJ131,CJ132,CJ133,CJ134,CJ143,CJ148,CJ153,CJ159,CJ165)),"NK",SUM(CJ129,CJ131,CJ132,CJ133,CJ134,CJ143,CJ148,CJ153,CJ159,CJ165)),IF(ISNUMBER(Table5a!CG117),Table5a!CG117*CH4_GWP,Table5a!CG117))</f>
        <v>NK</v>
      </c>
      <c r="CK224" s="104" t="str">
        <f>IF(COUNTA(CK129,CK131,CK132,CK133,CK134,CK143,CK148,CK153,CK159,CK165),IF(NOT(COUNT(CK129,CK131,CK132,CK133,CK134,CK143,CK148,CK153,CK159,CK165)),"NK",SUM(CK129,CK131,CK132,CK133,CK134,CK143,CK148,CK153,CK159,CK165)),IF(ISNUMBER(Table5a!CH117),Table5a!CH117*CH4_GWP,Table5a!CH117))</f>
        <v>NK</v>
      </c>
      <c r="CL224" s="105">
        <f>IF(COUNTA(CL129,CL131,CL132,CL133,CL134,CL143,CL148,CL153,CL159,CL165),IF(NOT(COUNT(CL129,CL131,CL132,CL133,CL134,CL143,CL148,CL153,CL159,CL165)),"NK",SUM(CL129,CL131,CL132,CL133,CL134,CL143,CL148,CL153,CL159,CL165)),IF(ISNUMBER(Table5a!CI117),Table5a!CI117*N2O_GWP,Table5a!CI117))</f>
        <v>11.430679967330812</v>
      </c>
      <c r="CM224" s="104">
        <f>IF(COUNTA(CM129,CM131,CM132,CM133,CM134,CM143,CM148,CM153,CM159,CM165),IF(NOT(COUNT(CM129,CM131,CM132,CM133,CM134,CM143,CM148,CM153,CM159,CM165)),"NK",SUM(CM129,CM131,CM132,CM133,CM134,CM143,CM148,CM153,CM159,CM165)),IF(ISNUMBER(Table5a!CJ117),Table5a!CJ117*N2O_GWP,Table5a!CJ117))</f>
        <v>8.2179352633775267</v>
      </c>
      <c r="CN224" s="104">
        <f>IF(COUNTA(CN129,CN131,CN132,CN133,CN134,CN143,CN148,CN153,CN159,CN165),IF(NOT(COUNT(CN129,CN131,CN132,CN133,CN134,CN143,CN148,CN153,CN159,CN165)),"NK",SUM(CN129,CN131,CN132,CN133,CN134,CN143,CN148,CN153,CN159,CN165)),IF(ISNUMBER(Table5a!CK117),Table5a!CK117*N2O_GWP,Table5a!CK117))</f>
        <v>8.976811288001608</v>
      </c>
      <c r="CO224" s="104">
        <f>IF(COUNTA(CO129,CO131,CO132,CO133,CO134,CO143,CO148,CO153,CO159,CO165),IF(NOT(COUNT(CO129,CO131,CO132,CO133,CO134,CO143,CO148,CO153,CO159,CO165)),"NK",SUM(CO129,CO131,CO132,CO133,CO134,CO143,CO148,CO153,CO159,CO165)),IF(ISNUMBER(Table5a!CL117),Table5a!CL117*N2O_GWP,Table5a!CL117))</f>
        <v>9.590459264553683</v>
      </c>
      <c r="CP224" s="104">
        <f>IF(COUNTA(CP129,CP131,CP132,CP133,CP134,CP143,CP148,CP153,CP159,CP165),IF(NOT(COUNT(CP129,CP131,CP132,CP133,CP134,CP143,CP148,CP153,CP159,CP165)),"NK",SUM(CP129,CP131,CP132,CP133,CP134,CP143,CP148,CP153,CP159,CP165)),IF(ISNUMBER(Table5a!CM117),Table5a!CM117*N2O_GWP,Table5a!CM117))</f>
        <v>10.166994712005875</v>
      </c>
      <c r="CQ224" s="104">
        <f>IF(COUNTA(CQ129,CQ131,CQ132,CQ133,CQ134,CQ143,CQ148,CQ153,CQ159,CQ165),IF(NOT(COUNT(CQ129,CQ131,CQ132,CQ133,CQ134,CQ143,CQ148,CQ153,CQ159,CQ165)),"NK",SUM(CQ129,CQ131,CQ132,CQ133,CQ134,CQ143,CQ148,CQ153,CQ159,CQ165)),IF(ISNUMBER(Table5a!CN117),Table5a!CN117*N2O_GWP,Table5a!CN117))</f>
        <v>10.659941630619</v>
      </c>
      <c r="CR224" s="104">
        <f>IF(COUNTA(CR129,CR131,CR132,CR133,CR134,CR143,CR148,CR153,CR159,CR165),IF(NOT(COUNT(CR129,CR131,CR132,CR133,CR134,CR143,CR148,CR153,CR159,CR165)),"NK",SUM(CR129,CR131,CR132,CR133,CR134,CR143,CR148,CR153,CR159,CR165)),IF(ISNUMBER(Table5a!CO117),Table5a!CO117*N2O_GWP,Table5a!CO117))</f>
        <v>11.034623866909499</v>
      </c>
      <c r="CS224" s="104">
        <f>IF(COUNTA(CS129,CS131,CS132,CS133,CS134,CS143,CS148,CS153,CS159,CS165),IF(NOT(COUNT(CS129,CS131,CS132,CS133,CS134,CS143,CS148,CS153,CS159,CS165)),"NK",SUM(CS129,CS131,CS132,CS133,CS134,CS143,CS148,CS153,CS159,CS165)),IF(ISNUMBER(Table5a!CP117),Table5a!CP117*N2O_GWP,Table5a!CP117))</f>
        <v>11.296966908289489</v>
      </c>
      <c r="CT224" s="104" t="str">
        <f>IF(COUNTA(CT129,CT131,CT132,CT133,CT134,CT143,CT148,CT153,CT159,CT165),IF(NOT(COUNT(CT129,CT131,CT132,CT133,CT134,CT143,CT148,CT153,CT159,CT165)),"NK",SUM(CT129,CT131,CT132,CT133,CT134,CT143,CT148,CT153,CT159,CT165)),IF(ISNUMBER(Table5a!CQ117),Table5a!CQ117*N2O_GWP,Table5a!CQ117))</f>
        <v/>
      </c>
      <c r="CU224" s="104">
        <f>IF(COUNTA(CU129,CU131,CU132,CU133,CU134,CU143,CU148,CU153,CU159,CU165),IF(NOT(COUNT(CU129,CU131,CU132,CU133,CU134,CU143,CU148,CU153,CU159,CU165)),"NK",SUM(CU129,CU131,CU132,CU133,CU134,CU143,CU148,CU153,CU159,CU165)),IF(ISNUMBER(Table5a!CR117),Table5a!CR117*N2O_GWP,Table5a!CR117))</f>
        <v>11.718573739687056</v>
      </c>
      <c r="CV224" s="104">
        <f>IF(COUNTA(CV129,CV131,CV132,CV133,CV134,CV143,CV148,CV153,CV159,CV165),IF(NOT(COUNT(CV129,CV131,CV132,CV133,CV134,CV143,CV148,CV153,CV159,CV165)),"NK",SUM(CV129,CV131,CV132,CV133,CV134,CV143,CV148,CV153,CV159,CV165)),IF(ISNUMBER(Table5a!CS117),Table5a!CS117*N2O_GWP,Table5a!CS117))</f>
        <v>11.902575320520311</v>
      </c>
      <c r="CW224" s="104">
        <f>IF(COUNTA(CW129,CW131,CW132,CW133,CW134,CW143,CW148,CW153,CW159,CW165),IF(NOT(COUNT(CW129,CW131,CW132,CW133,CW134,CW143,CW148,CW153,CW159,CW165)),"NK",SUM(CW129,CW131,CW132,CW133,CW134,CW143,CW148,CW153,CW159,CW165)),IF(ISNUMBER(Table5a!CT117),Table5a!CT117*N2O_GWP,Table5a!CT117))</f>
        <v>11.781816369671656</v>
      </c>
      <c r="CX224" s="104">
        <f>IF(COUNTA(CX129,CX131,CX132,CX133,CX134,CX143,CX148,CX153,CX159,CX165),IF(NOT(COUNT(CX129,CX131,CX132,CX133,CX134,CX143,CX148,CX153,CX159,CX165)),"NK",SUM(CX129,CX131,CX132,CX133,CX134,CX143,CX148,CX153,CX159,CX165)),IF(ISNUMBER(Table5a!CU117),Table5a!CU117*N2O_GWP,Table5a!CU117))</f>
        <v>11.475939049215793</v>
      </c>
      <c r="CY224" s="104">
        <f>IF(COUNTA(CY129,CY131,CY132,CY133,CY134,CY143,CY148,CY153,CY159,CY165),IF(NOT(COUNT(CY129,CY131,CY132,CY133,CY134,CY143,CY148,CY153,CY159,CY165)),"NK",SUM(CY129,CY131,CY132,CY133,CY134,CY143,CY148,CY153,CY159,CY165)),IF(ISNUMBER(Table5a!CV117),Table5a!CV117*N2O_GWP,Table5a!CV117))</f>
        <v>11.066289069556557</v>
      </c>
      <c r="CZ224" s="104">
        <f>IF(COUNTA(CZ129,CZ131,CZ132,CZ133,CZ134,CZ143,CZ148,CZ153,CZ159,CZ165),IF(NOT(COUNT(CZ129,CZ131,CZ132,CZ133,CZ134,CZ143,CZ148,CZ153,CZ159,CZ165)),"NK",SUM(CZ129,CZ131,CZ132,CZ133,CZ134,CZ143,CZ148,CZ153,CZ159,CZ165)),IF(ISNUMBER(Table5a!CW117),Table5a!CW117*N2O_GWP,Table5a!CW117))</f>
        <v>10.587178429469862</v>
      </c>
      <c r="DA224" s="104">
        <f>IF(COUNTA(DA129,DA131,DA132,DA133,DA134,DA143,DA148,DA153,DA159,DA165),IF(NOT(COUNT(DA129,DA131,DA132,DA133,DA134,DA143,DA148,DA153,DA159,DA165)),"NK",SUM(DA129,DA131,DA132,DA133,DA134,DA143,DA148,DA153,DA159,DA165)),IF(ISNUMBER(Table5a!CX117),Table5a!CX117*N2O_GWP,Table5a!CX117))</f>
        <v>10.132970746699966</v>
      </c>
      <c r="DB224" s="104">
        <f>IF(COUNTA(DB129,DB131,DB132,DB133,DB134,DB143,DB148,DB153,DB159,DB165),IF(NOT(COUNT(DB129,DB131,DB132,DB133,DB134,DB143,DB148,DB153,DB159,DB165)),"NK",SUM(DB129,DB131,DB132,DB133,DB134,DB143,DB148,DB153,DB159,DB165)),IF(ISNUMBER(Table5a!CY117),Table5a!CY117*N2O_GWP,Table5a!CY117))</f>
        <v>9.9706366845780181</v>
      </c>
      <c r="DC224" s="104">
        <f>IF(COUNTA(DC129,DC131,DC132,DC133,DC134,DC143,DC148,DC153,DC159,DC165),IF(NOT(COUNT(DC129,DC131,DC132,DC133,DC134,DC143,DC148,DC153,DC159,DC165)),"NK",SUM(DC129,DC131,DC132,DC133,DC134,DC143,DC148,DC153,DC159,DC165)),IF(ISNUMBER(Table5a!CZ117),Table5a!CZ117*N2O_GWP,Table5a!CZ117))</f>
        <v>9.9260664059307526</v>
      </c>
      <c r="DD224" s="104">
        <f>IF(COUNTA(DD129,DD131,DD132,DD133,DD134,DD143,DD148,DD153,DD159,DD165),IF(NOT(COUNT(DD129,DD131,DD132,DD133,DD134,DD143,DD148,DD153,DD159,DD165)),"NK",SUM(DD129,DD131,DD132,DD133,DD134,DD143,DD148,DD153,DD159,DD165)),IF(ISNUMBER(Table5a!DA117),Table5a!DA117*N2O_GWP,Table5a!DA117))</f>
        <v>9.788754896806898</v>
      </c>
      <c r="DE224" s="104">
        <f>IF(COUNTA(DE129,DE131,DE132,DE133,DE134,DE143,DE148,DE153,DE159,DE165),IF(NOT(COUNT(DE129,DE131,DE132,DE133,DE134,DE143,DE148,DE153,DE159,DE165)),"NK",SUM(DE129,DE131,DE132,DE133,DE134,DE143,DE148,DE153,DE159,DE165)),IF(ISNUMBER(Table5a!DB117),Table5a!DB117*N2O_GWP,Table5a!DB117))</f>
        <v>9.6320105263885569</v>
      </c>
      <c r="DF224" s="104">
        <f>IF(COUNTA(DF129,DF131,DF132,DF133,DF134,DF143,DF148,DF153,DF159,DF165),IF(NOT(COUNT(DF129,DF131,DF132,DF133,DF134,DF143,DF148,DF153,DF159,DF165)),"NK",SUM(DF129,DF131,DF132,DF133,DF134,DF143,DF148,DF153,DF159,DF165)),IF(ISNUMBER(Table5a!DC117),Table5a!DC117*N2O_GWP,Table5a!DC117))</f>
        <v>9.3904253958516986</v>
      </c>
      <c r="DG224" s="104">
        <f>IF(COUNTA(DG129,DG131,DG132,DG133,DG134,DG143,DG148,DG153,DG159,DG165),IF(NOT(COUNT(DG129,DG131,DG132,DG133,DG134,DG143,DG148,DG153,DG159,DG165)),"NK",SUM(DG129,DG131,DG132,DG133,DG134,DG143,DG148,DG153,DG159,DG165)),IF(ISNUMBER(Table5a!DD117),Table5a!DD117*N2O_GWP,Table5a!DD117))</f>
        <v>9.0628611217643176</v>
      </c>
      <c r="DH224" s="104">
        <f>IF(COUNTA(DH129,DH131,DH132,DH133,DH134,DH143,DH148,DH153,DH159,DH165),IF(NOT(COUNT(DH129,DH131,DH132,DH133,DH134,DH143,DH148,DH153,DH159,DH165)),"NK",SUM(DH129,DH131,DH132,DH133,DH134,DH143,DH148,DH153,DH159,DH165)),IF(ISNUMBER(Table5a!DE117),Table5a!DE117*N2O_GWP,Table5a!DE117))</f>
        <v>8.709716582790108</v>
      </c>
      <c r="DI224" s="104">
        <f>IF(COUNTA(DI129,DI131,DI132,DI133,DI134,DI143,DI148,DI153,DI159,DI165),IF(NOT(COUNT(DI129,DI131,DI132,DI133,DI134,DI143,DI148,DI153,DI159,DI165)),"NK",SUM(DI129,DI131,DI132,DI133,DI134,DI143,DI148,DI153,DI159,DI165)),IF(ISNUMBER(Table5a!DF117),Table5a!DF117*N2O_GWP,Table5a!DF117))</f>
        <v>8.483363407178846</v>
      </c>
      <c r="DJ224" s="104">
        <f>IF(COUNTA(DJ129,DJ131,DJ132,DJ133,DJ134,DJ143,DJ148,DJ153,DJ159,DJ165),IF(NOT(COUNT(DJ129,DJ131,DJ132,DJ133,DJ134,DJ143,DJ148,DJ153,DJ159,DJ165)),"NK",SUM(DJ129,DJ131,DJ132,DJ133,DJ134,DJ143,DJ148,DJ153,DJ159,DJ165)),IF(ISNUMBER(Table5a!DG117),Table5a!DG117*N2O_GWP,Table5a!DG117))</f>
        <v>8.2941227606674648</v>
      </c>
      <c r="DK224" s="104">
        <f>IF(COUNTA(DK129,DK131,DK132,DK133,DK134,DK143,DK148,DK153,DK159,DK165),IF(NOT(COUNT(DK129,DK131,DK132,DK133,DK134,DK143,DK148,DK153,DK159,DK165)),"NK",SUM(DK129,DK131,DK132,DK133,DK134,DK143,DK148,DK153,DK159,DK165)),IF(ISNUMBER(Table5a!DH117),Table5a!DH117*N2O_GWP,Table5a!DH117))</f>
        <v>8.1884706429951475</v>
      </c>
      <c r="DL224" s="104">
        <f>IF(COUNTA(DL129,DL131,DL132,DL133,DL134,DL143,DL148,DL153,DL159,DL165),IF(NOT(COUNT(DL129,DL131,DL132,DL133,DL134,DL143,DL148,DL153,DL159,DL165)),"NK",SUM(DL129,DL131,DL132,DL133,DL134,DL143,DL148,DL153,DL159,DL165)),IF(ISNUMBER(Table5a!DI117),Table5a!DI117*N2O_GWP,Table5a!DI117))</f>
        <v>8.1835458734100062</v>
      </c>
      <c r="DM224" s="104">
        <f>IF(COUNTA(DM129,DM131,DM132,DM133,DM134,DM143,DM148,DM153,DM159,DM165),IF(NOT(COUNT(DM129,DM131,DM132,DM133,DM134,DM143,DM148,DM153,DM159,DM165)),"NK",SUM(DM129,DM131,DM132,DM133,DM134,DM143,DM148,DM153,DM159,DM165)),IF(ISNUMBER(Table5a!DJ117),Table5a!DJ117*N2O_GWP,Table5a!DJ117))</f>
        <v>8.2792573419532385</v>
      </c>
      <c r="DN224" s="104">
        <f>IF(COUNTA(DN129,DN131,DN132,DN133,DN134,DN143,DN148,DN153,DN159,DN165),IF(NOT(COUNT(DN129,DN131,DN132,DN133,DN134,DN143,DN148,DN153,DN159,DN165)),"NK",SUM(DN129,DN131,DN132,DN133,DN134,DN143,DN148,DN153,DN159,DN165)),IF(ISNUMBER(Table5a!DK117),Table5a!DK117*N2O_GWP,Table5a!DK117))</f>
        <v>8.4833634071788477</v>
      </c>
      <c r="DO224" s="104">
        <f>IF(COUNTA(DO129,DO131,DO132,DO133,DO134,DO143,DO148,DO153,DO159,DO165),IF(NOT(COUNT(DO129,DO131,DO132,DO133,DO134,DO143,DO148,DO153,DO159,DO165)),"NK",SUM(DO129,DO131,DO132,DO133,DO134,DO143,DO148,DO153,DO159,DO165)),IF(ISNUMBER(Table5a!DL117),Table5a!DL117*N2O_GWP,Table5a!DL117))</f>
        <v>8.4833634071788477</v>
      </c>
      <c r="DP224" s="104">
        <f>IF(COUNTA(DP129,DP131,DP132,DP133,DP134,DP143,DP148,DP153,DP159,DP165),IF(NOT(COUNT(DP129,DP131,DP132,DP133,DP134,DP143,DP148,DP153,DP159,DP165)),"NK",SUM(DP129,DP131,DP132,DP133,DP134,DP143,DP148,DP153,DP159,DP165)),IF(ISNUMBER(Table5a!DM117),Table5a!DM117*N2O_GWP,Table5a!DM117))</f>
        <v>8.4833634071788477</v>
      </c>
      <c r="DQ224" s="104">
        <f>IF(COUNTA(DQ129,DQ131,DQ132,DQ133,DQ134,DQ143,DQ148,DQ153,DQ159,DQ165),IF(NOT(COUNT(DQ129,DQ131,DQ132,DQ133,DQ134,DQ143,DQ148,DQ153,DQ159,DQ165)),"NK",SUM(DQ129,DQ131,DQ132,DQ133,DQ134,DQ143,DQ148,DQ153,DQ159,DQ165)),IF(ISNUMBER(Table5a!DN117),Table5a!DN117*N2O_GWP,Table5a!DN117))</f>
        <v>8.4833634071788477</v>
      </c>
      <c r="DR224" s="104">
        <f>IF(COUNTA(DR129,DR131,DR132,DR133,DR134,DR143,DR148,DR153,DR159,DR165),IF(NOT(COUNT(DR129,DR131,DR132,DR133,DR134,DR143,DR148,DR153,DR159,DR165)),"NK",SUM(DR129,DR131,DR132,DR133,DR134,DR143,DR148,DR153,DR159,DR165)),IF(ISNUMBER(Table5a!DO117),Table5a!DO117*N2O_GWP,Table5a!DO117))</f>
        <v>8.4833634071788477</v>
      </c>
      <c r="DS224" s="104">
        <f>IF(COUNTA(DS129,DS131,DS132,DS133,DS134,DS143,DS148,DS153,DS159,DS165),IF(NOT(COUNT(DS129,DS131,DS132,DS133,DS134,DS143,DS148,DS153,DS159,DS165)),"NK",SUM(DS129,DS131,DS132,DS133,DS134,DS143,DS148,DS153,DS159,DS165)),IF(ISNUMBER(Table5a!DP117),Table5a!DP117*N2O_GWP,Table5a!DP117))</f>
        <v>8.4833634071788477</v>
      </c>
      <c r="DT224" s="104">
        <f>IF(COUNTA(DT129,DT131,DT132,DT133,DT134,DT143,DT148,DT153,DT159,DT165),IF(NOT(COUNT(DT129,DT131,DT132,DT133,DT134,DT143,DT148,DT153,DT159,DT165)),"NK",SUM(DT129,DT131,DT132,DT133,DT134,DT143,DT148,DT153,DT159,DT165)),IF(ISNUMBER(Table5a!DQ117),Table5a!DQ117*N2O_GWP,Table5a!DQ117))</f>
        <v>8.4833634071788477</v>
      </c>
      <c r="DU224" s="104">
        <f>IF(COUNTA(DU129,DU131,DU132,DU133,DU134,DU143,DU148,DU153,DU159,DU165),IF(NOT(COUNT(DU129,DU131,DU132,DU133,DU134,DU143,DU148,DU153,DU159,DU165)),"NK",SUM(DU129,DU131,DU132,DU133,DU134,DU143,DU148,DU153,DU159,DU165)),IF(ISNUMBER(Table5a!DR117),Table5a!DR117*N2O_GWP,Table5a!DR117))</f>
        <v>8.4833634071788477</v>
      </c>
      <c r="DV224" s="104">
        <f>IF(COUNTA(DV129,DV131,DV132,DV133,DV134,DV143,DV148,DV153,DV159,DV165),IF(NOT(COUNT(DV129,DV131,DV132,DV133,DV134,DV143,DV148,DV153,DV159,DV165)),"NK",SUM(DV129,DV131,DV132,DV133,DV134,DV143,DV148,DV153,DV159,DV165)),IF(ISNUMBER(Table5a!DS117),Table5a!DS117*N2O_GWP,Table5a!DS117))</f>
        <v>8.4833634071788477</v>
      </c>
      <c r="DW224" s="104">
        <f>IF(COUNTA(DW129,DW131,DW132,DW133,DW134,DW143,DW148,DW153,DW159,DW165),IF(NOT(COUNT(DW129,DW131,DW132,DW133,DW134,DW143,DW148,DW153,DW159,DW165)),"NK",SUM(DW129,DW131,DW132,DW133,DW134,DW143,DW148,DW153,DW159,DW165)),IF(ISNUMBER(Table5a!DT117),Table5a!DT117*N2O_GWP,Table5a!DT117))</f>
        <v>8.4833634071788477</v>
      </c>
      <c r="DX224" s="104">
        <f>IF(COUNTA(DX129,DX131,DX132,DX133,DX134,DX143,DX148,DX153,DX159,DX165),IF(NOT(COUNT(DX129,DX131,DX132,DX133,DX134,DX143,DX148,DX153,DX159,DX165)),"NK",SUM(DX129,DX131,DX132,DX133,DX134,DX143,DX148,DX153,DX159,DX165)),IF(ISNUMBER(Table5a!DU117),Table5a!DU117*N2O_GWP,Table5a!DU117))</f>
        <v>8.4833634071788477</v>
      </c>
      <c r="DY224" s="104">
        <f>IF(COUNTA(DY129,DY131,DY132,DY133,DY134,DY143,DY148,DY153,DY159,DY165),IF(NOT(COUNT(DY129,DY131,DY132,DY133,DY134,DY143,DY148,DY153,DY159,DY165)),"NK",SUM(DY129,DY131,DY132,DY133,DY134,DY143,DY148,DY153,DY159,DY165)),IF(ISNUMBER(Table5a!DV117),Table5a!DV117*N2O_GWP,Table5a!DV117))</f>
        <v>8.4833634071788477</v>
      </c>
      <c r="DZ224" s="104">
        <f>IF(COUNTA(DZ129,DZ131,DZ132,DZ133,DZ134,DZ143,DZ148,DZ153,DZ159,DZ165),IF(NOT(COUNT(DZ129,DZ131,DZ132,DZ133,DZ134,DZ143,DZ148,DZ153,DZ159,DZ165)),"NK",SUM(DZ129,DZ131,DZ132,DZ133,DZ134,DZ143,DZ148,DZ153,DZ159,DZ165)),IF(ISNUMBER(Table5a!DW117),Table5a!DW117*N2O_GWP,Table5a!DW117))</f>
        <v>8.4833634071788477</v>
      </c>
      <c r="EA224" s="104">
        <f>IF(COUNTA(EA129,EA131,EA132,EA133,EA134,EA143,EA148,EA153,EA159,EA165),IF(NOT(COUNT(EA129,EA131,EA132,EA133,EA134,EA143,EA148,EA153,EA159,EA165)),"NK",SUM(EA129,EA131,EA132,EA133,EA134,EA143,EA148,EA153,EA159,EA165)),IF(ISNUMBER(Table5a!DX117),Table5a!DX117*N2O_GWP,Table5a!DX117))</f>
        <v>8.4833634071788477</v>
      </c>
      <c r="EB224" s="105">
        <f>IF(COUNTA(EB129,EB131,EB132,EB133,EB134,EB143,EB148,EB153,EB159,EB165),IF(NOT(COUNT(EB129,EB131,EB132,EB133,EB134,EB143,EB148,EB153,EB159,EB165)),"NK",SUM(EB129,EB131,EB132,EB133,EB134,EB143,EB148,EB153,EB159,EB165)),Table5a!DY117)</f>
        <v>864.17491341878133</v>
      </c>
      <c r="EC224" s="104">
        <f>IF(COUNTA(EC129,EC131,EC132,EC133,EC134,EC143,EC148,EC153,EC159,EC165),IF(NOT(COUNT(EC129,EC131,EC132,EC133,EC134,EC143,EC148,EC153,EC159,EC165)),"NK",SUM(EC129,EC131,EC132,EC133,EC134,EC143,EC148,EC153,EC159,EC165)),Table5a!DZ117)</f>
        <v>598.04495253440359</v>
      </c>
      <c r="ED224" s="104">
        <f>IF(COUNTA(ED129,ED131,ED132,ED133,ED134,ED143,ED148,ED153,ED159,ED165),IF(NOT(COUNT(ED129,ED131,ED132,ED133,ED134,ED143,ED148,ED153,ED159,ED165)),"NK",SUM(ED129,ED131,ED132,ED133,ED134,ED143,ED148,ED153,ED159,ED165)),Table5a!EA117)</f>
        <v>644.97540829943705</v>
      </c>
      <c r="EE224" s="104">
        <f>IF(COUNTA(EE129,EE131,EE132,EE133,EE134,EE143,EE148,EE153,EE159,EE165),IF(NOT(COUNT(EE129,EE131,EE132,EE133,EE134,EE143,EE148,EE153,EE159,EE165)),"NK",SUM(EE129,EE131,EE132,EE133,EE134,EE143,EE148,EE153,EE159,EE165)),Table5a!EB117)</f>
        <v>572.14691572188781</v>
      </c>
      <c r="EF224" s="104">
        <f>IF(COUNTA(EF129,EF131,EF132,EF133,EF134,EF143,EF148,EF153,EF159,EF165),IF(NOT(COUNT(EF129,EF131,EF132,EF133,EF134,EF143,EF148,EF153,EF159,EF165)),"NK",SUM(EF129,EF131,EF132,EF133,EF134,EF143,EF148,EF153,EF159,EF165)),Table5a!EC117)</f>
        <v>524.77483986601828</v>
      </c>
      <c r="EG224" s="104">
        <f>IF(COUNTA(EG129,EG131,EG132,EG133,EG134,EG143,EG148,EG153,EG159,EG165),IF(NOT(COUNT(EG129,EG131,EG132,EG133,EG134,EG143,EG148,EG153,EG159,EG165)),"NK",SUM(EG129,EG131,EG132,EG133,EG134,EG143,EG148,EG153,EG159,EG165)),Table5a!ED117)</f>
        <v>575.10411510263702</v>
      </c>
      <c r="EH224" s="104">
        <f>IF(COUNTA(EH129,EH131,EH132,EH133,EH134,EH143,EH148,EH153,EH159,EH165),IF(NOT(COUNT(EH129,EH131,EH132,EH133,EH134,EH143,EH148,EH153,EH159,EH165)),"NK",SUM(EH129,EH131,EH132,EH133,EH134,EH143,EH148,EH153,EH159,EH165)),Table5a!EE117)</f>
        <v>605.09942717785475</v>
      </c>
      <c r="EI224" s="104">
        <f>IF(COUNTA(EI129,EI131,EI132,EI133,EI134,EI143,EI148,EI153,EI159,EI165),IF(NOT(COUNT(EI129,EI131,EI132,EI133,EI134,EI143,EI148,EI153,EI159,EI165)),"NK",SUM(EI129,EI131,EI132,EI133,EI134,EI143,EI148,EI153,EI159,EI165)),Table5a!EF117)</f>
        <v>758.73822829110759</v>
      </c>
      <c r="EJ224" s="104" t="str">
        <f>IF(COUNTA(EJ129,EJ131,EJ132,EJ133,EJ134,EJ143,EJ148,EJ153,EJ159,EJ165),IF(NOT(COUNT(EJ129,EJ131,EJ132,EJ133,EJ134,EJ143,EJ148,EJ153,EJ159,EJ165)),"NK",SUM(EJ129,EJ131,EJ132,EJ133,EJ134,EJ143,EJ148,EJ153,EJ159,EJ165)),Table5a!EG117)</f>
        <v/>
      </c>
      <c r="EK224" s="104">
        <f>IF(COUNTA(EK129,EK131,EK132,EK133,EK134,EK143,EK148,EK153,EK159,EK165),IF(NOT(COUNT(EK129,EK131,EK132,EK133,EK134,EK143,EK148,EK153,EK159,EK165)),"NK",SUM(EK129,EK131,EK132,EK133,EK134,EK143,EK148,EK153,EK159,EK165)),Table5a!EH117)</f>
        <v>848.75847416218676</v>
      </c>
      <c r="EL224" s="104">
        <f>IF(COUNTA(EL129,EL131,EL132,EL133,EL134,EL143,EL148,EL153,EL159,EL165),IF(NOT(COUNT(EL129,EL131,EL132,EL133,EL134,EL143,EL148,EL153,EL159,EL165)),"NK",SUM(EL129,EL131,EL132,EL133,EL134,EL143,EL148,EL153,EL159,EL165)),Table5a!EI117)</f>
        <v>802.32384159397463</v>
      </c>
      <c r="EM224" s="104">
        <f>IF(COUNTA(EM129,EM131,EM132,EM133,EM134,EM143,EM148,EM153,EM159,EM165),IF(NOT(COUNT(EM129,EM131,EM132,EM133,EM134,EM143,EM148,EM153,EM159,EM165)),"NK",SUM(EM129,EM131,EM132,EM133,EM134,EM143,EM148,EM153,EM159,EM165)),Table5a!EJ117)</f>
        <v>726.00529141583468</v>
      </c>
      <c r="EN224" s="104">
        <f>IF(COUNTA(EN129,EN131,EN132,EN133,EN134,EN143,EN148,EN153,EN159,EN165),IF(NOT(COUNT(EN129,EN131,EN132,EN133,EN134,EN143,EN148,EN153,EN159,EN165)),"NK",SUM(EN129,EN131,EN132,EN133,EN134,EN143,EN148,EN153,EN159,EN165)),Table5a!EK117)</f>
        <v>759.65348859564119</v>
      </c>
      <c r="EO224" s="104">
        <f>IF(COUNTA(EO129,EO131,EO132,EO133,EO134,EO143,EO148,EO153,EO159,EO165),IF(NOT(COUNT(EO129,EO131,EO132,EO133,EO134,EO143,EO148,EO153,EO159,EO165)),"NK",SUM(EO129,EO131,EO132,EO133,EO134,EO143,EO148,EO153,EO159,EO165)),Table5a!EL117)</f>
        <v>709.88694244028432</v>
      </c>
      <c r="EP224" s="104">
        <f>IF(COUNTA(EP129,EP131,EP132,EP133,EP134,EP143,EP148,EP153,EP159,EP165),IF(NOT(COUNT(EP129,EP131,EP132,EP133,EP134,EP143,EP148,EP153,EP159,EP165)),"NK",SUM(EP129,EP131,EP132,EP133,EP134,EP143,EP148,EP153,EP159,EP165)),Table5a!EM117)</f>
        <v>697.2862157752802</v>
      </c>
      <c r="EQ224" s="104">
        <f>IF(COUNTA(EQ129,EQ131,EQ132,EQ133,EQ134,EQ143,EQ148,EQ153,EQ159,EQ165),IF(NOT(COUNT(EQ129,EQ131,EQ132,EQ133,EQ134,EQ143,EQ148,EQ153,EQ159,EQ165)),"NK",SUM(EQ129,EQ131,EQ132,EQ133,EQ134,EQ143,EQ148,EQ153,EQ159,EQ165)),Table5a!EN117)</f>
        <v>672.16049885042025</v>
      </c>
      <c r="ER224" s="104">
        <f>IF(COUNTA(ER129,ER131,ER132,ER133,ER134,ER143,ER148,ER153,ER159,ER165),IF(NOT(COUNT(ER129,ER131,ER132,ER133,ER134,ER143,ER148,ER153,ER159,ER165)),"NK",SUM(ER129,ER131,ER132,ER133,ER134,ER143,ER148,ER153,ER159,ER165)),Table5a!EO117)</f>
        <v>665.70006507827088</v>
      </c>
      <c r="ES224" s="104">
        <f>IF(COUNTA(ES129,ES131,ES132,ES133,ES134,ES143,ES148,ES153,ES159,ES165),IF(NOT(COUNT(ES129,ES131,ES132,ES133,ES134,ES143,ES148,ES153,ES159,ES165)),"NK",SUM(ES129,ES131,ES132,ES133,ES134,ES143,ES148,ES153,ES159,ES165)),Table5a!EP117)</f>
        <v>664.76041793566856</v>
      </c>
      <c r="ET224" s="104">
        <f>IF(COUNTA(ET129,ET131,ET132,ET133,ET134,ET143,ET148,ET153,ET159,ET165),IF(NOT(COUNT(ET129,ET131,ET132,ET133,ET134,ET143,ET148,ET153,ET159,ET165)),"NK",SUM(ET129,ET131,ET132,ET133,ET134,ET143,ET148,ET153,ET159,ET165)),Table5a!EQ117)</f>
        <v>686.1147542226937</v>
      </c>
      <c r="EU224" s="104">
        <f>IF(COUNTA(EU129,EU131,EU132,EU133,EU134,EU143,EU148,EU153,EU159,EU165),IF(NOT(COUNT(EU129,EU131,EU132,EU133,EU134,EU143,EU148,EU153,EU159,EU165)),"NK",SUM(EU129,EU131,EU132,EU133,EU134,EU143,EU148,EU153,EU159,EU165)),Table5a!ER117)</f>
        <v>675.83220242365371</v>
      </c>
      <c r="EV224" s="104">
        <f>IF(COUNTA(EV129,EV131,EV132,EV133,EV134,EV143,EV148,EV153,EV159,EV165),IF(NOT(COUNT(EV129,EV131,EV132,EV133,EV134,EV143,EV148,EV153,EV159,EV165)),"NK",SUM(EV129,EV131,EV132,EV133,EV134,EV143,EV148,EV153,EV159,EV165)),Table5a!ES117)</f>
        <v>653.01625597170619</v>
      </c>
      <c r="EW224" s="104">
        <f>IF(COUNTA(EW129,EW131,EW132,EW133,EW134,EW143,EW148,EW153,EW159,EW165),IF(NOT(COUNT(EW129,EW131,EW132,EW133,EW134,EW143,EW148,EW153,EW159,EW165)),"NK",SUM(EW129,EW131,EW132,EW133,EW134,EW143,EW148,EW153,EW159,EW165)),Table5a!ET117)</f>
        <v>600.86995382577811</v>
      </c>
      <c r="EX224" s="104">
        <f>IF(COUNTA(EX129,EX131,EX132,EX133,EX134,EX143,EX148,EX153,EX159,EX165),IF(NOT(COUNT(EX129,EX131,EX132,EX133,EX134,EX143,EX148,EX153,EX159,EX165)),"NK",SUM(EX129,EX131,EX132,EX133,EX134,EX143,EX148,EX153,EX159,EX165)),Table5a!EU117)</f>
        <v>607.72305941568823</v>
      </c>
      <c r="EY224" s="104">
        <f>IF(COUNTA(EY129,EY131,EY132,EY133,EY134,EY143,EY148,EY153,EY159,EY165),IF(NOT(COUNT(EY129,EY131,EY132,EY133,EY134,EY143,EY148,EY153,EY159,EY165)),"NK",SUM(EY129,EY131,EY132,EY133,EY134,EY143,EY148,EY153,EY159,EY165)),Table5a!EV117)</f>
        <v>618.72879143281648</v>
      </c>
      <c r="EZ224" s="104">
        <f>IF(COUNTA(EZ129,EZ131,EZ132,EZ133,EZ134,EZ143,EZ148,EZ153,EZ159,EZ165),IF(NOT(COUNT(EZ129,EZ131,EZ132,EZ133,EZ134,EZ143,EZ148,EZ153,EZ159,EZ165)),"NK",SUM(EZ129,EZ131,EZ132,EZ133,EZ134,EZ143,EZ148,EZ153,EZ159,EZ165)),Table5a!EW117)</f>
        <v>623.07163853869554</v>
      </c>
      <c r="FA224" s="104">
        <f>IF(COUNTA(FA129,FA131,FA132,FA133,FA134,FA143,FA148,FA153,FA159,FA165),IF(NOT(COUNT(FA129,FA131,FA132,FA133,FA134,FA143,FA148,FA153,FA159,FA165)),"NK",SUM(FA129,FA131,FA132,FA133,FA134,FA143,FA148,FA153,FA159,FA165)),Table5a!EX117)</f>
        <v>609.07413890014561</v>
      </c>
      <c r="FB224" s="104">
        <f>IF(COUNTA(FB129,FB131,FB132,FB133,FB134,FB143,FB148,FB153,FB159,FB165),IF(NOT(COUNT(FB129,FB131,FB132,FB133,FB134,FB143,FB148,FB153,FB159,FB165)),"NK",SUM(FB129,FB131,FB132,FB133,FB134,FB143,FB148,FB153,FB159,FB165)),Table5a!EY117)</f>
        <v>602.24175193542692</v>
      </c>
      <c r="FC224" s="104">
        <f>IF(COUNTA(FC129,FC131,FC132,FC133,FC134,FC143,FC148,FC153,FC159,FC165),IF(NOT(COUNT(FC129,FC131,FC132,FC133,FC134,FC143,FC148,FC153,FC159,FC165)),"NK",SUM(FC129,FC131,FC132,FC133,FC134,FC143,FC148,FC153,FC159,FC165)),Table5a!EZ117)</f>
        <v>593.42902872647403</v>
      </c>
      <c r="FD224" s="104">
        <f>IF(COUNTA(FD129,FD131,FD132,FD133,FD134,FD143,FD148,FD153,FD159,FD165),IF(NOT(COUNT(FD129,FD131,FD132,FD133,FD134,FD143,FD148,FD153,FD159,FD165)),"NK",SUM(FD129,FD131,FD132,FD133,FD134,FD143,FD148,FD153,FD159,FD165)),Table5a!FA117)</f>
        <v>573.72925734923069</v>
      </c>
      <c r="FE224" s="104">
        <f>IF(COUNTA(FE129,FE131,FE132,FE133,FE134,FE143,FE148,FE153,FE159,FE165),IF(NOT(COUNT(FE129,FE131,FE132,FE133,FE134,FE143,FE148,FE153,FE159,FE165)),"NK",SUM(FE129,FE131,FE132,FE133,FE134,FE143,FE148,FE153,FE159,FE165)),Table5a!FB117)</f>
        <v>553.47919170287366</v>
      </c>
      <c r="FF224" s="104">
        <f>IF(COUNTA(FF129,FF131,FF132,FF133,FF134,FF143,FF148,FF153,FF159,FF165),IF(NOT(COUNT(FF129,FF131,FF132,FF133,FF134,FF143,FF148,FF153,FF159,FF165)),"NK",SUM(FF129,FF131,FF132,FF133,FF134,FF143,FF148,FF153,FF159,FF165)),Table5a!FC117)</f>
        <v>640.30394223698158</v>
      </c>
      <c r="FG224" s="104">
        <f>IF(COUNTA(FG129,FG131,FG132,FG133,FG134,FG143,FG148,FG153,FG159,FG165),IF(NOT(COUNT(FG129,FG131,FG132,FG133,FG134,FG143,FG148,FG153,FG159,FG165)),"NK",SUM(FG129,FG131,FG132,FG133,FG134,FG143,FG148,FG153,FG159,FG165)),Table5a!FD117)</f>
        <v>639.85810428989032</v>
      </c>
      <c r="FH224" s="104">
        <f>IF(COUNTA(FH129,FH131,FH132,FH133,FH134,FH143,FH148,FH153,FH159,FH165),IF(NOT(COUNT(FH129,FH131,FH132,FH133,FH134,FH143,FH148,FH153,FH159,FH165)),"NK",SUM(FH129,FH131,FH132,FH133,FH134,FH143,FH148,FH153,FH159,FH165)),Table5a!FE117)</f>
        <v>639.04143064689504</v>
      </c>
      <c r="FI224" s="104">
        <f>IF(COUNTA(FI129,FI131,FI132,FI133,FI134,FI143,FI148,FI153,FI159,FI165),IF(NOT(COUNT(FI129,FI131,FI132,FI133,FI134,FI143,FI148,FI153,FI159,FI165)),"NK",SUM(FI129,FI131,FI132,FI133,FI134,FI143,FI148,FI153,FI159,FI165)),Table5a!FF117)</f>
        <v>638.08637290077343</v>
      </c>
      <c r="FJ224" s="104">
        <f>IF(COUNTA(FJ129,FJ131,FJ132,FJ133,FJ134,FJ143,FJ148,FJ153,FJ159,FJ165),IF(NOT(COUNT(FJ129,FJ131,FJ132,FJ133,FJ134,FJ143,FJ148,FJ153,FJ159,FJ165)),"NK",SUM(FJ129,FJ131,FJ132,FJ133,FJ134,FJ143,FJ148,FJ153,FJ159,FJ165)),Table5a!FG117)</f>
        <v>637.07682157423255</v>
      </c>
      <c r="FK224" s="104">
        <f>IF(COUNTA(FK129,FK131,FK132,FK133,FK134,FK143,FK148,FK153,FK159,FK165),IF(NOT(COUNT(FK129,FK131,FK132,FK133,FK134,FK143,FK148,FK153,FK159,FK165)),"NK",SUM(FK129,FK131,FK132,FK133,FK134,FK143,FK148,FK153,FK159,FK165)),Table5a!FH117)</f>
        <v>636.22108537908252</v>
      </c>
      <c r="FL224" s="104">
        <f>IF(COUNTA(FL129,FL131,FL132,FL133,FL134,FL143,FL148,FL153,FL159,FL165),IF(NOT(COUNT(FL129,FL131,FL132,FL133,FL134,FL143,FL148,FL153,FL159,FL165)),"NK",SUM(FL129,FL131,FL132,FL133,FL134,FL143,FL148,FL153,FL159,FL165)),Table5a!FI117)</f>
        <v>635.76425660038092</v>
      </c>
      <c r="FM224" s="104">
        <f>IF(COUNTA(FM129,FM131,FM132,FM133,FM134,FM143,FM148,FM153,FM159,FM165),IF(NOT(COUNT(FM129,FM131,FM132,FM133,FM134,FM143,FM148,FM153,FM159,FM165)),"NK",SUM(FM129,FM131,FM132,FM133,FM134,FM143,FM148,FM153,FM159,FM165)),Table5a!FJ117)</f>
        <v>635.47758149520098</v>
      </c>
      <c r="FN224" s="104">
        <f>IF(COUNTA(FN129,FN131,FN132,FN133,FN134,FN143,FN148,FN153,FN159,FN165),IF(NOT(COUNT(FN129,FN131,FN132,FN133,FN134,FN143,FN148,FN153,FN159,FN165)),"NK",SUM(FN129,FN131,FN132,FN133,FN134,FN143,FN148,FN153,FN159,FN165)),Table5a!FK117)</f>
        <v>635.21594027128901</v>
      </c>
      <c r="FO224" s="104">
        <f>IF(COUNTA(FO129,FO131,FO132,FO133,FO134,FO143,FO148,FO153,FO159,FO165),IF(NOT(COUNT(FO129,FO131,FO132,FO133,FO134,FO143,FO148,FO153,FO159,FO165)),"NK",SUM(FO129,FO131,FO132,FO133,FO134,FO143,FO148,FO153,FO159,FO165)),Table5a!FL117)</f>
        <v>635.00524997308889</v>
      </c>
      <c r="FP224" s="104">
        <f>IF(COUNTA(FP129,FP131,FP132,FP133,FP134,FP143,FP148,FP153,FP159,FP165),IF(NOT(COUNT(FP129,FP131,FP132,FP133,FP134,FP143,FP148,FP153,FP159,FP165)),"NK",SUM(FP129,FP131,FP132,FP133,FP134,FP143,FP148,FP153,FP159,FP165)),Table5a!FM117)</f>
        <v>634.16732622984307</v>
      </c>
      <c r="FQ224" s="104">
        <f>IF(COUNTA(FQ129,FQ131,FQ132,FQ133,FQ134,FQ143,FQ148,FQ153,FQ159,FQ165),IF(NOT(COUNT(FQ129,FQ131,FQ132,FQ133,FQ134,FQ143,FQ148,FQ153,FQ159,FQ165)),"NK",SUM(FQ129,FQ131,FQ132,FQ133,FQ134,FQ143,FQ148,FQ153,FQ159,FQ165)),Table5a!FN117)</f>
        <v>633.198945732026</v>
      </c>
    </row>
    <row r="225" spans="1:173" ht="15" customHeight="1" outlineLevel="1" x14ac:dyDescent="0.3">
      <c r="D225" s="81" t="s">
        <v>24268</v>
      </c>
      <c r="E225" s="37" t="s">
        <v>24269</v>
      </c>
      <c r="F225" s="104">
        <f>IF(COUNTA(F135,F137,F138,F139,F140,F144,F149,F154,F160,F166),IF(NOT(COUNT(F135,F137,F138,F139,F140,F144,F149,F154,F160,F166)),"NK",SUM(F135,F137,F138,F139,F140,F144,F149,F154,F160,F166)),Table5a!C126)</f>
        <v>-148.18870141760556</v>
      </c>
      <c r="G225" s="104">
        <f>IF(COUNTA(G135,G137,G138,G139,G140,G144,G149,G154,G160,G166),IF(NOT(COUNT(G135,G137,G138,G139,G140,G144,G149,G154,G160,G166)),"NK",SUM(G135,G137,G138,G139,G140,G144,G149,G154,G160,G166)),Table5a!D126)</f>
        <v>-231.01608445769341</v>
      </c>
      <c r="H225" s="104">
        <f>IF(COUNTA(H135,H137,H138,H139,H140,H144,H149,H154,H160,H166),IF(NOT(COUNT(H135,H137,H138,H139,H140,H144,H149,H154,H160,H166)),"NK",SUM(H135,H137,H138,H139,H140,H144,H149,H154,H160,H166)),Table5a!E126)</f>
        <v>-219.69397714041301</v>
      </c>
      <c r="I225" s="104">
        <f>IF(COUNTA(I135,I137,I138,I139,I140,I144,I149,I154,I160,I166),IF(NOT(COUNT(I135,I137,I138,I139,I140,I144,I149,I154,I160,I166)),"NK",SUM(I135,I137,I138,I139,I140,I144,I149,I154,I160,I166)),Table5a!F126)</f>
        <v>-206.29380851055441</v>
      </c>
      <c r="J225" s="104">
        <f>IF(COUNTA(J135,J137,J138,J139,J140,J144,J149,J154,J160,J166),IF(NOT(COUNT(J135,J137,J138,J139,J140,J144,J149,J154,J160,J166)),"NK",SUM(J135,J137,J138,J139,J140,J144,J149,J154,J160,J166)),Table5a!G126)</f>
        <v>-192.00820111983921</v>
      </c>
      <c r="K225" s="104">
        <f>IF(COUNTA(K135,K137,K138,K139,K140,K144,K149,K154,K160,K166),IF(NOT(COUNT(K135,K137,K138,K139,K140,K144,K149,K154,K160,K166)),"NK",SUM(K135,K137,K138,K139,K140,K144,K149,K154,K160,K166)),Table5a!H126)</f>
        <v>-178.71235651653279</v>
      </c>
      <c r="L225" s="104">
        <f>IF(COUNTA(L135,L137,L138,L139,L140,L144,L149,L154,L160,L166),IF(NOT(COUNT(L135,L137,L138,L139,L140,L144,L149,L154,L160,L166)),"NK",SUM(L135,L137,L138,L139,L140,L144,L149,L154,L160,L166)),Table5a!I126)</f>
        <v>-168.16309260100425</v>
      </c>
      <c r="M225" s="104">
        <f>IF(COUNTA(M135,M137,M138,M139,M140,M144,M149,M154,M160,M166),IF(NOT(COUNT(M135,M137,M138,M139,M140,M144,M149,M154,M160,M166)),"NK",SUM(M135,M137,M138,M139,M140,M144,M149,M154,M160,M166)),Table5a!J126)</f>
        <v>-157.08345922746065</v>
      </c>
      <c r="N225" s="104" t="str">
        <f>IF(COUNTA(N135,N137,N138,N139,N140,N144,N149,N154,N160,N166),IF(NOT(COUNT(N135,N137,N138,N139,N140,N144,N149,N154,N160,N166)),"NK",SUM(N135,N137,N138,N139,N140,N144,N149,N154,N160,N166)),Table5a!K126)</f>
        <v/>
      </c>
      <c r="O225" s="104">
        <f>IF(COUNTA(O135,O137,O138,O139,O140,O144,O149,O154,O160,O166),IF(NOT(COUNT(O135,O137,O138,O139,O140,O144,O149,O154,O160,O166)),"NK",SUM(O135,O137,O138,O139,O140,O144,O149,O154,O160,O166)),Table5a!L126)</f>
        <v>-140.78735192668148</v>
      </c>
      <c r="P225" s="104">
        <f>IF(COUNTA(P135,P137,P138,P139,P140,P144,P149,P154,P160,P166),IF(NOT(COUNT(P135,P137,P138,P139,P140,P144,P149,P154,P160,P166)),"NK",SUM(P135,P137,P138,P139,P140,P144,P149,P154,P160,P166)),Table5a!M126)</f>
        <v>-134.23639719831209</v>
      </c>
      <c r="Q225" s="104">
        <f>IF(COUNTA(Q135,Q137,Q138,Q139,Q140,Q144,Q149,Q154,Q160,Q166),IF(NOT(COUNT(Q135,Q137,Q138,Q139,Q140,Q144,Q149,Q154,Q160,Q166)),"NK",SUM(Q135,Q137,Q138,Q139,Q140,Q144,Q149,Q154,Q160,Q166)),Table5a!N126)</f>
        <v>-127.87384410387585</v>
      </c>
      <c r="R225" s="104">
        <f>IF(COUNTA(R135,R137,R138,R139,R140,R144,R149,R154,R160,R166),IF(NOT(COUNT(R135,R137,R138,R139,R140,R144,R149,R154,R160,R166)),"NK",SUM(R135,R137,R138,R139,R140,R144,R149,R154,R160,R166)),Table5a!O126)</f>
        <v>-122.32240509059361</v>
      </c>
      <c r="S225" s="104">
        <f>IF(COUNTA(S135,S137,S138,S139,S140,S144,S149,S154,S160,S166),IF(NOT(COUNT(S135,S137,S138,S139,S140,S144,S149,S154,S160,S166)),"NK",SUM(S135,S137,S138,S139,S140,S144,S149,S154,S160,S166)),Table5a!P126)</f>
        <v>-116.70193005124854</v>
      </c>
      <c r="T225" s="104">
        <f>IF(COUNTA(T135,T137,T138,T139,T140,T144,T149,T154,T160,T166),IF(NOT(COUNT(T135,T137,T138,T139,T140,T144,T149,T154,T160,T166)),"NK",SUM(T135,T137,T138,T139,T140,T144,T149,T154,T160,T166)),Table5a!Q126)</f>
        <v>-110.58072793094732</v>
      </c>
      <c r="U225" s="104">
        <f>IF(COUNTA(U135,U137,U138,U139,U140,U144,U149,U154,U160,U166),IF(NOT(COUNT(U135,U137,U138,U139,U140,U144,U149,U154,U160,U166)),"NK",SUM(U135,U137,U138,U139,U140,U144,U149,U154,U160,U166)),Table5a!R126)</f>
        <v>-105.35559901222641</v>
      </c>
      <c r="V225" s="104">
        <f>IF(COUNTA(V135,V137,V138,V139,V140,V144,V149,V154,V160,V166),IF(NOT(COUNT(V135,V137,V138,V139,V140,V144,V149,V154,V160,V166)),"NK",SUM(V135,V137,V138,V139,V140,V144,V149,V154,V160,V166)),Table5a!S126)</f>
        <v>-100.92869372604929</v>
      </c>
      <c r="W225" s="104">
        <f>IF(COUNTA(W135,W137,W138,W139,W140,W144,W149,W154,W160,W166),IF(NOT(COUNT(W135,W137,W138,W139,W140,W144,W149,W154,W160,W166)),"NK",SUM(W135,W137,W138,W139,W140,W144,W149,W154,W160,W166)),Table5a!T126)</f>
        <v>-96.264027461644446</v>
      </c>
      <c r="X225" s="104">
        <f>IF(COUNTA(X135,X137,X138,X139,X140,X144,X149,X154,X160,X166),IF(NOT(COUNT(X135,X137,X138,X139,X140,X144,X149,X154,X160,X166)),"NK",SUM(X135,X137,X138,X139,X140,X144,X149,X154,X160,X166)),Table5a!U126)</f>
        <v>-92.542129552169257</v>
      </c>
      <c r="Y225" s="104">
        <f>IF(COUNTA(Y135,Y137,Y138,Y139,Y140,Y144,Y149,Y154,Y160,Y166),IF(NOT(COUNT(Y135,Y137,Y138,Y139,Y140,Y144,Y149,Y154,Y160,Y166)),"NK",SUM(Y135,Y137,Y138,Y139,Y140,Y144,Y149,Y154,Y160,Y166)),Table5a!V126)</f>
        <v>-90.163601817696772</v>
      </c>
      <c r="Z225" s="104">
        <f>IF(COUNTA(Z135,Z137,Z138,Z139,Z140,Z144,Z149,Z154,Z160,Z166),IF(NOT(COUNT(Z135,Z137,Z138,Z139,Z140,Z144,Z149,Z154,Z160,Z166)),"NK",SUM(Z135,Z137,Z138,Z139,Z140,Z144,Z149,Z154,Z160,Z166)),Table5a!W126)</f>
        <v>-87.855120728771368</v>
      </c>
      <c r="AA225" s="104">
        <f>IF(COUNTA(AA135,AA137,AA138,AA139,AA140,AA144,AA149,AA154,AA160,AA166),IF(NOT(COUNT(AA135,AA137,AA138,AA139,AA140,AA144,AA149,AA154,AA160,AA166)),"NK",SUM(AA135,AA137,AA138,AA139,AA140,AA144,AA149,AA154,AA160,AA166)),Table5a!X126)</f>
        <v>-86.481427257715055</v>
      </c>
      <c r="AB225" s="104">
        <f>IF(COUNTA(AB135,AB137,AB138,AB139,AB140,AB144,AB149,AB154,AB160,AB166),IF(NOT(COUNT(AB135,AB137,AB138,AB139,AB140,AB144,AB149,AB154,AB160,AB166)),"NK",SUM(AB135,AB137,AB138,AB139,AB140,AB144,AB149,AB154,AB160,AB166)),Table5a!Y126)</f>
        <v>-84.67064926456473</v>
      </c>
      <c r="AC225" s="104">
        <f>IF(COUNTA(AC135,AC137,AC138,AC139,AC140,AC144,AC149,AC154,AC160,AC166),IF(NOT(COUNT(AC135,AC137,AC138,AC139,AC140,AC144,AC149,AC154,AC160,AC166)),"NK",SUM(AC135,AC137,AC138,AC139,AC140,AC144,AC149,AC154,AC160,AC166)),Table5a!Z126)</f>
        <v>-82.846163732803547</v>
      </c>
      <c r="AD225" s="104">
        <f>IF(COUNTA(AD135,AD137,AD138,AD139,AD140,AD144,AD149,AD154,AD160,AD166),IF(NOT(COUNT(AD135,AD137,AD138,AD139,AD140,AD144,AD149,AD154,AD160,AD166)),"NK",SUM(AD135,AD137,AD138,AD139,AD140,AD144,AD149,AD154,AD160,AD166)),Table5a!AA126)</f>
        <v>-81.502480449692442</v>
      </c>
      <c r="AE225" s="104">
        <f>IF(COUNTA(AE135,AE137,AE138,AE139,AE140,AE144,AE149,AE154,AE160,AE166),IF(NOT(COUNT(AE135,AE137,AE138,AE139,AE140,AE144,AE149,AE154,AE160,AE166)),"NK",SUM(AE135,AE137,AE138,AE139,AE140,AE144,AE149,AE154,AE160,AE166)),Table5a!AB126)</f>
        <v>-80.564806375289592</v>
      </c>
      <c r="AF225" s="104">
        <f>IF(COUNTA(AF135,AF137,AF138,AF139,AF140,AF144,AF149,AF154,AF160,AF166),IF(NOT(COUNT(AF135,AF137,AF138,AF139,AF140,AF144,AF149,AF154,AF160,AF166)),"NK",SUM(AF135,AF137,AF138,AF139,AF140,AF144,AF149,AF154,AF160,AF166)),Table5a!AC126)</f>
        <v>-79.160870786562043</v>
      </c>
      <c r="AG225" s="104">
        <f>IF(COUNTA(AG135,AG137,AG138,AG139,AG140,AG144,AG149,AG154,AG160,AG166),IF(NOT(COUNT(AG135,AG137,AG138,AG139,AG140,AG144,AG149,AG154,AG160,AG166)),"NK",SUM(AG135,AG137,AG138,AG139,AG140,AG144,AG149,AG154,AG160,AG166)),Table5a!AD126)</f>
        <v>-78.726820003761645</v>
      </c>
      <c r="AH225" s="104">
        <f>IF(COUNTA(AH135,AH137,AH138,AH139,AH140,AH144,AH149,AH154,AH160,AH166),IF(NOT(COUNT(AH135,AH137,AH138,AH139,AH140,AH144,AH149,AH154,AH160,AH166)),"NK",SUM(AH135,AH137,AH138,AH139,AH140,AH144,AH149,AH154,AH160,AH166)),Table5a!AE126)</f>
        <v>-78.517902504157831</v>
      </c>
      <c r="AI225" s="104">
        <f>IF(COUNTA(AI135,AI137,AI138,AI139,AI140,AI144,AI149,AI154,AI160,AI166),IF(NOT(COUNT(AI135,AI137,AI138,AI139,AI140,AI144,AI149,AI154,AI160,AI166)),"NK",SUM(AI135,AI137,AI138,AI139,AI140,AI144,AI149,AI154,AI160,AI166)),Table5a!AF126)</f>
        <v>-77.752128960808164</v>
      </c>
      <c r="AJ225" s="104">
        <f>IF(COUNTA(AJ135,AJ137,AJ138,AJ139,AJ140,AJ144,AJ149,AJ154,AJ160,AJ166),IF(NOT(COUNT(AJ135,AJ137,AJ138,AJ139,AJ140,AJ144,AJ149,AJ154,AJ160,AJ166)),"NK",SUM(AJ135,AJ137,AJ138,AJ139,AJ140,AJ144,AJ149,AJ154,AJ160,AJ166)),Table5a!AG126)</f>
        <v>-76.986355417458526</v>
      </c>
      <c r="AK225" s="104">
        <f>IF(COUNTA(AK135,AK137,AK138,AK139,AK140,AK144,AK149,AK154,AK160,AK166),IF(NOT(COUNT(AK135,AK137,AK138,AK139,AK140,AK144,AK149,AK154,AK160,AK166)),"NK",SUM(AK135,AK137,AK138,AK139,AK140,AK144,AK149,AK154,AK160,AK166)),Table5a!AH126)</f>
        <v>-76.220581874108916</v>
      </c>
      <c r="AL225" s="104">
        <f>IF(COUNTA(AL135,AL137,AL138,AL139,AL140,AL144,AL149,AL154,AL160,AL166),IF(NOT(COUNT(AL135,AL137,AL138,AL139,AL140,AL144,AL149,AL154,AL160,AL166)),"NK",SUM(AL135,AL137,AL138,AL139,AL140,AL144,AL149,AL154,AL160,AL166)),Table5a!AI126)</f>
        <v>-75.454808330759249</v>
      </c>
      <c r="AM225" s="104">
        <f>IF(COUNTA(AM135,AM137,AM138,AM139,AM140,AM144,AM149,AM154,AM160,AM166),IF(NOT(COUNT(AM135,AM137,AM138,AM139,AM140,AM144,AM149,AM154,AM160,AM166)),"NK",SUM(AM135,AM137,AM138,AM139,AM140,AM144,AM149,AM154,AM160,AM166)),Table5a!AJ126)</f>
        <v>-74.689034787409611</v>
      </c>
      <c r="AN225" s="104">
        <f>IF(COUNTA(AN135,AN137,AN138,AN139,AN140,AN144,AN149,AN154,AN160,AN166),IF(NOT(COUNT(AN135,AN137,AN138,AN139,AN140,AN144,AN149,AN154,AN160,AN166)),"NK",SUM(AN135,AN137,AN138,AN139,AN140,AN144,AN149,AN154,AN160,AN166)),Table5a!AK126)</f>
        <v>-73.823382541680473</v>
      </c>
      <c r="AO225" s="104">
        <f>IF(COUNTA(AO135,AO137,AO138,AO139,AO140,AO144,AO149,AO154,AO160,AO166),IF(NOT(COUNT(AO135,AO137,AO138,AO139,AO140,AO144,AO149,AO154,AO160,AO166)),"NK",SUM(AO135,AO137,AO138,AO139,AO140,AO144,AO149,AO154,AO160,AO166)),Table5a!AL126)</f>
        <v>-72.957730295951336</v>
      </c>
      <c r="AP225" s="104">
        <f>IF(COUNTA(AP135,AP137,AP138,AP139,AP140,AP144,AP149,AP154,AP160,AP166),IF(NOT(COUNT(AP135,AP137,AP138,AP139,AP140,AP144,AP149,AP154,AP160,AP166)),"NK",SUM(AP135,AP137,AP138,AP139,AP140,AP144,AP149,AP154,AP160,AP166)),Table5a!AM126)</f>
        <v>-72.092078050222199</v>
      </c>
      <c r="AQ225" s="104">
        <f>IF(COUNTA(AQ135,AQ137,AQ138,AQ139,AQ140,AQ144,AQ149,AQ154,AQ160,AQ166),IF(NOT(COUNT(AQ135,AQ137,AQ138,AQ139,AQ140,AQ144,AQ149,AQ154,AQ160,AQ166)),"NK",SUM(AQ135,AQ137,AQ138,AQ139,AQ140,AQ144,AQ149,AQ154,AQ160,AQ166)),Table5a!AN126)</f>
        <v>-71.226425804493005</v>
      </c>
      <c r="AR225" s="104">
        <f>IF(COUNTA(AR135,AR137,AR138,AR139,AR140,AR144,AR149,AR154,AR160,AR166),IF(NOT(COUNT(AR135,AR137,AR138,AR139,AR140,AR144,AR149,AR154,AR160,AR166)),"NK",SUM(AR135,AR137,AR138,AR139,AR140,AR144,AR149,AR154,AR160,AR166)),Table5a!AO126)</f>
        <v>-70.360773558763896</v>
      </c>
      <c r="AS225" s="104">
        <f>IF(COUNTA(AS135,AS137,AS138,AS139,AS140,AS144,AS149,AS154,AS160,AS166),IF(NOT(COUNT(AS135,AS137,AS138,AS139,AS140,AS144,AS149,AS154,AS160,AS166)),"NK",SUM(AS135,AS137,AS138,AS139,AS140,AS144,AS149,AS154,AS160,AS166)),Table5a!AP126)</f>
        <v>-69.49512131303473</v>
      </c>
      <c r="AT225" s="104">
        <f>IF(COUNTA(AT135,AT137,AT138,AT139,AT140,AT144,AT149,AT154,AT160,AT166),IF(NOT(COUNT(AT135,AT137,AT138,AT139,AT140,AT144,AT149,AT154,AT160,AT166)),"NK",SUM(AT135,AT137,AT138,AT139,AT140,AT144,AT149,AT154,AT160,AT166)),Table5a!AQ126)</f>
        <v>-68.629469067305592</v>
      </c>
      <c r="AU225" s="104">
        <f>IF(COUNTA(AU135,AU137,AU138,AU139,AU140,AU144,AU149,AU154,AU160,AU166),IF(NOT(COUNT(AU135,AU137,AU138,AU139,AU140,AU144,AU149,AU154,AU160,AU166)),"NK",SUM(AU135,AU137,AU138,AU139,AU140,AU144,AU149,AU154,AU160,AU166)),Table5a!AR126)</f>
        <v>-67.763816821576455</v>
      </c>
      <c r="AV225" s="105">
        <f>IF(COUNTA(AV135,AV137,AV138,AV139,AV140,AV144,AV149,AV154,AV160,AV166),IF(NOT(COUNT(AV135,AV137,AV138,AV139,AV140,AV144,AV149,AV154,AV160,AV166)),"NK",SUM(AV135,AV137,AV138,AV139,AV140,AV144,AV149,AV154,AV160,AV166)),IF(ISNUMBER(Table5a!AS126),Table5a!AS126*CH4_GWP,Table5a!AS126))</f>
        <v>2.1362625262631419E-3</v>
      </c>
      <c r="AW225" s="104">
        <f>IF(COUNTA(AW135,AW137,AW138,AW139,AW140,AW144,AW149,AW154,AW160,AW166),IF(NOT(COUNT(AW135,AW137,AW138,AW139,AW140,AW144,AW149,AW154,AW160,AW166)),"NK",SUM(AW135,AW137,AW138,AW139,AW140,AW144,AW149,AW154,AW160,AW166)),IF(ISNUMBER(Table5a!AT126),Table5a!AT126*CH4_GWP,Table5a!AT126))</f>
        <v>6.9167750685182661E-2</v>
      </c>
      <c r="AX225" s="104">
        <f>IF(COUNTA(AX135,AX137,AX138,AX139,AX140,AX144,AX149,AX154,AX160,AX166),IF(NOT(COUNT(AX135,AX137,AX138,AX139,AX140,AX144,AX149,AX154,AX160,AX166)),"NK",SUM(AX135,AX137,AX138,AX139,AX140,AX144,AX149,AX154,AX160,AX166)),IF(ISNUMBER(Table5a!AU126),Table5a!AU126*CH4_GWP,Table5a!AU126))</f>
        <v>6.8845993281233309E-2</v>
      </c>
      <c r="AY225" s="104">
        <f>IF(COUNTA(AY135,AY137,AY138,AY139,AY140,AY144,AY149,AY154,AY160,AY166),IF(NOT(COUNT(AY135,AY137,AY138,AY139,AY140,AY144,AY149,AY154,AY160,AY166)),"NK",SUM(AY135,AY137,AY138,AY139,AY140,AY144,AY149,AY154,AY160,AY166)),IF(ISNUMBER(Table5a!AV126),Table5a!AV126*CH4_GWP,Table5a!AV126))</f>
        <v>4.5096348765475205E-3</v>
      </c>
      <c r="AZ225" s="104">
        <f>IF(COUNTA(AZ135,AZ137,AZ138,AZ139,AZ140,AZ144,AZ149,AZ154,AZ160,AZ166),IF(NOT(COUNT(AZ135,AZ137,AZ138,AZ139,AZ140,AZ144,AZ149,AZ154,AZ160,AZ166)),"NK",SUM(AZ135,AZ137,AZ138,AZ139,AZ140,AZ144,AZ149,AZ154,AZ160,AZ166)),IF(ISNUMBER(Table5a!AW126),Table5a!AW126*CH4_GWP,Table5a!AW126))</f>
        <v>5.2087393688458855E-2</v>
      </c>
      <c r="BA225" s="104">
        <f>IF(COUNTA(BA135,BA137,BA138,BA139,BA140,BA144,BA149,BA154,BA160,BA166),IF(NOT(COUNT(BA135,BA137,BA138,BA139,BA140,BA144,BA149,BA154,BA160,BA166)),"NK",SUM(BA135,BA137,BA138,BA139,BA140,BA144,BA149,BA154,BA160,BA166)),IF(ISNUMBER(Table5a!AX126),Table5a!AX126*CH4_GWP,Table5a!AX126))</f>
        <v>2.3578870181744952E-3</v>
      </c>
      <c r="BB225" s="104">
        <f>IF(COUNTA(BB135,BB137,BB138,BB139,BB140,BB144,BB149,BB154,BB160,BB166),IF(NOT(COUNT(BB135,BB137,BB138,BB139,BB140,BB144,BB149,BB154,BB160,BB166)),"NK",SUM(BB135,BB137,BB138,BB139,BB140,BB144,BB149,BB154,BB160,BB166)),IF(ISNUMBER(Table5a!AY126),Table5a!AY126*CH4_GWP,Table5a!AY126))</f>
        <v>0.14882062589614042</v>
      </c>
      <c r="BC225" s="104">
        <f>IF(COUNTA(BC135,BC137,BC138,BC139,BC140,BC144,BC149,BC154,BC160,BC166),IF(NOT(COUNT(BC135,BC137,BC138,BC139,BC140,BC144,BC149,BC154,BC160,BC166)),"NK",SUM(BC135,BC137,BC138,BC139,BC140,BC144,BC149,BC154,BC160,BC166)),IF(ISNUMBER(Table5a!AZ126),Table5a!AZ126*CH4_GWP,Table5a!AZ126))</f>
        <v>5.3601001750712678E-3</v>
      </c>
      <c r="BD225" s="104" t="str">
        <f>IF(COUNTA(BD135,BD137,BD138,BD139,BD140,BD144,BD149,BD154,BD160,BD166),IF(NOT(COUNT(BD135,BD137,BD138,BD139,BD140,BD144,BD149,BD154,BD160,BD166)),"NK",SUM(BD135,BD137,BD138,BD139,BD140,BD144,BD149,BD154,BD160,BD166)),IF(ISNUMBER(Table5a!BA126),Table5a!BA126*CH4_GWP,Table5a!BA126))</f>
        <v/>
      </c>
      <c r="BE225" s="104">
        <f>IF(COUNTA(BE135,BE137,BE138,BE139,BE140,BE144,BE149,BE154,BE160,BE166),IF(NOT(COUNT(BE135,BE137,BE138,BE139,BE140,BE144,BE149,BE154,BE160,BE166)),"NK",SUM(BE135,BE137,BE138,BE139,BE140,BE144,BE149,BE154,BE160,BE166)),IF(ISNUMBER(Table5a!BB126),Table5a!BB126*CH4_GWP,Table5a!BB126))</f>
        <v>4.2152453860821636E-2</v>
      </c>
      <c r="BF225" s="104">
        <f>IF(COUNTA(BF135,BF137,BF138,BF139,BF140,BF144,BF149,BF154,BF160,BF166),IF(NOT(COUNT(BF135,BF137,BF138,BF139,BF140,BF144,BF149,BF154,BF160,BF166)),"NK",SUM(BF135,BF137,BF138,BF139,BF140,BF144,BF149,BF154,BF160,BF166)),IF(ISNUMBER(Table5a!BC126),Table5a!BC126*CH4_GWP,Table5a!BC126))</f>
        <v>4.2152453860821636E-2</v>
      </c>
      <c r="BG225" s="104">
        <f>IF(COUNTA(BG135,BG137,BG138,BG139,BG140,BG144,BG149,BG154,BG160,BG166),IF(NOT(COUNT(BG135,BG137,BG138,BG139,BG140,BG144,BG149,BG154,BG160,BG166)),"NK",SUM(BG135,BG137,BG138,BG139,BG140,BG144,BG149,BG154,BG160,BG166)),IF(ISNUMBER(Table5a!BD126),Table5a!BD126*CH4_GWP,Table5a!BD126))</f>
        <v>4.2152453860821636E-2</v>
      </c>
      <c r="BH225" s="104">
        <f>IF(COUNTA(BH135,BH137,BH138,BH139,BH140,BH144,BH149,BH154,BH160,BH166),IF(NOT(COUNT(BH135,BH137,BH138,BH139,BH140,BH144,BH149,BH154,BH160,BH166)),"NK",SUM(BH135,BH137,BH138,BH139,BH140,BH144,BH149,BH154,BH160,BH166)),IF(ISNUMBER(Table5a!BE126),Table5a!BE126*CH4_GWP,Table5a!BE126))</f>
        <v>4.2152453860821636E-2</v>
      </c>
      <c r="BI225" s="104">
        <f>IF(COUNTA(BI135,BI137,BI138,BI139,BI140,BI144,BI149,BI154,BI160,BI166),IF(NOT(COUNT(BI135,BI137,BI138,BI139,BI140,BI144,BI149,BI154,BI160,BI166)),"NK",SUM(BI135,BI137,BI138,BI139,BI140,BI144,BI149,BI154,BI160,BI166)),IF(ISNUMBER(Table5a!BF126),Table5a!BF126*CH4_GWP,Table5a!BF126))</f>
        <v>4.2152453860821636E-2</v>
      </c>
      <c r="BJ225" s="104">
        <f>IF(COUNTA(BJ135,BJ137,BJ138,BJ139,BJ140,BJ144,BJ149,BJ154,BJ160,BJ166),IF(NOT(COUNT(BJ135,BJ137,BJ138,BJ139,BJ140,BJ144,BJ149,BJ154,BJ160,BJ166)),"NK",SUM(BJ135,BJ137,BJ138,BJ139,BJ140,BJ144,BJ149,BJ154,BJ160,BJ166)),IF(ISNUMBER(Table5a!BG126),Table5a!BG126*CH4_GWP,Table5a!BG126))</f>
        <v>4.2152453860821636E-2</v>
      </c>
      <c r="BK225" s="104">
        <f>IF(COUNTA(BK135,BK137,BK138,BK139,BK140,BK144,BK149,BK154,BK160,BK166),IF(NOT(COUNT(BK135,BK137,BK138,BK139,BK140,BK144,BK149,BK154,BK160,BK166)),"NK",SUM(BK135,BK137,BK138,BK139,BK140,BK144,BK149,BK154,BK160,BK166)),IF(ISNUMBER(Table5a!BH126),Table5a!BH126*CH4_GWP,Table5a!BH126))</f>
        <v>4.2152453860821636E-2</v>
      </c>
      <c r="BL225" s="104">
        <f>IF(COUNTA(BL135,BL137,BL138,BL139,BL140,BL144,BL149,BL154,BL160,BL166),IF(NOT(COUNT(BL135,BL137,BL138,BL139,BL140,BL144,BL149,BL154,BL160,BL166)),"NK",SUM(BL135,BL137,BL138,BL139,BL140,BL144,BL149,BL154,BL160,BL166)),IF(ISNUMBER(Table5a!BI126),Table5a!BI126*CH4_GWP,Table5a!BI126))</f>
        <v>4.2152453860821636E-2</v>
      </c>
      <c r="BM225" s="104">
        <f>IF(COUNTA(BM135,BM137,BM138,BM139,BM140,BM144,BM149,BM154,BM160,BM166),IF(NOT(COUNT(BM135,BM137,BM138,BM139,BM140,BM144,BM149,BM154,BM160,BM166)),"NK",SUM(BM135,BM137,BM138,BM139,BM140,BM144,BM149,BM154,BM160,BM166)),IF(ISNUMBER(Table5a!BJ126),Table5a!BJ126*CH4_GWP,Table5a!BJ126))</f>
        <v>4.2152453860821636E-2</v>
      </c>
      <c r="BN225" s="104">
        <f>IF(COUNTA(BN135,BN137,BN138,BN139,BN140,BN144,BN149,BN154,BN160,BN166),IF(NOT(COUNT(BN135,BN137,BN138,BN139,BN140,BN144,BN149,BN154,BN160,BN166)),"NK",SUM(BN135,BN137,BN138,BN139,BN140,BN144,BN149,BN154,BN160,BN166)),IF(ISNUMBER(Table5a!BK126),Table5a!BK126*CH4_GWP,Table5a!BK126))</f>
        <v>4.2152453860821636E-2</v>
      </c>
      <c r="BO225" s="104">
        <f>IF(COUNTA(BO135,BO137,BO138,BO139,BO140,BO144,BO149,BO154,BO160,BO166),IF(NOT(COUNT(BO135,BO137,BO138,BO139,BO140,BO144,BO149,BO154,BO160,BO166)),"NK",SUM(BO135,BO137,BO138,BO139,BO140,BO144,BO149,BO154,BO160,BO166)),IF(ISNUMBER(Table5a!BL126),Table5a!BL126*CH4_GWP,Table5a!BL126))</f>
        <v>4.2152453860821636E-2</v>
      </c>
      <c r="BP225" s="104">
        <f>IF(COUNTA(BP135,BP137,BP138,BP139,BP140,BP144,BP149,BP154,BP160,BP166),IF(NOT(COUNT(BP135,BP137,BP138,BP139,BP140,BP144,BP149,BP154,BP160,BP166)),"NK",SUM(BP135,BP137,BP138,BP139,BP140,BP144,BP149,BP154,BP160,BP166)),IF(ISNUMBER(Table5a!BM126),Table5a!BM126*CH4_GWP,Table5a!BM126))</f>
        <v>4.2152453860821636E-2</v>
      </c>
      <c r="BQ225" s="104">
        <f>IF(COUNTA(BQ135,BQ137,BQ138,BQ139,BQ140,BQ144,BQ149,BQ154,BQ160,BQ166),IF(NOT(COUNT(BQ135,BQ137,BQ138,BQ139,BQ140,BQ144,BQ149,BQ154,BQ160,BQ166)),"NK",SUM(BQ135,BQ137,BQ138,BQ139,BQ140,BQ144,BQ149,BQ154,BQ160,BQ166)),IF(ISNUMBER(Table5a!BN126),Table5a!BN126*CH4_GWP,Table5a!BN126))</f>
        <v>4.2152453860821636E-2</v>
      </c>
      <c r="BR225" s="104">
        <f>IF(COUNTA(BR135,BR137,BR138,BR139,BR140,BR144,BR149,BR154,BR160,BR166),IF(NOT(COUNT(BR135,BR137,BR138,BR139,BR140,BR144,BR149,BR154,BR160,BR166)),"NK",SUM(BR135,BR137,BR138,BR139,BR140,BR144,BR149,BR154,BR160,BR166)),IF(ISNUMBER(Table5a!BO126),Table5a!BO126*CH4_GWP,Table5a!BO126))</f>
        <v>4.2152453860821636E-2</v>
      </c>
      <c r="BS225" s="104">
        <f>IF(COUNTA(BS135,BS137,BS138,BS139,BS140,BS144,BS149,BS154,BS160,BS166),IF(NOT(COUNT(BS135,BS137,BS138,BS139,BS140,BS144,BS149,BS154,BS160,BS166)),"NK",SUM(BS135,BS137,BS138,BS139,BS140,BS144,BS149,BS154,BS160,BS166)),IF(ISNUMBER(Table5a!BP126),Table5a!BP126*CH4_GWP,Table5a!BP126))</f>
        <v>4.2152453860821636E-2</v>
      </c>
      <c r="BT225" s="104">
        <f>IF(COUNTA(BT135,BT137,BT138,BT139,BT140,BT144,BT149,BT154,BT160,BT166),IF(NOT(COUNT(BT135,BT137,BT138,BT139,BT140,BT144,BT149,BT154,BT160,BT166)),"NK",SUM(BT135,BT137,BT138,BT139,BT140,BT144,BT149,BT154,BT160,BT166)),IF(ISNUMBER(Table5a!BQ126),Table5a!BQ126*CH4_GWP,Table5a!BQ126))</f>
        <v>4.2152453860821636E-2</v>
      </c>
      <c r="BU225" s="104">
        <f>IF(COUNTA(BU135,BU137,BU138,BU139,BU140,BU144,BU149,BU154,BU160,BU166),IF(NOT(COUNT(BU135,BU137,BU138,BU139,BU140,BU144,BU149,BU154,BU160,BU166)),"NK",SUM(BU135,BU137,BU138,BU139,BU140,BU144,BU149,BU154,BU160,BU166)),IF(ISNUMBER(Table5a!BR126),Table5a!BR126*CH4_GWP,Table5a!BR126))</f>
        <v>4.2152453860821636E-2</v>
      </c>
      <c r="BV225" s="104">
        <f>IF(COUNTA(BV135,BV137,BV138,BV139,BV140,BV144,BV149,BV154,BV160,BV166),IF(NOT(COUNT(BV135,BV137,BV138,BV139,BV140,BV144,BV149,BV154,BV160,BV166)),"NK",SUM(BV135,BV137,BV138,BV139,BV140,BV144,BV149,BV154,BV160,BV166)),IF(ISNUMBER(Table5a!BS126),Table5a!BS126*CH4_GWP,Table5a!BS126))</f>
        <v>4.2152453860821636E-2</v>
      </c>
      <c r="BW225" s="104">
        <f>IF(COUNTA(BW135,BW137,BW138,BW139,BW140,BW144,BW149,BW154,BW160,BW166),IF(NOT(COUNT(BW135,BW137,BW138,BW139,BW140,BW144,BW149,BW154,BW160,BW166)),"NK",SUM(BW135,BW137,BW138,BW139,BW140,BW144,BW149,BW154,BW160,BW166)),IF(ISNUMBER(Table5a!BT126),Table5a!BT126*CH4_GWP,Table5a!BT126))</f>
        <v>4.2152453860821636E-2</v>
      </c>
      <c r="BX225" s="104">
        <f>IF(COUNTA(BX135,BX137,BX138,BX139,BX140,BX144,BX149,BX154,BX160,BX166),IF(NOT(COUNT(BX135,BX137,BX138,BX139,BX140,BX144,BX149,BX154,BX160,BX166)),"NK",SUM(BX135,BX137,BX138,BX139,BX140,BX144,BX149,BX154,BX160,BX166)),IF(ISNUMBER(Table5a!BU126),Table5a!BU126*CH4_GWP,Table5a!BU126))</f>
        <v>4.2152453860821636E-2</v>
      </c>
      <c r="BY225" s="104">
        <f>IF(COUNTA(BY135,BY137,BY138,BY139,BY140,BY144,BY149,BY154,BY160,BY166),IF(NOT(COUNT(BY135,BY137,BY138,BY139,BY140,BY144,BY149,BY154,BY160,BY166)),"NK",SUM(BY135,BY137,BY138,BY139,BY140,BY144,BY149,BY154,BY160,BY166)),IF(ISNUMBER(Table5a!BV126),Table5a!BV126*CH4_GWP,Table5a!BV126))</f>
        <v>4.2152453860821636E-2</v>
      </c>
      <c r="BZ225" s="104">
        <f>IF(COUNTA(BZ135,BZ137,BZ138,BZ139,BZ140,BZ144,BZ149,BZ154,BZ160,BZ166),IF(NOT(COUNT(BZ135,BZ137,BZ138,BZ139,BZ140,BZ144,BZ149,BZ154,BZ160,BZ166)),"NK",SUM(BZ135,BZ137,BZ138,BZ139,BZ140,BZ144,BZ149,BZ154,BZ160,BZ166)),IF(ISNUMBER(Table5a!BW126),Table5a!BW126*CH4_GWP,Table5a!BW126))</f>
        <v>4.2152453860821636E-2</v>
      </c>
      <c r="CA225" s="104">
        <f>IF(COUNTA(CA135,CA137,CA138,CA139,CA140,CA144,CA149,CA154,CA160,CA166),IF(NOT(COUNT(CA135,CA137,CA138,CA139,CA140,CA144,CA149,CA154,CA160,CA166)),"NK",SUM(CA135,CA137,CA138,CA139,CA140,CA144,CA149,CA154,CA160,CA166)),IF(ISNUMBER(Table5a!BX126),Table5a!BX126*CH4_GWP,Table5a!BX126))</f>
        <v>4.2152453860821636E-2</v>
      </c>
      <c r="CB225" s="104">
        <f>IF(COUNTA(CB135,CB137,CB138,CB139,CB140,CB144,CB149,CB154,CB160,CB166),IF(NOT(COUNT(CB135,CB137,CB138,CB139,CB140,CB144,CB149,CB154,CB160,CB166)),"NK",SUM(CB135,CB137,CB138,CB139,CB140,CB144,CB149,CB154,CB160,CB166)),IF(ISNUMBER(Table5a!BY126),Table5a!BY126*CH4_GWP,Table5a!BY126))</f>
        <v>4.2152453860821636E-2</v>
      </c>
      <c r="CC225" s="104">
        <f>IF(COUNTA(CC135,CC137,CC138,CC139,CC140,CC144,CC149,CC154,CC160,CC166),IF(NOT(COUNT(CC135,CC137,CC138,CC139,CC140,CC144,CC149,CC154,CC160,CC166)),"NK",SUM(CC135,CC137,CC138,CC139,CC140,CC144,CC149,CC154,CC160,CC166)),IF(ISNUMBER(Table5a!BZ126),Table5a!BZ126*CH4_GWP,Table5a!BZ126))</f>
        <v>4.2152453860821636E-2</v>
      </c>
      <c r="CD225" s="104">
        <f>IF(COUNTA(CD135,CD137,CD138,CD139,CD140,CD144,CD149,CD154,CD160,CD166),IF(NOT(COUNT(CD135,CD137,CD138,CD139,CD140,CD144,CD149,CD154,CD160,CD166)),"NK",SUM(CD135,CD137,CD138,CD139,CD140,CD144,CD149,CD154,CD160,CD166)),IF(ISNUMBER(Table5a!CA126),Table5a!CA126*CH4_GWP,Table5a!CA126))</f>
        <v>4.2152453860821636E-2</v>
      </c>
      <c r="CE225" s="104">
        <f>IF(COUNTA(CE135,CE137,CE138,CE139,CE140,CE144,CE149,CE154,CE160,CE166),IF(NOT(COUNT(CE135,CE137,CE138,CE139,CE140,CE144,CE149,CE154,CE160,CE166)),"NK",SUM(CE135,CE137,CE138,CE139,CE140,CE144,CE149,CE154,CE160,CE166)),IF(ISNUMBER(Table5a!CB126),Table5a!CB126*CH4_GWP,Table5a!CB126))</f>
        <v>4.2152453860821636E-2</v>
      </c>
      <c r="CF225" s="104">
        <f>IF(COUNTA(CF135,CF137,CF138,CF139,CF140,CF144,CF149,CF154,CF160,CF166),IF(NOT(COUNT(CF135,CF137,CF138,CF139,CF140,CF144,CF149,CF154,CF160,CF166)),"NK",SUM(CF135,CF137,CF138,CF139,CF140,CF144,CF149,CF154,CF160,CF166)),IF(ISNUMBER(Table5a!CC126),Table5a!CC126*CH4_GWP,Table5a!CC126))</f>
        <v>4.2152453860821636E-2</v>
      </c>
      <c r="CG225" s="104">
        <f>IF(COUNTA(CG135,CG137,CG138,CG139,CG140,CG144,CG149,CG154,CG160,CG166),IF(NOT(COUNT(CG135,CG137,CG138,CG139,CG140,CG144,CG149,CG154,CG160,CG166)),"NK",SUM(CG135,CG137,CG138,CG139,CG140,CG144,CG149,CG154,CG160,CG166)),IF(ISNUMBER(Table5a!CD126),Table5a!CD126*CH4_GWP,Table5a!CD126))</f>
        <v>4.2152453860821636E-2</v>
      </c>
      <c r="CH225" s="104">
        <f>IF(COUNTA(CH135,CH137,CH138,CH139,CH140,CH144,CH149,CH154,CH160,CH166),IF(NOT(COUNT(CH135,CH137,CH138,CH139,CH140,CH144,CH149,CH154,CH160,CH166)),"NK",SUM(CH135,CH137,CH138,CH139,CH140,CH144,CH149,CH154,CH160,CH166)),IF(ISNUMBER(Table5a!CE126),Table5a!CE126*CH4_GWP,Table5a!CE126))</f>
        <v>4.2152453860821636E-2</v>
      </c>
      <c r="CI225" s="104">
        <f>IF(COUNTA(CI135,CI137,CI138,CI139,CI140,CI144,CI149,CI154,CI160,CI166),IF(NOT(COUNT(CI135,CI137,CI138,CI139,CI140,CI144,CI149,CI154,CI160,CI166)),"NK",SUM(CI135,CI137,CI138,CI139,CI140,CI144,CI149,CI154,CI160,CI166)),IF(ISNUMBER(Table5a!CF126),Table5a!CF126*CH4_GWP,Table5a!CF126))</f>
        <v>4.2152453860821636E-2</v>
      </c>
      <c r="CJ225" s="104">
        <f>IF(COUNTA(CJ135,CJ137,CJ138,CJ139,CJ140,CJ144,CJ149,CJ154,CJ160,CJ166),IF(NOT(COUNT(CJ135,CJ137,CJ138,CJ139,CJ140,CJ144,CJ149,CJ154,CJ160,CJ166)),"NK",SUM(CJ135,CJ137,CJ138,CJ139,CJ140,CJ144,CJ149,CJ154,CJ160,CJ166)),IF(ISNUMBER(Table5a!CG126),Table5a!CG126*CH4_GWP,Table5a!CG126))</f>
        <v>4.2152453860821636E-2</v>
      </c>
      <c r="CK225" s="104">
        <f>IF(COUNTA(CK135,CK137,CK138,CK139,CK140,CK144,CK149,CK154,CK160,CK166),IF(NOT(COUNT(CK135,CK137,CK138,CK139,CK140,CK144,CK149,CK154,CK160,CK166)),"NK",SUM(CK135,CK137,CK138,CK139,CK140,CK144,CK149,CK154,CK160,CK166)),IF(ISNUMBER(Table5a!CH126),Table5a!CH126*CH4_GWP,Table5a!CH126))</f>
        <v>4.2152453860821636E-2</v>
      </c>
      <c r="CL225" s="105">
        <f>IF(COUNTA(CL135,CL137,CL138,CL139,CL140,CL144,CL149,CL154,CL160,CL166),IF(NOT(COUNT(CL135,CL137,CL138,CL139,CL140,CL144,CL149,CL154,CL160,CL166)),"NK",SUM(CL135,CL137,CL138,CL139,CL140,CL144,CL149,CL154,CL160,CL166)),IF(ISNUMBER(Table5a!CI126),Table5a!CI126*N2O_GWP,Table5a!CI126))</f>
        <v>2.90313520406138</v>
      </c>
      <c r="CM225" s="104">
        <f>IF(COUNTA(CM135,CM137,CM138,CM139,CM140,CM144,CM149,CM154,CM160,CM166),IF(NOT(COUNT(CM135,CM137,CM138,CM139,CM140,CM144,CM149,CM154,CM160,CM166)),"NK",SUM(CM135,CM137,CM138,CM139,CM140,CM144,CM149,CM154,CM160,CM166)),IF(ISNUMBER(Table5a!CJ126),Table5a!CJ126*N2O_GWP,Table5a!CJ126))</f>
        <v>2.0646487540335303</v>
      </c>
      <c r="CN225" s="104">
        <f>IF(COUNTA(CN135,CN137,CN138,CN139,CN140,CN144,CN149,CN154,CN160,CN166),IF(NOT(COUNT(CN135,CN137,CN138,CN139,CN140,CN144,CN149,CN154,CN160,CN166)),"NK",SUM(CN135,CN137,CN138,CN139,CN140,CN144,CN149,CN154,CN160,CN166)),IF(ISNUMBER(Table5a!CK126),Table5a!CK126*N2O_GWP,Table5a!CK126))</f>
        <v>2.189926567604624</v>
      </c>
      <c r="CO225" s="104">
        <f>IF(COUNTA(CO135,CO137,CO138,CO139,CO140,CO144,CO149,CO154,CO160,CO166),IF(NOT(COUNT(CO135,CO137,CO138,CO139,CO140,CO144,CO149,CO154,CO160,CO166)),"NK",SUM(CO135,CO137,CO138,CO139,CO140,CO144,CO149,CO154,CO160,CO166)),IF(ISNUMBER(Table5a!CL126),Table5a!CL126*N2O_GWP,Table5a!CL126))</f>
        <v>2.2292284285913793</v>
      </c>
      <c r="CP225" s="104">
        <f>IF(COUNTA(CP135,CP137,CP138,CP139,CP140,CP144,CP149,CP154,CP160,CP166),IF(NOT(COUNT(CP135,CP137,CP138,CP139,CP140,CP144,CP149,CP154,CP160,CP166)),"NK",SUM(CP135,CP137,CP138,CP139,CP140,CP144,CP149,CP154,CP160,CP166)),IF(ISNUMBER(Table5a!CM126),Table5a!CM126*N2O_GWP,Table5a!CM126))</f>
        <v>2.4086722500980997</v>
      </c>
      <c r="CQ225" s="104">
        <f>IF(COUNTA(CQ135,CQ137,CQ138,CQ139,CQ140,CQ144,CQ149,CQ154,CQ160,CQ166),IF(NOT(COUNT(CQ135,CQ137,CQ138,CQ139,CQ140,CQ144,CQ149,CQ154,CQ160,CQ166)),"NK",SUM(CQ135,CQ137,CQ138,CQ139,CQ140,CQ144,CQ149,CQ154,CQ160,CQ166)),IF(ISNUMBER(Table5a!CN126),Table5a!CN126*N2O_GWP,Table5a!CN126))</f>
        <v>2.5441785762000539</v>
      </c>
      <c r="CR225" s="104">
        <f>IF(COUNTA(CR135,CR137,CR138,CR139,CR140,CR144,CR149,CR154,CR160,CR166),IF(NOT(COUNT(CR135,CR137,CR138,CR139,CR140,CR144,CR149,CR154,CR160,CR166)),"NK",SUM(CR135,CR137,CR138,CR139,CR140,CR144,CR149,CR154,CR160,CR166)),IF(ISNUMBER(Table5a!CO126),Table5a!CO126*N2O_GWP,Table5a!CO126))</f>
        <v>2.7944724006251356</v>
      </c>
      <c r="CS225" s="104">
        <f>IF(COUNTA(CS135,CS137,CS138,CS139,CS140,CS144,CS149,CS154,CS160,CS166),IF(NOT(COUNT(CS135,CS137,CS138,CS139,CS140,CS144,CS149,CS154,CS160,CS166)),"NK",SUM(CS135,CS137,CS138,CS139,CS140,CS144,CS149,CS154,CS160,CS166)),IF(ISNUMBER(Table5a!CP126),Table5a!CP126*N2O_GWP,Table5a!CP126))</f>
        <v>2.7942347083586601</v>
      </c>
      <c r="CT225" s="104" t="str">
        <f>IF(COUNTA(CT135,CT137,CT138,CT139,CT140,CT144,CT149,CT154,CT160,CT166),IF(NOT(COUNT(CT135,CT137,CT138,CT139,CT140,CT144,CT149,CT154,CT160,CT166)),"NK",SUM(CT135,CT137,CT138,CT139,CT140,CT144,CT149,CT154,CT160,CT166)),IF(ISNUMBER(Table5a!CQ126),Table5a!CQ126*N2O_GWP,Table5a!CQ126))</f>
        <v/>
      </c>
      <c r="CU225" s="104">
        <f>IF(COUNTA(CU135,CU137,CU138,CU139,CU140,CU144,CU149,CU154,CU160,CU166),IF(NOT(COUNT(CU135,CU137,CU138,CU139,CU140,CU144,CU149,CU154,CU160,CU166)),"NK",SUM(CU135,CU137,CU138,CU139,CU140,CU144,CU149,CU154,CU160,CU166)),IF(ISNUMBER(Table5a!CR126),Table5a!CR126*N2O_GWP,Table5a!CR126))</f>
        <v>3.0358961707523897</v>
      </c>
      <c r="CV225" s="104">
        <f>IF(COUNTA(CV135,CV137,CV138,CV139,CV140,CV144,CV149,CV154,CV160,CV166),IF(NOT(COUNT(CV135,CV137,CV138,CV139,CV140,CV144,CV149,CV154,CV160,CV166)),"NK",SUM(CV135,CV137,CV138,CV139,CV140,CV144,CV149,CV154,CV160,CV166)),IF(ISNUMBER(Table5a!CS126),Table5a!CS126*N2O_GWP,Table5a!CS126))</f>
        <v>3.1041489169329668</v>
      </c>
      <c r="CW225" s="104">
        <f>IF(COUNTA(CW135,CW137,CW138,CW139,CW140,CW144,CW149,CW154,CW160,CW166),IF(NOT(COUNT(CW135,CW137,CW138,CW139,CW140,CW144,CW149,CW154,CW160,CW166)),"NK",SUM(CW135,CW137,CW138,CW139,CW140,CW144,CW149,CW154,CW160,CW166)),IF(ISNUMBER(Table5a!CT126),Table5a!CT126*N2O_GWP,Table5a!CT126))</f>
        <v>3.1154635433051472</v>
      </c>
      <c r="CX225" s="104">
        <f>IF(COUNTA(CX135,CX137,CX138,CX139,CX140,CX144,CX149,CX154,CX160,CX166),IF(NOT(COUNT(CX135,CX137,CX138,CX139,CX140,CX144,CX149,CX154,CX160,CX166)),"NK",SUM(CX135,CX137,CX138,CX139,CX140,CX144,CX149,CX154,CX160,CX166)),IF(ISNUMBER(Table5a!CU126),Table5a!CU126*N2O_GWP,Table5a!CU126))</f>
        <v>3.0165518095354349</v>
      </c>
      <c r="CY225" s="104">
        <f>IF(COUNTA(CY135,CY137,CY138,CY139,CY140,CY144,CY149,CY154,CY160,CY166),IF(NOT(COUNT(CY135,CY137,CY138,CY139,CY140,CY144,CY149,CY154,CY160,CY166)),"NK",SUM(CY135,CY137,CY138,CY139,CY140,CY144,CY149,CY154,CY160,CY166)),IF(ISNUMBER(Table5a!CV126),Table5a!CV126*N2O_GWP,Table5a!CV126))</f>
        <v>2.9110702927109067</v>
      </c>
      <c r="CZ225" s="104">
        <f>IF(COUNTA(CZ135,CZ137,CZ138,CZ139,CZ140,CZ144,CZ149,CZ154,CZ160,CZ166),IF(NOT(COUNT(CZ135,CZ137,CZ138,CZ139,CZ140,CZ144,CZ149,CZ154,CZ160,CZ166)),"NK",SUM(CZ135,CZ137,CZ138,CZ139,CZ140,CZ144,CZ149,CZ154,CZ160,CZ166)),IF(ISNUMBER(Table5a!CW126),Table5a!CW126*N2O_GWP,Table5a!CW126))</f>
        <v>2.8205532817334573</v>
      </c>
      <c r="DA225" s="104">
        <f>IF(COUNTA(DA135,DA137,DA138,DA139,DA140,DA144,DA149,DA154,DA160,DA166),IF(NOT(COUNT(DA135,DA137,DA138,DA139,DA140,DA144,DA149,DA154,DA160,DA166)),"NK",SUM(DA135,DA137,DA138,DA139,DA140,DA144,DA149,DA154,DA160,DA166)),IF(ISNUMBER(Table5a!CX126),Table5a!CX126*N2O_GWP,Table5a!CX126))</f>
        <v>2.7599652824501639</v>
      </c>
      <c r="DB225" s="104">
        <f>IF(COUNTA(DB135,DB137,DB138,DB139,DB140,DB144,DB149,DB154,DB160,DB166),IF(NOT(COUNT(DB135,DB137,DB138,DB139,DB140,DB144,DB149,DB154,DB160,DB166)),"NK",SUM(DB135,DB137,DB138,DB139,DB140,DB144,DB149,DB154,DB160,DB166)),IF(ISNUMBER(Table5a!CY126),Table5a!CY126*N2O_GWP,Table5a!CY126))</f>
        <v>2.746095740445555</v>
      </c>
      <c r="DC225" s="104">
        <f>IF(COUNTA(DC135,DC137,DC138,DC139,DC140,DC144,DC149,DC154,DC160,DC166),IF(NOT(COUNT(DC135,DC137,DC138,DC139,DC140,DC144,DC149,DC154,DC160,DC166)),"NK",SUM(DC135,DC137,DC138,DC139,DC140,DC144,DC149,DC154,DC160,DC166)),IF(ISNUMBER(Table5a!CZ126),Table5a!CZ126*N2O_GWP,Table5a!CZ126))</f>
        <v>2.8424525585828402</v>
      </c>
      <c r="DD225" s="104">
        <f>IF(COUNTA(DD135,DD137,DD138,DD139,DD140,DD144,DD149,DD154,DD160,DD166),IF(NOT(COUNT(DD135,DD137,DD138,DD139,DD140,DD144,DD149,DD154,DD160,DD166)),"NK",SUM(DD135,DD137,DD138,DD139,DD140,DD144,DD149,DD154,DD160,DD166)),IF(ISNUMBER(Table5a!DA126),Table5a!DA126*N2O_GWP,Table5a!DA126))</f>
        <v>2.9340645334027582</v>
      </c>
      <c r="DE225" s="104">
        <f>IF(COUNTA(DE135,DE137,DE138,DE139,DE140,DE144,DE149,DE154,DE160,DE166),IF(NOT(COUNT(DE135,DE137,DE138,DE139,DE140,DE144,DE149,DE154,DE160,DE166)),"NK",SUM(DE135,DE137,DE138,DE139,DE140,DE144,DE149,DE154,DE160,DE166)),IF(ISNUMBER(Table5a!DB126),Table5a!DB126*N2O_GWP,Table5a!DB126))</f>
        <v>3.0158218336404548</v>
      </c>
      <c r="DF225" s="104">
        <f>IF(COUNTA(DF135,DF137,DF138,DF139,DF140,DF144,DF149,DF154,DF160,DF166),IF(NOT(COUNT(DF135,DF137,DF138,DF139,DF140,DF144,DF149,DF154,DF160,DF166)),"NK",SUM(DF135,DF137,DF138,DF139,DF140,DF144,DF149,DF154,DF160,DF166)),IF(ISNUMBER(Table5a!DC126),Table5a!DC126*N2O_GWP,Table5a!DC126))</f>
        <v>3.0975791338781513</v>
      </c>
      <c r="DG225" s="104">
        <f>IF(COUNTA(DG135,DG137,DG138,DG139,DG140,DG144,DG149,DG154,DG160,DG166),IF(NOT(COUNT(DG135,DG137,DG138,DG139,DG140,DG144,DG149,DG154,DG160,DG166)),"NK",SUM(DG135,DG137,DG138,DG139,DG140,DG144,DG149,DG154,DG160,DG166)),IF(ISNUMBER(Table5a!DD126),Table5a!DD126*N2O_GWP,Table5a!DD126))</f>
        <v>3.1428376393668755</v>
      </c>
      <c r="DH225" s="104">
        <f>IF(COUNTA(DH135,DH137,DH138,DH139,DH140,DH144,DH149,DH154,DH160,DH166),IF(NOT(COUNT(DH135,DH137,DH138,DH139,DH140,DH144,DH149,DH154,DH160,DH166)),"NK",SUM(DH135,DH137,DH138,DH139,DH140,DH144,DH149,DH154,DH160,DH166)),IF(ISNUMBER(Table5a!DE126),Table5a!DE126*N2O_GWP,Table5a!DE126))</f>
        <v>3.1767815184834189</v>
      </c>
      <c r="DI225" s="104">
        <f>IF(COUNTA(DI135,DI137,DI138,DI139,DI140,DI144,DI149,DI154,DI160,DI166),IF(NOT(COUNT(DI135,DI137,DI138,DI139,DI140,DI144,DI149,DI154,DI160,DI166)),"NK",SUM(DI135,DI137,DI138,DI139,DI140,DI144,DI149,DI154,DI160,DI166)),IF(ISNUMBER(Table5a!DF126),Table5a!DF126*N2O_GWP,Table5a!DF126))</f>
        <v>3.22641987934202</v>
      </c>
      <c r="DJ225" s="104">
        <f>IF(COUNTA(DJ135,DJ137,DJ138,DJ139,DJ140,DJ144,DJ149,DJ154,DJ160,DJ166),IF(NOT(COUNT(DJ135,DJ137,DJ138,DJ139,DJ140,DJ144,DJ149,DJ154,DJ160,DJ166)),"NK",SUM(DJ135,DJ137,DJ138,DJ139,DJ140,DJ144,DJ149,DJ154,DJ160,DJ166)),IF(ISNUMBER(Table5a!DG126),Table5a!DG126*N2O_GWP,Table5a!DG126))</f>
        <v>3.2326246744493452</v>
      </c>
      <c r="DK225" s="104">
        <f>IF(COUNTA(DK135,DK137,DK138,DK139,DK140,DK144,DK149,DK154,DK160,DK166),IF(NOT(COUNT(DK135,DK137,DK138,DK139,DK140,DK144,DK149,DK154,DK160,DK166)),"NK",SUM(DK135,DK137,DK138,DK139,DK140,DK144,DK149,DK154,DK160,DK166)),IF(ISNUMBER(Table5a!DH126),Table5a!DH126*N2O_GWP,Table5a!DH126))</f>
        <v>3.1986807953328023</v>
      </c>
      <c r="DL225" s="104">
        <f>IF(COUNTA(DL135,DL137,DL138,DL139,DL140,DL144,DL149,DL154,DL160,DL166),IF(NOT(COUNT(DL135,DL137,DL138,DL139,DL140,DL144,DL149,DL154,DL160,DL166)),"NK",SUM(DL135,DL137,DL138,DL139,DL140,DL144,DL149,DL154,DL160,DL166)),IF(ISNUMBER(Table5a!DI126),Table5a!DI126*N2O_GWP,Table5a!DI126))</f>
        <v>3.2041556145451469</v>
      </c>
      <c r="DM225" s="104">
        <f>IF(COUNTA(DM135,DM137,DM138,DM139,DM140,DM144,DM149,DM154,DM160,DM166),IF(NOT(COUNT(DM135,DM137,DM138,DM139,DM140,DM144,DM149,DM154,DM160,DM166)),"NK",SUM(DM135,DM137,DM138,DM139,DM140,DM144,DM149,DM154,DM160,DM166)),IF(ISNUMBER(Table5a!DJ126),Table5a!DJ126*N2O_GWP,Table5a!DJ126))</f>
        <v>3.2096304337574924</v>
      </c>
      <c r="DN225" s="104">
        <f>IF(COUNTA(DN135,DN137,DN138,DN139,DN140,DN144,DN149,DN154,DN160,DN166),IF(NOT(COUNT(DN135,DN137,DN138,DN139,DN140,DN144,DN149,DN154,DN160,DN166)),"NK",SUM(DN135,DN137,DN138,DN139,DN140,DN144,DN149,DN154,DN160,DN166)),IF(ISNUMBER(Table5a!DK126),Table5a!DK126*N2O_GWP,Table5a!DK126))</f>
        <v>3.2264198793420187</v>
      </c>
      <c r="DO225" s="104">
        <f>IF(COUNTA(DO135,DO137,DO138,DO139,DO140,DO144,DO149,DO154,DO160,DO166),IF(NOT(COUNT(DO135,DO137,DO138,DO139,DO140,DO144,DO149,DO154,DO160,DO166)),"NK",SUM(DO135,DO137,DO138,DO139,DO140,DO144,DO149,DO154,DO160,DO166)),IF(ISNUMBER(Table5a!DL126),Table5a!DL126*N2O_GWP,Table5a!DL126))</f>
        <v>3.2264198793420187</v>
      </c>
      <c r="DP225" s="104">
        <f>IF(COUNTA(DP135,DP137,DP138,DP139,DP140,DP144,DP149,DP154,DP160,DP166),IF(NOT(COUNT(DP135,DP137,DP138,DP139,DP140,DP144,DP149,DP154,DP160,DP166)),"NK",SUM(DP135,DP137,DP138,DP139,DP140,DP144,DP149,DP154,DP160,DP166)),IF(ISNUMBER(Table5a!DM126),Table5a!DM126*N2O_GWP,Table5a!DM126))</f>
        <v>3.2264198793420187</v>
      </c>
      <c r="DQ225" s="104">
        <f>IF(COUNTA(DQ135,DQ137,DQ138,DQ139,DQ140,DQ144,DQ149,DQ154,DQ160,DQ166),IF(NOT(COUNT(DQ135,DQ137,DQ138,DQ139,DQ140,DQ144,DQ149,DQ154,DQ160,DQ166)),"NK",SUM(DQ135,DQ137,DQ138,DQ139,DQ140,DQ144,DQ149,DQ154,DQ160,DQ166)),IF(ISNUMBER(Table5a!DN126),Table5a!DN126*N2O_GWP,Table5a!DN126))</f>
        <v>3.2264198793420187</v>
      </c>
      <c r="DR225" s="104">
        <f>IF(COUNTA(DR135,DR137,DR138,DR139,DR140,DR144,DR149,DR154,DR160,DR166),IF(NOT(COUNT(DR135,DR137,DR138,DR139,DR140,DR144,DR149,DR154,DR160,DR166)),"NK",SUM(DR135,DR137,DR138,DR139,DR140,DR144,DR149,DR154,DR160,DR166)),IF(ISNUMBER(Table5a!DO126),Table5a!DO126*N2O_GWP,Table5a!DO126))</f>
        <v>3.2264198793420187</v>
      </c>
      <c r="DS225" s="104">
        <f>IF(COUNTA(DS135,DS137,DS138,DS139,DS140,DS144,DS149,DS154,DS160,DS166),IF(NOT(COUNT(DS135,DS137,DS138,DS139,DS140,DS144,DS149,DS154,DS160,DS166)),"NK",SUM(DS135,DS137,DS138,DS139,DS140,DS144,DS149,DS154,DS160,DS166)),IF(ISNUMBER(Table5a!DP126),Table5a!DP126*N2O_GWP,Table5a!DP126))</f>
        <v>3.2264198793420187</v>
      </c>
      <c r="DT225" s="104">
        <f>IF(COUNTA(DT135,DT137,DT138,DT139,DT140,DT144,DT149,DT154,DT160,DT166),IF(NOT(COUNT(DT135,DT137,DT138,DT139,DT140,DT144,DT149,DT154,DT160,DT166)),"NK",SUM(DT135,DT137,DT138,DT139,DT140,DT144,DT149,DT154,DT160,DT166)),IF(ISNUMBER(Table5a!DQ126),Table5a!DQ126*N2O_GWP,Table5a!DQ126))</f>
        <v>3.2264198793420187</v>
      </c>
      <c r="DU225" s="104">
        <f>IF(COUNTA(DU135,DU137,DU138,DU139,DU140,DU144,DU149,DU154,DU160,DU166),IF(NOT(COUNT(DU135,DU137,DU138,DU139,DU140,DU144,DU149,DU154,DU160,DU166)),"NK",SUM(DU135,DU137,DU138,DU139,DU140,DU144,DU149,DU154,DU160,DU166)),IF(ISNUMBER(Table5a!DR126),Table5a!DR126*N2O_GWP,Table5a!DR126))</f>
        <v>3.2264198793420187</v>
      </c>
      <c r="DV225" s="104">
        <f>IF(COUNTA(DV135,DV137,DV138,DV139,DV140,DV144,DV149,DV154,DV160,DV166),IF(NOT(COUNT(DV135,DV137,DV138,DV139,DV140,DV144,DV149,DV154,DV160,DV166)),"NK",SUM(DV135,DV137,DV138,DV139,DV140,DV144,DV149,DV154,DV160,DV166)),IF(ISNUMBER(Table5a!DS126),Table5a!DS126*N2O_GWP,Table5a!DS126))</f>
        <v>3.2264198793420187</v>
      </c>
      <c r="DW225" s="104">
        <f>IF(COUNTA(DW135,DW137,DW138,DW139,DW140,DW144,DW149,DW154,DW160,DW166),IF(NOT(COUNT(DW135,DW137,DW138,DW139,DW140,DW144,DW149,DW154,DW160,DW166)),"NK",SUM(DW135,DW137,DW138,DW139,DW140,DW144,DW149,DW154,DW160,DW166)),IF(ISNUMBER(Table5a!DT126),Table5a!DT126*N2O_GWP,Table5a!DT126))</f>
        <v>3.2264198793420187</v>
      </c>
      <c r="DX225" s="104">
        <f>IF(COUNTA(DX135,DX137,DX138,DX139,DX140,DX144,DX149,DX154,DX160,DX166),IF(NOT(COUNT(DX135,DX137,DX138,DX139,DX140,DX144,DX149,DX154,DX160,DX166)),"NK",SUM(DX135,DX137,DX138,DX139,DX140,DX144,DX149,DX154,DX160,DX166)),IF(ISNUMBER(Table5a!DU126),Table5a!DU126*N2O_GWP,Table5a!DU126))</f>
        <v>3.2264198793420187</v>
      </c>
      <c r="DY225" s="104">
        <f>IF(COUNTA(DY135,DY137,DY138,DY139,DY140,DY144,DY149,DY154,DY160,DY166),IF(NOT(COUNT(DY135,DY137,DY138,DY139,DY140,DY144,DY149,DY154,DY160,DY166)),"NK",SUM(DY135,DY137,DY138,DY139,DY140,DY144,DY149,DY154,DY160,DY166)),IF(ISNUMBER(Table5a!DV126),Table5a!DV126*N2O_GWP,Table5a!DV126))</f>
        <v>3.2264198793420187</v>
      </c>
      <c r="DZ225" s="104">
        <f>IF(COUNTA(DZ135,DZ137,DZ138,DZ139,DZ140,DZ144,DZ149,DZ154,DZ160,DZ166),IF(NOT(COUNT(DZ135,DZ137,DZ138,DZ139,DZ140,DZ144,DZ149,DZ154,DZ160,DZ166)),"NK",SUM(DZ135,DZ137,DZ138,DZ139,DZ140,DZ144,DZ149,DZ154,DZ160,DZ166)),IF(ISNUMBER(Table5a!DW126),Table5a!DW126*N2O_GWP,Table5a!DW126))</f>
        <v>3.2264198793420187</v>
      </c>
      <c r="EA225" s="104">
        <f>IF(COUNTA(EA135,EA137,EA138,EA139,EA140,EA144,EA149,EA154,EA160,EA166),IF(NOT(COUNT(EA135,EA137,EA138,EA139,EA140,EA144,EA149,EA154,EA160,EA166)),"NK",SUM(EA135,EA137,EA138,EA139,EA140,EA144,EA149,EA154,EA160,EA166)),IF(ISNUMBER(Table5a!DX126),Table5a!DX126*N2O_GWP,Table5a!DX126))</f>
        <v>3.2264198793420187</v>
      </c>
      <c r="EB225" s="105">
        <f>IF(COUNTA(EB135,EB137,EB138,EB139,EB140,EB144,EB149,EB154,EB160,EB166),IF(NOT(COUNT(EB135,EB137,EB138,EB139,EB140,EB144,EB149,EB154,EB160,EB166)),"NK",SUM(EB135,EB137,EB138,EB139,EB140,EB144,EB149,EB154,EB160,EB166)),Table5a!DY126)</f>
        <v>-145.28342995101792</v>
      </c>
      <c r="EC225" s="104">
        <f>IF(COUNTA(EC135,EC137,EC138,EC139,EC140,EC144,EC149,EC154,EC160,EC166),IF(NOT(COUNT(EC135,EC137,EC138,EC139,EC140,EC144,EC149,EC154,EC160,EC166)),"NK",SUM(EC135,EC137,EC138,EC139,EC140,EC144,EC149,EC154,EC160,EC166)),Table5a!DZ126)</f>
        <v>-228.8822679529747</v>
      </c>
      <c r="ED225" s="104">
        <f>IF(COUNTA(ED135,ED137,ED138,ED139,ED140,ED144,ED149,ED154,ED160,ED166),IF(NOT(COUNT(ED135,ED137,ED138,ED139,ED140,ED144,ED149,ED154,ED160,ED166)),"NK",SUM(ED135,ED137,ED138,ED139,ED140,ED144,ED149,ED154,ED160,ED166)),Table5a!EA126)</f>
        <v>-217.43520457952715</v>
      </c>
      <c r="EE225" s="104">
        <f>IF(COUNTA(EE135,EE137,EE138,EE139,EE140,EE144,EE149,EE154,EE160,EE166),IF(NOT(COUNT(EE135,EE137,EE138,EE139,EE140,EE144,EE149,EE154,EE160,EE166)),"NK",SUM(EE135,EE137,EE138,EE139,EE140,EE144,EE149,EE154,EE160,EE166)),Table5a!EB126)</f>
        <v>-204.0600704470865</v>
      </c>
      <c r="EF225" s="104">
        <f>IF(COUNTA(EF135,EF137,EF138,EF139,EF140,EF144,EF149,EF154,EF160,EF166),IF(NOT(COUNT(EF135,EF137,EF138,EF139,EF140,EF144,EF149,EF154,EF160,EF166)),"NK",SUM(EF135,EF137,EF138,EF139,EF140,EF144,EF149,EF154,EF160,EF166)),Table5a!EC126)</f>
        <v>-189.54744147605268</v>
      </c>
      <c r="EG225" s="104">
        <f>IF(COUNTA(EG135,EG137,EG138,EG139,EG140,EG144,EG149,EG154,EG160,EG166),IF(NOT(COUNT(EG135,EG137,EG138,EG139,EG140,EG144,EG149,EG154,EG160,EG166)),"NK",SUM(EG135,EG137,EG138,EG139,EG140,EG144,EG149,EG154,EG160,EG166)),Table5a!ED126)</f>
        <v>-176.16582005331458</v>
      </c>
      <c r="EH225" s="104">
        <f>IF(COUNTA(EH135,EH137,EH138,EH139,EH140,EH144,EH149,EH154,EH160,EH166),IF(NOT(COUNT(EH135,EH137,EH138,EH139,EH140,EH144,EH149,EH154,EH160,EH166)),"NK",SUM(EH135,EH137,EH138,EH139,EH140,EH144,EH149,EH154,EH160,EH166)),Table5a!EE126)</f>
        <v>-165.21979957448298</v>
      </c>
      <c r="EI225" s="104">
        <f>IF(COUNTA(EI135,EI137,EI138,EI139,EI140,EI144,EI149,EI154,EI160,EI166),IF(NOT(COUNT(EI135,EI137,EI138,EI139,EI140,EI144,EI149,EI154,EI160,EI166)),"NK",SUM(EI135,EI137,EI138,EI139,EI140,EI144,EI149,EI154,EI160,EI166)),Table5a!EF126)</f>
        <v>-154.28386441892692</v>
      </c>
      <c r="EJ225" s="104" t="str">
        <f>IF(COUNTA(EJ135,EJ137,EJ138,EJ139,EJ140,EJ144,EJ149,EJ154,EJ160,EJ166),IF(NOT(COUNT(EJ135,EJ137,EJ138,EJ139,EJ140,EJ144,EJ149,EJ154,EJ160,EJ166)),"NK",SUM(EJ135,EJ137,EJ138,EJ139,EJ140,EJ144,EJ149,EJ154,EJ160,EJ166)),Table5a!EG126)</f>
        <v/>
      </c>
      <c r="EK225" s="104">
        <f>IF(COUNTA(EK135,EK137,EK138,EK139,EK140,EK144,EK149,EK154,EK160,EK166),IF(NOT(COUNT(EK135,EK137,EK138,EK139,EK140,EK144,EK149,EK154,EK160,EK166)),"NK",SUM(EK135,EK137,EK138,EK139,EK140,EK144,EK149,EK154,EK160,EK166)),Table5a!EH126)</f>
        <v>-137.70930330206826</v>
      </c>
      <c r="EL225" s="104">
        <f>IF(COUNTA(EL135,EL137,EL138,EL139,EL140,EL144,EL149,EL154,EL160,EL166),IF(NOT(COUNT(EL135,EL137,EL138,EL139,EL140,EL144,EL149,EL154,EL160,EL166)),"NK",SUM(EL135,EL137,EL138,EL139,EL140,EL144,EL149,EL154,EL160,EL166)),Table5a!EI126)</f>
        <v>-131.0900958275183</v>
      </c>
      <c r="EM225" s="104">
        <f>IF(COUNTA(EM135,EM137,EM138,EM139,EM140,EM144,EM149,EM154,EM160,EM166),IF(NOT(COUNT(EM135,EM137,EM138,EM139,EM140,EM144,EM149,EM154,EM160,EM166)),"NK",SUM(EM135,EM137,EM138,EM139,EM140,EM144,EM149,EM154,EM160,EM166)),Table5a!EJ126)</f>
        <v>-124.71622810670991</v>
      </c>
      <c r="EN225" s="104">
        <f>IF(COUNTA(EN135,EN137,EN138,EN139,EN140,EN144,EN149,EN154,EN160,EN166),IF(NOT(COUNT(EN135,EN137,EN138,EN139,EN140,EN144,EN149,EN154,EN160,EN166)),"NK",SUM(EN135,EN137,EN138,EN139,EN140,EN144,EN149,EN154,EN160,EN166)),Table5a!EK126)</f>
        <v>-119.26370082719734</v>
      </c>
      <c r="EO225" s="104">
        <f>IF(COUNTA(EO135,EO137,EO138,EO139,EO140,EO144,EO149,EO154,EO160,EO166),IF(NOT(COUNT(EO135,EO137,EO138,EO139,EO140,EO144,EO149,EO154,EO160,EO166)),"NK",SUM(EO135,EO137,EO138,EO139,EO140,EO144,EO149,EO154,EO160,EO166)),Table5a!EL126)</f>
        <v>-113.7487073046768</v>
      </c>
      <c r="EP225" s="104">
        <f>IF(COUNTA(EP135,EP137,EP138,EP139,EP140,EP144,EP149,EP154,EP160,EP166),IF(NOT(COUNT(EP135,EP137,EP138,EP139,EP140,EP144,EP149,EP154,EP160,EP166)),"NK",SUM(EP135,EP137,EP138,EP139,EP140,EP144,EP149,EP154,EP160,EP166)),Table5a!EM126)</f>
        <v>-107.71802219535304</v>
      </c>
      <c r="EQ225" s="104">
        <f>IF(COUNTA(EQ135,EQ137,EQ138,EQ139,EQ140,EQ144,EQ149,EQ154,EQ160,EQ166),IF(NOT(COUNT(EQ135,EQ137,EQ138,EQ139,EQ140,EQ144,EQ149,EQ154,EQ160,EQ166)),"NK",SUM(EQ135,EQ137,EQ138,EQ139,EQ140,EQ144,EQ149,EQ154,EQ160,EQ166)),Table5a!EN126)</f>
        <v>-102.55348127591543</v>
      </c>
      <c r="ER225" s="104">
        <f>IF(COUNTA(ER135,ER137,ER138,ER139,ER140,ER144,ER149,ER154,ER160,ER166),IF(NOT(COUNT(ER135,ER137,ER138,ER139,ER140,ER144,ER149,ER154,ER160,ER166)),"NK",SUM(ER135,ER137,ER138,ER139,ER140,ER144,ER149,ER154,ER160,ER166)),Table5a!EO126)</f>
        <v>-98.140445531742913</v>
      </c>
      <c r="ES225" s="104">
        <f>IF(COUNTA(ES135,ES137,ES138,ES139,ES140,ES144,ES149,ES154,ES160,ES166),IF(NOT(COUNT(ES135,ES137,ES138,ES139,ES140,ES144,ES149,ES154,ES160,ES166)),"NK",SUM(ES135,ES137,ES138,ES139,ES140,ES144,ES149,ES154,ES160,ES166)),Table5a!EP126)</f>
        <v>-93.379422449200788</v>
      </c>
      <c r="ET225" s="104">
        <f>IF(COUNTA(ET135,ET137,ET138,ET139,ET140,ET144,ET149,ET154,ET160,ET166),IF(NOT(COUNT(ET135,ET137,ET138,ET139,ET140,ET144,ET149,ET154,ET160,ET166)),"NK",SUM(ET135,ET137,ET138,ET139,ET140,ET144,ET149,ET154,ET160,ET166)),Table5a!EQ126)</f>
        <v>-89.565912564905688</v>
      </c>
      <c r="EU225" s="104">
        <f>IF(COUNTA(EU135,EU137,EU138,EU139,EU140,EU144,EU149,EU154,EU160,EU166),IF(NOT(COUNT(EU135,EU137,EU138,EU139,EU140,EU144,EU149,EU154,EU160,EU166)),"NK",SUM(EU135,EU137,EU138,EU139,EU140,EU144,EU149,EU154,EU160,EU166)),Table5a!ER126)</f>
        <v>-87.105627530195505</v>
      </c>
      <c r="EV225" s="104">
        <f>IF(COUNTA(EV135,EV137,EV138,EV139,EV140,EV144,EV149,EV154,EV160,EV166),IF(NOT(COUNT(EV135,EV137,EV138,EV139,EV140,EV144,EV149,EV154,EV160,EV166)),"NK",SUM(EV135,EV137,EV138,EV139,EV140,EV144,EV149,EV154,EV160,EV166)),Table5a!ES126)</f>
        <v>-84.715389141032404</v>
      </c>
      <c r="EW225" s="104">
        <f>IF(COUNTA(EW135,EW137,EW138,EW139,EW140,EW144,EW149,EW154,EW160,EW166),IF(NOT(COUNT(EW135,EW137,EW138,EW139,EW140,EW144,EW149,EW154,EW160,EW166)),"NK",SUM(EW135,EW137,EW138,EW139,EW140,EW144,EW149,EW154,EW160,EW166)),Table5a!ET126)</f>
        <v>-83.296437164487358</v>
      </c>
      <c r="EX225" s="104">
        <f>IF(COUNTA(EX135,EX137,EX138,EX139,EX140,EX144,EX149,EX154,EX160,EX166),IF(NOT(COUNT(EX135,EX137,EX138,EX139,EX140,EX144,EX149,EX154,EX160,EX166)),"NK",SUM(EX135,EX137,EX138,EX139,EX140,EX144,EX149,EX154,EX160,EX166)),Table5a!EU126)</f>
        <v>-81.451715292220484</v>
      </c>
      <c r="EY225" s="104">
        <f>IF(COUNTA(EY135,EY137,EY138,EY139,EY140,EY144,EY149,EY154,EY160,EY166),IF(NOT(COUNT(EY135,EY137,EY138,EY139,EY140,EY144,EY149,EY154,EY160,EY166)),"NK",SUM(EY135,EY137,EY138,EY139,EY140,EY144,EY149,EY154,EY160,EY166)),Table5a!EV126)</f>
        <v>-79.577591399600692</v>
      </c>
      <c r="EZ225" s="104">
        <f>IF(COUNTA(EZ135,EZ137,EZ138,EZ139,EZ140,EZ144,EZ149,EZ154,EZ160,EZ166),IF(NOT(COUNT(EZ135,EZ137,EZ138,EZ139,EZ140,EZ144,EZ149,EZ154,EZ160,EZ166)),"NK",SUM(EZ135,EZ137,EZ138,EZ139,EZ140,EZ144,EZ149,EZ154,EZ160,EZ166)),Table5a!EW126)</f>
        <v>-78.227703321382279</v>
      </c>
      <c r="FA225" s="104">
        <f>IF(COUNTA(FA135,FA137,FA138,FA139,FA140,FA144,FA149,FA154,FA160,FA166),IF(NOT(COUNT(FA135,FA137,FA138,FA139,FA140,FA144,FA149,FA154,FA160,FA166)),"NK",SUM(FA135,FA137,FA138,FA139,FA140,FA144,FA149,FA154,FA160,FA166)),Table5a!EX126)</f>
        <v>-77.323973126095964</v>
      </c>
      <c r="FB225" s="104">
        <f>IF(COUNTA(FB135,FB137,FB138,FB139,FB140,FB144,FB149,FB154,FB160,FB166),IF(NOT(COUNT(FB135,FB137,FB138,FB139,FB140,FB144,FB149,FB154,FB160,FB166)),"NK",SUM(FB135,FB137,FB138,FB139,FB140,FB144,FB149,FB154,FB160,FB166)),Table5a!EY126)</f>
        <v>-75.914562718156077</v>
      </c>
      <c r="FC225" s="104">
        <f>IF(COUNTA(FC135,FC137,FC138,FC139,FC140,FC144,FC149,FC154,FC160,FC166),IF(NOT(COUNT(FC135,FC137,FC138,FC139,FC140,FC144,FC149,FC154,FC160,FC166)),"NK",SUM(FC135,FC137,FC138,FC139,FC140,FC144,FC149,FC154,FC160,FC166)),Table5a!EZ126)</f>
        <v>-75.475037116143341</v>
      </c>
      <c r="FD225" s="104">
        <f>IF(COUNTA(FD135,FD137,FD138,FD139,FD140,FD144,FD149,FD154,FD160,FD166),IF(NOT(COUNT(FD135,FD137,FD138,FD139,FD140,FD144,FD149,FD154,FD160,FD166)),"NK",SUM(FD135,FD137,FD138,FD139,FD140,FD144,FD149,FD154,FD160,FD166)),Table5a!FA126)</f>
        <v>-75.249330170955005</v>
      </c>
      <c r="FE225" s="104">
        <f>IF(COUNTA(FE135,FE137,FE138,FE139,FE140,FE144,FE149,FE154,FE160,FE166),IF(NOT(COUNT(FE135,FE137,FE138,FE139,FE140,FE144,FE149,FE154,FE160,FE166)),"NK",SUM(FE135,FE137,FE138,FE139,FE140,FE144,FE149,FE154,FE160,FE166)),Table5a!FB126)</f>
        <v>-74.483556627605338</v>
      </c>
      <c r="FF225" s="104">
        <f>IF(COUNTA(FF135,FF137,FF138,FF139,FF140,FF144,FF149,FF154,FF160,FF166),IF(NOT(COUNT(FF135,FF137,FF138,FF139,FF140,FF144,FF149,FF154,FF160,FF166)),"NK",SUM(FF135,FF137,FF138,FF139,FF140,FF144,FF149,FF154,FF160,FF166)),Table5a!FC126)</f>
        <v>-73.7177830842557</v>
      </c>
      <c r="FG225" s="104">
        <f>IF(COUNTA(FG135,FG137,FG138,FG139,FG140,FG144,FG149,FG154,FG160,FG166),IF(NOT(COUNT(FG135,FG137,FG138,FG139,FG140,FG144,FG149,FG154,FG160,FG166)),"NK",SUM(FG135,FG137,FG138,FG139,FG140,FG144,FG149,FG154,FG160,FG166)),Table5a!FD126)</f>
        <v>-72.952009540906062</v>
      </c>
      <c r="FH225" s="104">
        <f>IF(COUNTA(FH135,FH137,FH138,FH139,FH140,FH144,FH149,FH154,FH160,FH166),IF(NOT(COUNT(FH135,FH137,FH138,FH139,FH140,FH144,FH149,FH154,FH160,FH166)),"NK",SUM(FH135,FH137,FH138,FH139,FH140,FH144,FH149,FH154,FH160,FH166)),Table5a!FE126)</f>
        <v>-72.186235997556423</v>
      </c>
      <c r="FI225" s="104">
        <f>IF(COUNTA(FI135,FI137,FI138,FI139,FI140,FI144,FI149,FI154,FI160,FI166),IF(NOT(COUNT(FI135,FI137,FI138,FI139,FI140,FI144,FI149,FI154,FI160,FI166)),"NK",SUM(FI135,FI137,FI138,FI139,FI140,FI144,FI149,FI154,FI160,FI166)),Table5a!FF126)</f>
        <v>-71.420462454206785</v>
      </c>
      <c r="FJ225" s="104">
        <f>IF(COUNTA(FJ135,FJ137,FJ138,FJ139,FJ140,FJ144,FJ149,FJ154,FJ160,FJ166),IF(NOT(COUNT(FJ135,FJ137,FJ138,FJ139,FJ140,FJ144,FJ149,FJ154,FJ160,FJ166)),"NK",SUM(FJ135,FJ137,FJ138,FJ139,FJ140,FJ144,FJ149,FJ154,FJ160,FJ166)),Table5a!FG126)</f>
        <v>-70.554810208477647</v>
      </c>
      <c r="FK225" s="104">
        <f>IF(COUNTA(FK135,FK137,FK138,FK139,FK140,FK144,FK149,FK154,FK160,FK166),IF(NOT(COUNT(FK135,FK137,FK138,FK139,FK140,FK144,FK149,FK154,FK160,FK166)),"NK",SUM(FK135,FK137,FK138,FK139,FK140,FK144,FK149,FK154,FK160,FK166)),Table5a!FH126)</f>
        <v>-69.689157962748482</v>
      </c>
      <c r="FL225" s="104">
        <f>IF(COUNTA(FL135,FL137,FL138,FL139,FL140,FL144,FL149,FL154,FL160,FL166),IF(NOT(COUNT(FL135,FL137,FL138,FL139,FL140,FL144,FL149,FL154,FL160,FL166)),"NK",SUM(FL135,FL137,FL138,FL139,FL140,FL144,FL149,FL154,FL160,FL166)),Table5a!FI126)</f>
        <v>-68.823505717019344</v>
      </c>
      <c r="FM225" s="104">
        <f>IF(COUNTA(FM135,FM137,FM138,FM139,FM140,FM144,FM149,FM154,FM160,FM166),IF(NOT(COUNT(FM135,FM137,FM138,FM139,FM140,FM144,FM149,FM154,FM160,FM166)),"NK",SUM(FM135,FM137,FM138,FM139,FM140,FM144,FM149,FM154,FM160,FM166)),Table5a!FJ126)</f>
        <v>-67.957853471290179</v>
      </c>
      <c r="FN225" s="104">
        <f>IF(COUNTA(FN135,FN137,FN138,FN139,FN140,FN144,FN149,FN154,FN160,FN166),IF(NOT(COUNT(FN135,FN137,FN138,FN139,FN140,FN144,FN149,FN154,FN160,FN166)),"NK",SUM(FN135,FN137,FN138,FN139,FN140,FN144,FN149,FN154,FN160,FN166)),Table5a!FK126)</f>
        <v>-67.092201225561041</v>
      </c>
      <c r="FO225" s="104">
        <f>IF(COUNTA(FO135,FO137,FO138,FO139,FO140,FO144,FO149,FO154,FO160,FO166),IF(NOT(COUNT(FO135,FO137,FO138,FO139,FO140,FO144,FO149,FO154,FO160,FO166)),"NK",SUM(FO135,FO137,FO138,FO139,FO140,FO144,FO149,FO154,FO160,FO166)),Table5a!FL126)</f>
        <v>-66.226548979831904</v>
      </c>
      <c r="FP225" s="104">
        <f>IF(COUNTA(FP135,FP137,FP138,FP139,FP140,FP144,FP149,FP154,FP160,FP166),IF(NOT(COUNT(FP135,FP137,FP138,FP139,FP140,FP144,FP149,FP154,FP160,FP166)),"NK",SUM(FP135,FP137,FP138,FP139,FP140,FP144,FP149,FP154,FP160,FP166)),Table5a!FM126)</f>
        <v>-65.360896734102766</v>
      </c>
      <c r="FQ225" s="104">
        <f>IF(COUNTA(FQ135,FQ137,FQ138,FQ139,FQ140,FQ144,FQ149,FQ154,FQ160,FQ166),IF(NOT(COUNT(FQ135,FQ137,FQ138,FQ139,FQ140,FQ144,FQ149,FQ154,FQ160,FQ166)),"NK",SUM(FQ135,FQ137,FQ138,FQ139,FQ140,FQ144,FQ149,FQ154,FQ160,FQ166)),Table5a!FN126)</f>
        <v>-64.495244488373601</v>
      </c>
    </row>
    <row r="226" spans="1:173" ht="15" customHeight="1" outlineLevel="1" x14ac:dyDescent="0.3">
      <c r="D226" s="77" t="s">
        <v>24270</v>
      </c>
      <c r="E226" s="37" t="s">
        <v>24271</v>
      </c>
      <c r="F226" s="104">
        <f>IF(COUNTA(F123),IF(NOT(COUNT(F123)),"NK",SUM(F123)),Table5a!C103)</f>
        <v>-1429.0926545672291</v>
      </c>
      <c r="G226" s="104">
        <f>IF(COUNTA(G123),IF(NOT(COUNT(G123)),"NK",SUM(G123)),Table5a!D103)</f>
        <v>301.17242773221278</v>
      </c>
      <c r="H226" s="104">
        <f>IF(COUNTA(H123),IF(NOT(COUNT(H123)),"NK",SUM(H123)),Table5a!E103)</f>
        <v>1450.8846732168615</v>
      </c>
      <c r="I226" s="104">
        <f>IF(COUNTA(I123),IF(NOT(COUNT(I123)),"NK",SUM(I123)),Table5a!F103)</f>
        <v>1131.9469433794384</v>
      </c>
      <c r="J226" s="104">
        <f>IF(COUNTA(J123),IF(NOT(COUNT(J123)),"NK",SUM(J123)),Table5a!G103)</f>
        <v>2604.7666462269453</v>
      </c>
      <c r="K226" s="104">
        <f>IF(COUNTA(K123),IF(NOT(COUNT(K123)),"NK",SUM(K123)),Table5a!H103)</f>
        <v>2341.9709976448703</v>
      </c>
      <c r="L226" s="104">
        <f>IF(COUNTA(L123),IF(NOT(COUNT(L123)),"NK",SUM(L123)),Table5a!I103)</f>
        <v>340.9081379839987</v>
      </c>
      <c r="M226" s="104">
        <f>IF(COUNTA(M123),IF(NOT(COUNT(M123)),"NK",SUM(M123)),Table5a!J103)</f>
        <v>-413.8874431395501</v>
      </c>
      <c r="N226" s="104" t="str">
        <f>IF(COUNTA(N123),IF(NOT(COUNT(N123)),"NK",SUM(N123)),Table5a!K103)</f>
        <v/>
      </c>
      <c r="O226" s="104">
        <f>IF(COUNTA(O123),IF(NOT(COUNT(O123)),"NK",SUM(O123)),Table5a!L103)</f>
        <v>1811.5703508377701</v>
      </c>
      <c r="P226" s="104">
        <f>IF(COUNTA(P123),IF(NOT(COUNT(P123)),"NK",SUM(P123)),Table5a!M103)</f>
        <v>500.67656958467569</v>
      </c>
      <c r="Q226" s="104">
        <f>IF(COUNTA(Q123),IF(NOT(COUNT(Q123)),"NK",SUM(Q123)),Table5a!N103)</f>
        <v>474.33199743667012</v>
      </c>
      <c r="R226" s="104">
        <f>IF(COUNTA(R123),IF(NOT(COUNT(R123)),"NK",SUM(R123)),Table5a!O103)</f>
        <v>444.60820152196527</v>
      </c>
      <c r="S226" s="104">
        <f>IF(COUNTA(S123),IF(NOT(COUNT(S123)),"NK",SUM(S123)),Table5a!P103)</f>
        <v>421.09655551208618</v>
      </c>
      <c r="T226" s="104">
        <f>IF(COUNTA(T123),IF(NOT(COUNT(T123)),"NK",SUM(T123)),Table5a!Q103)</f>
        <v>406.16489692292396</v>
      </c>
      <c r="U226" s="104">
        <f>IF(COUNTA(U123),IF(NOT(COUNT(U123)),"NK",SUM(U123)),Table5a!R103)</f>
        <v>393.20271557601211</v>
      </c>
      <c r="V226" s="104">
        <f>IF(COUNTA(V123),IF(NOT(COUNT(V123)),"NK",SUM(V123)),Table5a!S103)</f>
        <v>388.32257971383126</v>
      </c>
      <c r="W226" s="104">
        <f>IF(COUNTA(W123),IF(NOT(COUNT(W123)),"NK",SUM(W123)),Table5a!T103)</f>
        <v>385.00659458397854</v>
      </c>
      <c r="X226" s="104">
        <f>IF(COUNTA(X123),IF(NOT(COUNT(X123)),"NK",SUM(X123)),Table5a!U103)</f>
        <v>385.16897742663093</v>
      </c>
      <c r="Y226" s="104">
        <f>IF(COUNTA(Y123),IF(NOT(COUNT(Y123)),"NK",SUM(Y123)),Table5a!V103)</f>
        <v>393.84602866493572</v>
      </c>
      <c r="Z226" s="104">
        <f>IF(COUNTA(Z123),IF(NOT(COUNT(Z123)),"NK",SUM(Z123)),Table5a!W103)</f>
        <v>284.99729886215709</v>
      </c>
      <c r="AA226" s="104">
        <f>IF(COUNTA(AA123),IF(NOT(COUNT(AA123)),"NK",SUM(AA123)),Table5a!X103)</f>
        <v>298.91384850799318</v>
      </c>
      <c r="AB226" s="104">
        <f>IF(COUNTA(AB123),IF(NOT(COUNT(AB123)),"NK",SUM(AB123)),Table5a!Y103)</f>
        <v>316.34541693280642</v>
      </c>
      <c r="AC226" s="104">
        <f>IF(COUNTA(AC123),IF(NOT(COUNT(AC123)),"NK",SUM(AC123)),Table5a!Z103)</f>
        <v>335.8034020744152</v>
      </c>
      <c r="AD226" s="104">
        <f>IF(COUNTA(AD123),IF(NOT(COUNT(AD123)),"NK",SUM(AD123)),Table5a!AA103)</f>
        <v>346.03850321328571</v>
      </c>
      <c r="AE226" s="104">
        <f>IF(COUNTA(AE123),IF(NOT(COUNT(AE123)),"NK",SUM(AE123)),Table5a!AB103)</f>
        <v>359.12807619694206</v>
      </c>
      <c r="AF226" s="104">
        <f>IF(COUNTA(AF123),IF(NOT(COUNT(AF123)),"NK",SUM(AF123)),Table5a!AC103)</f>
        <v>373.50026417697779</v>
      </c>
      <c r="AG226" s="104">
        <f>IF(COUNTA(AG123),IF(NOT(COUNT(AG123)),"NK",SUM(AG123)),Table5a!AD103)</f>
        <v>388.98417447044812</v>
      </c>
      <c r="AH226" s="104">
        <f>IF(COUNTA(AH123),IF(NOT(COUNT(AH123)),"NK",SUM(AH123)),Table5a!AE103)</f>
        <v>404.35082904438605</v>
      </c>
      <c r="AI226" s="104">
        <f>IF(COUNTA(AI123),IF(NOT(COUNT(AI123)),"NK",SUM(AI123)),Table5a!AF103)</f>
        <v>409.73406255229327</v>
      </c>
      <c r="AJ226" s="104">
        <f>IF(COUNTA(AJ123),IF(NOT(COUNT(AJ123)),"NK",SUM(AJ123)),Table5a!AG103)</f>
        <v>418.15110196384353</v>
      </c>
      <c r="AK226" s="104">
        <f>IF(COUNTA(AK123),IF(NOT(COUNT(AK123)),"NK",SUM(AK123)),Table5a!AH103)</f>
        <v>426.26450069725831</v>
      </c>
      <c r="AL226" s="104">
        <f>IF(COUNTA(AL123),IF(NOT(COUNT(AL123)),"NK",SUM(AL123)),Table5a!AI103)</f>
        <v>435.4478713437436</v>
      </c>
      <c r="AM226" s="104">
        <f>IF(COUNTA(AM123),IF(NOT(COUNT(AM123)),"NK",SUM(AM123)),Table5a!AJ103)</f>
        <v>443.72031995609916</v>
      </c>
      <c r="AN226" s="104">
        <f>IF(COUNTA(AN123),IF(NOT(COUNT(AN123)),"NK",SUM(AN123)),Table5a!AK103)</f>
        <v>449.46604435537631</v>
      </c>
      <c r="AO226" s="104">
        <f>IF(COUNTA(AO123),IF(NOT(COUNT(AO123)),"NK",SUM(AO123)),Table5a!AL103)</f>
        <v>453.49113824600329</v>
      </c>
      <c r="AP226" s="104">
        <f>IF(COUNTA(AP123),IF(NOT(COUNT(AP123)),"NK",SUM(AP123)),Table5a!AM103)</f>
        <v>456.6269987225005</v>
      </c>
      <c r="AQ226" s="104">
        <f>IF(COUNTA(AQ123),IF(NOT(COUNT(AQ123)),"NK",SUM(AQ123)),Table5a!AN103)</f>
        <v>459.44114467116208</v>
      </c>
      <c r="AR226" s="104">
        <f>IF(COUNTA(AR123),IF(NOT(COUNT(AR123)),"NK",SUM(AR123)),Table5a!AO103)</f>
        <v>462.61315284747548</v>
      </c>
      <c r="AS226" s="104">
        <f>IF(COUNTA(AS123),IF(NOT(COUNT(AS123)),"NK",SUM(AS123)),Table5a!AP103)</f>
        <v>464.74049250067208</v>
      </c>
      <c r="AT226" s="104">
        <f>IF(COUNTA(AT123),IF(NOT(COUNT(AT123)),"NK",SUM(AT123)),Table5a!AQ103)</f>
        <v>-1555.4496663668092</v>
      </c>
      <c r="AU226" s="104">
        <f>IF(COUNTA(AU123),IF(NOT(COUNT(AU123)),"NK",SUM(AU123)),Table5a!AR103)</f>
        <v>-1555.2851468105591</v>
      </c>
      <c r="AV226" s="105">
        <f>IF(COUNTA(AV123),IF(NOT(COUNT(AV123)),"NK",SUM(AV123)),IF(ISNUMBER(Table5a!AS103),Table5a!AS103*CH4_GWP,Table5a!AS103))</f>
        <v>74.84719917130451</v>
      </c>
      <c r="AW226" s="104">
        <f>IF(COUNTA(AW123),IF(NOT(COUNT(AW123)),"NK",SUM(AW123)),IF(ISNUMBER(Table5a!AT103),Table5a!AT103*CH4_GWP,Table5a!AT103))</f>
        <v>74.938329648591207</v>
      </c>
      <c r="AX226" s="104">
        <f>IF(COUNTA(AX123),IF(NOT(COUNT(AX123)),"NK",SUM(AX123)),IF(ISNUMBER(Table5a!AU103),Table5a!AU103*CH4_GWP,Table5a!AU103))</f>
        <v>75.168138018553549</v>
      </c>
      <c r="AY226" s="104">
        <f>IF(COUNTA(AY123),IF(NOT(COUNT(AY123)),"NK",SUM(AY123)),IF(ISNUMBER(Table5a!AV103),Table5a!AV103*CH4_GWP,Table5a!AV103))</f>
        <v>74.824421947205437</v>
      </c>
      <c r="AZ226" s="104">
        <f>IF(COUNTA(AZ123),IF(NOT(COUNT(AZ123)),"NK",SUM(AZ123)),IF(ISNUMBER(Table5a!AW103),Table5a!AW103*CH4_GWP,Table5a!AW103))</f>
        <v>77.650472008779587</v>
      </c>
      <c r="BA226" s="104">
        <f>IF(COUNTA(BA123),IF(NOT(COUNT(BA123)),"NK",SUM(BA123)),IF(ISNUMBER(Table5a!AX103),Table5a!AX103*CH4_GWP,Table5a!AX103))</f>
        <v>74.862210503655575</v>
      </c>
      <c r="BB226" s="104">
        <f>IF(COUNTA(BB123),IF(NOT(COUNT(BB123)),"NK",SUM(BB123)),IF(ISNUMBER(Table5a!AY103),Table5a!AY103*CH4_GWP,Table5a!AY103))</f>
        <v>74.95315769969281</v>
      </c>
      <c r="BC226" s="104">
        <f>IF(COUNTA(BC123),IF(NOT(COUNT(BC123)),"NK",SUM(BC123)),IF(ISNUMBER(Table5a!AZ103),Table5a!AZ103*CH4_GWP,Table5a!AZ103))</f>
        <v>74.871540683310272</v>
      </c>
      <c r="BD226" s="104" t="str">
        <f>IF(COUNTA(BD123),IF(NOT(COUNT(BD123)),"NK",SUM(BD123)),IF(ISNUMBER(Table5a!BA103),Table5a!BA103*CH4_GWP,Table5a!BA103))</f>
        <v/>
      </c>
      <c r="BE226" s="104">
        <f>IF(COUNTA(BE123),IF(NOT(COUNT(BE123)),"NK",SUM(BE123)),IF(ISNUMBER(Table5a!BB103),Table5a!BB103*CH4_GWP,Table5a!BB103))</f>
        <v>75.436916013348565</v>
      </c>
      <c r="BF226" s="104">
        <f>IF(COUNTA(BF123),IF(NOT(COUNT(BF123)),"NK",SUM(BF123)),IF(ISNUMBER(Table5a!BC103),Table5a!BC103*CH4_GWP,Table5a!BC103))</f>
        <v>75.436916013348565</v>
      </c>
      <c r="BG226" s="104">
        <f>IF(COUNTA(BG123),IF(NOT(COUNT(BG123)),"NK",SUM(BG123)),IF(ISNUMBER(Table5a!BD103),Table5a!BD103*CH4_GWP,Table5a!BD103))</f>
        <v>75.436916013348565</v>
      </c>
      <c r="BH226" s="104">
        <f>IF(COUNTA(BH123),IF(NOT(COUNT(BH123)),"NK",SUM(BH123)),IF(ISNUMBER(Table5a!BE103),Table5a!BE103*CH4_GWP,Table5a!BE103))</f>
        <v>75.436916013348565</v>
      </c>
      <c r="BI226" s="104">
        <f>IF(COUNTA(BI123),IF(NOT(COUNT(BI123)),"NK",SUM(BI123)),IF(ISNUMBER(Table5a!BF103),Table5a!BF103*CH4_GWP,Table5a!BF103))</f>
        <v>75.436916013348565</v>
      </c>
      <c r="BJ226" s="104">
        <f>IF(COUNTA(BJ123),IF(NOT(COUNT(BJ123)),"NK",SUM(BJ123)),IF(ISNUMBER(Table5a!BG103),Table5a!BG103*CH4_GWP,Table5a!BG103))</f>
        <v>75.436916013348565</v>
      </c>
      <c r="BK226" s="104">
        <f>IF(COUNTA(BK123),IF(NOT(COUNT(BK123)),"NK",SUM(BK123)),IF(ISNUMBER(Table5a!BH103),Table5a!BH103*CH4_GWP,Table5a!BH103))</f>
        <v>75.436916013348565</v>
      </c>
      <c r="BL226" s="104">
        <f>IF(COUNTA(BL123),IF(NOT(COUNT(BL123)),"NK",SUM(BL123)),IF(ISNUMBER(Table5a!BI103),Table5a!BI103*CH4_GWP,Table5a!BI103))</f>
        <v>75.436916013348565</v>
      </c>
      <c r="BM226" s="104">
        <f>IF(COUNTA(BM123),IF(NOT(COUNT(BM123)),"NK",SUM(BM123)),IF(ISNUMBER(Table5a!BJ103),Table5a!BJ103*CH4_GWP,Table5a!BJ103))</f>
        <v>75.436916013348565</v>
      </c>
      <c r="BN226" s="104">
        <f>IF(COUNTA(BN123),IF(NOT(COUNT(BN123)),"NK",SUM(BN123)),IF(ISNUMBER(Table5a!BK103),Table5a!BK103*CH4_GWP,Table5a!BK103))</f>
        <v>75.436916013348565</v>
      </c>
      <c r="BO226" s="104">
        <f>IF(COUNTA(BO123),IF(NOT(COUNT(BO123)),"NK",SUM(BO123)),IF(ISNUMBER(Table5a!BL103),Table5a!BL103*CH4_GWP,Table5a!BL103))</f>
        <v>75.436916013348565</v>
      </c>
      <c r="BP226" s="104">
        <f>IF(COUNTA(BP123),IF(NOT(COUNT(BP123)),"NK",SUM(BP123)),IF(ISNUMBER(Table5a!BM103),Table5a!BM103*CH4_GWP,Table5a!BM103))</f>
        <v>75.436916013348565</v>
      </c>
      <c r="BQ226" s="104">
        <f>IF(COUNTA(BQ123),IF(NOT(COUNT(BQ123)),"NK",SUM(BQ123)),IF(ISNUMBER(Table5a!BN103),Table5a!BN103*CH4_GWP,Table5a!BN103))</f>
        <v>75.436916013348565</v>
      </c>
      <c r="BR226" s="104">
        <f>IF(COUNTA(BR123),IF(NOT(COUNT(BR123)),"NK",SUM(BR123)),IF(ISNUMBER(Table5a!BO103),Table5a!BO103*CH4_GWP,Table5a!BO103))</f>
        <v>75.436916013348565</v>
      </c>
      <c r="BS226" s="104">
        <f>IF(COUNTA(BS123),IF(NOT(COUNT(BS123)),"NK",SUM(BS123)),IF(ISNUMBER(Table5a!BP103),Table5a!BP103*CH4_GWP,Table5a!BP103))</f>
        <v>75.436916013348565</v>
      </c>
      <c r="BT226" s="104">
        <f>IF(COUNTA(BT123),IF(NOT(COUNT(BT123)),"NK",SUM(BT123)),IF(ISNUMBER(Table5a!BQ103),Table5a!BQ103*CH4_GWP,Table5a!BQ103))</f>
        <v>75.436916013348565</v>
      </c>
      <c r="BU226" s="104">
        <f>IF(COUNTA(BU123),IF(NOT(COUNT(BU123)),"NK",SUM(BU123)),IF(ISNUMBER(Table5a!BR103),Table5a!BR103*CH4_GWP,Table5a!BR103))</f>
        <v>75.436916013348565</v>
      </c>
      <c r="BV226" s="104">
        <f>IF(COUNTA(BV123),IF(NOT(COUNT(BV123)),"NK",SUM(BV123)),IF(ISNUMBER(Table5a!BS103),Table5a!BS103*CH4_GWP,Table5a!BS103))</f>
        <v>75.436916013348565</v>
      </c>
      <c r="BW226" s="104">
        <f>IF(COUNTA(BW123),IF(NOT(COUNT(BW123)),"NK",SUM(BW123)),IF(ISNUMBER(Table5a!BT103),Table5a!BT103*CH4_GWP,Table5a!BT103))</f>
        <v>75.436916013348565</v>
      </c>
      <c r="BX226" s="104">
        <f>IF(COUNTA(BX123),IF(NOT(COUNT(BX123)),"NK",SUM(BX123)),IF(ISNUMBER(Table5a!BU103),Table5a!BU103*CH4_GWP,Table5a!BU103))</f>
        <v>75.436916013348565</v>
      </c>
      <c r="BY226" s="104">
        <f>IF(COUNTA(BY123),IF(NOT(COUNT(BY123)),"NK",SUM(BY123)),IF(ISNUMBER(Table5a!BV103),Table5a!BV103*CH4_GWP,Table5a!BV103))</f>
        <v>75.436916013348565</v>
      </c>
      <c r="BZ226" s="104">
        <f>IF(COUNTA(BZ123),IF(NOT(COUNT(BZ123)),"NK",SUM(BZ123)),IF(ISNUMBER(Table5a!BW103),Table5a!BW103*CH4_GWP,Table5a!BW103))</f>
        <v>75.436916013348565</v>
      </c>
      <c r="CA226" s="104">
        <f>IF(COUNTA(CA123),IF(NOT(COUNT(CA123)),"NK",SUM(CA123)),IF(ISNUMBER(Table5a!BX103),Table5a!BX103*CH4_GWP,Table5a!BX103))</f>
        <v>75.436916013348565</v>
      </c>
      <c r="CB226" s="104">
        <f>IF(COUNTA(CB123),IF(NOT(COUNT(CB123)),"NK",SUM(CB123)),IF(ISNUMBER(Table5a!BY103),Table5a!BY103*CH4_GWP,Table5a!BY103))</f>
        <v>75.436916013348565</v>
      </c>
      <c r="CC226" s="104">
        <f>IF(COUNTA(CC123),IF(NOT(COUNT(CC123)),"NK",SUM(CC123)),IF(ISNUMBER(Table5a!BZ103),Table5a!BZ103*CH4_GWP,Table5a!BZ103))</f>
        <v>75.436916013348565</v>
      </c>
      <c r="CD226" s="104">
        <f>IF(COUNTA(CD123),IF(NOT(COUNT(CD123)),"NK",SUM(CD123)),IF(ISNUMBER(Table5a!CA103),Table5a!CA103*CH4_GWP,Table5a!CA103))</f>
        <v>75.436916013348565</v>
      </c>
      <c r="CE226" s="104">
        <f>IF(COUNTA(CE123),IF(NOT(COUNT(CE123)),"NK",SUM(CE123)),IF(ISNUMBER(Table5a!CB103),Table5a!CB103*CH4_GWP,Table5a!CB103))</f>
        <v>75.436916013348565</v>
      </c>
      <c r="CF226" s="104">
        <f>IF(COUNTA(CF123),IF(NOT(COUNT(CF123)),"NK",SUM(CF123)),IF(ISNUMBER(Table5a!CC103),Table5a!CC103*CH4_GWP,Table5a!CC103))</f>
        <v>75.436916013348565</v>
      </c>
      <c r="CG226" s="104">
        <f>IF(COUNTA(CG123),IF(NOT(COUNT(CG123)),"NK",SUM(CG123)),IF(ISNUMBER(Table5a!CD103),Table5a!CD103*CH4_GWP,Table5a!CD103))</f>
        <v>75.436916013348565</v>
      </c>
      <c r="CH226" s="104">
        <f>IF(COUNTA(CH123),IF(NOT(COUNT(CH123)),"NK",SUM(CH123)),IF(ISNUMBER(Table5a!CE103),Table5a!CE103*CH4_GWP,Table5a!CE103))</f>
        <v>75.436916013348565</v>
      </c>
      <c r="CI226" s="104">
        <f>IF(COUNTA(CI123),IF(NOT(COUNT(CI123)),"NK",SUM(CI123)),IF(ISNUMBER(Table5a!CF103),Table5a!CF103*CH4_GWP,Table5a!CF103))</f>
        <v>75.436916013348565</v>
      </c>
      <c r="CJ226" s="104">
        <f>IF(COUNTA(CJ123),IF(NOT(COUNT(CJ123)),"NK",SUM(CJ123)),IF(ISNUMBER(Table5a!CG103),Table5a!CG103*CH4_GWP,Table5a!CG103))</f>
        <v>75.436916013348565</v>
      </c>
      <c r="CK226" s="104">
        <f>IF(COUNTA(CK123),IF(NOT(COUNT(CK123)),"NK",SUM(CK123)),IF(ISNUMBER(Table5a!CH103),Table5a!CH103*CH4_GWP,Table5a!CH103))</f>
        <v>75.436916013348565</v>
      </c>
      <c r="CL226" s="105">
        <f>IF(COUNTA(CL123),IF(NOT(COUNT(CL123)),"NK",SUM(CL123)),IF(ISNUMBER(Table5a!CI103),Table5a!CI103*N2O_GWP,Table5a!CI103))</f>
        <v>240.7447068903615</v>
      </c>
      <c r="CM226" s="104">
        <f>IF(COUNTA(CM123),IF(NOT(COUNT(CM123)),"NK",SUM(CM123)),IF(ISNUMBER(Table5a!CJ103),Table5a!CJ103*N2O_GWP,Table5a!CJ103))</f>
        <v>240.38026610370378</v>
      </c>
      <c r="CN226" s="104">
        <f>IF(COUNTA(CN123),IF(NOT(COUNT(CN123)),"NK",SUM(CN123)),IF(ISNUMBER(Table5a!CK103),Table5a!CK103*N2O_GWP,Table5a!CK103))</f>
        <v>240.55317026613</v>
      </c>
      <c r="CO226" s="104">
        <f>IF(COUNTA(CO123),IF(NOT(COUNT(CO123)),"NK",SUM(CO123)),IF(ISNUMBER(Table5a!CL103),Table5a!CL103*N2O_GWP,Table5a!CL103))</f>
        <v>240.51567964514382</v>
      </c>
      <c r="CP226" s="104">
        <f>IF(COUNTA(CP123),IF(NOT(COUNT(CP123)),"NK",SUM(CP123)),IF(ISNUMBER(Table5a!CM103),Table5a!CM103*N2O_GWP,Table5a!CM103))</f>
        <v>240.8601870950796</v>
      </c>
      <c r="CQ226" s="104">
        <f>IF(COUNTA(CQ123),IF(NOT(COUNT(CQ123)),"NK",SUM(CQ123)),IF(ISNUMBER(Table5a!CN103),Table5a!CN103*N2O_GWP,Table5a!CN103))</f>
        <v>240.66294800730753</v>
      </c>
      <c r="CR226" s="104">
        <f>IF(COUNTA(CR123),IF(NOT(COUNT(CR123)),"NK",SUM(CR123)),IF(ISNUMBER(Table5a!CO103),Table5a!CO103*N2O_GWP,Table5a!CO103))</f>
        <v>240.71326158650535</v>
      </c>
      <c r="CS226" s="104">
        <f>IF(COUNTA(CS123),IF(NOT(COUNT(CS123)),"NK",SUM(CS123)),IF(ISNUMBER(Table5a!CP103),Table5a!CP103*N2O_GWP,Table5a!CP103))</f>
        <v>240.72279575435971</v>
      </c>
      <c r="CT226" s="104" t="str">
        <f>IF(COUNTA(CT123),IF(NOT(COUNT(CT123)),"NK",SUM(CT123)),IF(ISNUMBER(Table5a!CQ103),Table5a!CQ103*N2O_GWP,Table5a!CQ103))</f>
        <v/>
      </c>
      <c r="CU226" s="104">
        <f>IF(COUNTA(CU123),IF(NOT(COUNT(CU123)),"NK",SUM(CU123)),IF(ISNUMBER(Table5a!CR103),Table5a!CR103*N2O_GWP,Table5a!CR103))</f>
        <v>240.74077986672276</v>
      </c>
      <c r="CV226" s="104">
        <f>IF(COUNTA(CV123),IF(NOT(COUNT(CV123)),"NK",SUM(CV123)),IF(ISNUMBER(Table5a!CS103),Table5a!CS103*N2O_GWP,Table5a!CS103))</f>
        <v>240.74077986672276</v>
      </c>
      <c r="CW226" s="104">
        <f>IF(COUNTA(CW123),IF(NOT(COUNT(CW123)),"NK",SUM(CW123)),IF(ISNUMBER(Table5a!CT103),Table5a!CT103*N2O_GWP,Table5a!CT103))</f>
        <v>240.74077986672276</v>
      </c>
      <c r="CX226" s="104">
        <f>IF(COUNTA(CX123),IF(NOT(COUNT(CX123)),"NK",SUM(CX123)),IF(ISNUMBER(Table5a!CU103),Table5a!CU103*N2O_GWP,Table5a!CU103))</f>
        <v>240.74077986672276</v>
      </c>
      <c r="CY226" s="104">
        <f>IF(COUNTA(CY123),IF(NOT(COUNT(CY123)),"NK",SUM(CY123)),IF(ISNUMBER(Table5a!CV103),Table5a!CV103*N2O_GWP,Table5a!CV103))</f>
        <v>240.74077986672276</v>
      </c>
      <c r="CZ226" s="104">
        <f>IF(COUNTA(CZ123),IF(NOT(COUNT(CZ123)),"NK",SUM(CZ123)),IF(ISNUMBER(Table5a!CW103),Table5a!CW103*N2O_GWP,Table5a!CW103))</f>
        <v>240.74077986672276</v>
      </c>
      <c r="DA226" s="104">
        <f>IF(COUNTA(DA123),IF(NOT(COUNT(DA123)),"NK",SUM(DA123)),IF(ISNUMBER(Table5a!CX103),Table5a!CX103*N2O_GWP,Table5a!CX103))</f>
        <v>240.74077986672276</v>
      </c>
      <c r="DB226" s="104">
        <f>IF(COUNTA(DB123),IF(NOT(COUNT(DB123)),"NK",SUM(DB123)),IF(ISNUMBER(Table5a!CY103),Table5a!CY103*N2O_GWP,Table5a!CY103))</f>
        <v>240.74077986672276</v>
      </c>
      <c r="DC226" s="104">
        <f>IF(COUNTA(DC123),IF(NOT(COUNT(DC123)),"NK",SUM(DC123)),IF(ISNUMBER(Table5a!CZ103),Table5a!CZ103*N2O_GWP,Table5a!CZ103))</f>
        <v>240.74077986672276</v>
      </c>
      <c r="DD226" s="104">
        <f>IF(COUNTA(DD123),IF(NOT(COUNT(DD123)),"NK",SUM(DD123)),IF(ISNUMBER(Table5a!DA103),Table5a!DA103*N2O_GWP,Table5a!DA103))</f>
        <v>240.74077986672276</v>
      </c>
      <c r="DE226" s="104">
        <f>IF(COUNTA(DE123),IF(NOT(COUNT(DE123)),"NK",SUM(DE123)),IF(ISNUMBER(Table5a!DB103),Table5a!DB103*N2O_GWP,Table5a!DB103))</f>
        <v>240.74077986672276</v>
      </c>
      <c r="DF226" s="104">
        <f>IF(COUNTA(DF123),IF(NOT(COUNT(DF123)),"NK",SUM(DF123)),IF(ISNUMBER(Table5a!DC103),Table5a!DC103*N2O_GWP,Table5a!DC103))</f>
        <v>240.74077986672276</v>
      </c>
      <c r="DG226" s="104">
        <f>IF(COUNTA(DG123),IF(NOT(COUNT(DG123)),"NK",SUM(DG123)),IF(ISNUMBER(Table5a!DD103),Table5a!DD103*N2O_GWP,Table5a!DD103))</f>
        <v>240.74077986672276</v>
      </c>
      <c r="DH226" s="104">
        <f>IF(COUNTA(DH123),IF(NOT(COUNT(DH123)),"NK",SUM(DH123)),IF(ISNUMBER(Table5a!DE103),Table5a!DE103*N2O_GWP,Table5a!DE103))</f>
        <v>240.74077986672276</v>
      </c>
      <c r="DI226" s="104">
        <f>IF(COUNTA(DI123),IF(NOT(COUNT(DI123)),"NK",SUM(DI123)),IF(ISNUMBER(Table5a!DF103),Table5a!DF103*N2O_GWP,Table5a!DF103))</f>
        <v>240.74077986672276</v>
      </c>
      <c r="DJ226" s="104">
        <f>IF(COUNTA(DJ123),IF(NOT(COUNT(DJ123)),"NK",SUM(DJ123)),IF(ISNUMBER(Table5a!DG103),Table5a!DG103*N2O_GWP,Table5a!DG103))</f>
        <v>240.74077986672276</v>
      </c>
      <c r="DK226" s="104">
        <f>IF(COUNTA(DK123),IF(NOT(COUNT(DK123)),"NK",SUM(DK123)),IF(ISNUMBER(Table5a!DH103),Table5a!DH103*N2O_GWP,Table5a!DH103))</f>
        <v>240.74077986672276</v>
      </c>
      <c r="DL226" s="104">
        <f>IF(COUNTA(DL123),IF(NOT(COUNT(DL123)),"NK",SUM(DL123)),IF(ISNUMBER(Table5a!DI103),Table5a!DI103*N2O_GWP,Table5a!DI103))</f>
        <v>240.74077986672276</v>
      </c>
      <c r="DM226" s="104">
        <f>IF(COUNTA(DM123),IF(NOT(COUNT(DM123)),"NK",SUM(DM123)),IF(ISNUMBER(Table5a!DJ103),Table5a!DJ103*N2O_GWP,Table5a!DJ103))</f>
        <v>240.74077986672276</v>
      </c>
      <c r="DN226" s="104">
        <f>IF(COUNTA(DN123),IF(NOT(COUNT(DN123)),"NK",SUM(DN123)),IF(ISNUMBER(Table5a!DK103),Table5a!DK103*N2O_GWP,Table5a!DK103))</f>
        <v>240.74077986672276</v>
      </c>
      <c r="DO226" s="104">
        <f>IF(COUNTA(DO123),IF(NOT(COUNT(DO123)),"NK",SUM(DO123)),IF(ISNUMBER(Table5a!DL103),Table5a!DL103*N2O_GWP,Table5a!DL103))</f>
        <v>240.74077986672276</v>
      </c>
      <c r="DP226" s="104">
        <f>IF(COUNTA(DP123),IF(NOT(COUNT(DP123)),"NK",SUM(DP123)),IF(ISNUMBER(Table5a!DM103),Table5a!DM103*N2O_GWP,Table5a!DM103))</f>
        <v>240.74077986672276</v>
      </c>
      <c r="DQ226" s="104">
        <f>IF(COUNTA(DQ123),IF(NOT(COUNT(DQ123)),"NK",SUM(DQ123)),IF(ISNUMBER(Table5a!DN103),Table5a!DN103*N2O_GWP,Table5a!DN103))</f>
        <v>240.74077986672276</v>
      </c>
      <c r="DR226" s="104">
        <f>IF(COUNTA(DR123),IF(NOT(COUNT(DR123)),"NK",SUM(DR123)),IF(ISNUMBER(Table5a!DO103),Table5a!DO103*N2O_GWP,Table5a!DO103))</f>
        <v>240.74077986672276</v>
      </c>
      <c r="DS226" s="104">
        <f>IF(COUNTA(DS123),IF(NOT(COUNT(DS123)),"NK",SUM(DS123)),IF(ISNUMBER(Table5a!DP103),Table5a!DP103*N2O_GWP,Table5a!DP103))</f>
        <v>240.74077986672276</v>
      </c>
      <c r="DT226" s="104">
        <f>IF(COUNTA(DT123),IF(NOT(COUNT(DT123)),"NK",SUM(DT123)),IF(ISNUMBER(Table5a!DQ103),Table5a!DQ103*N2O_GWP,Table5a!DQ103))</f>
        <v>240.74077986672276</v>
      </c>
      <c r="DU226" s="104">
        <f>IF(COUNTA(DU123),IF(NOT(COUNT(DU123)),"NK",SUM(DU123)),IF(ISNUMBER(Table5a!DR103),Table5a!DR103*N2O_GWP,Table5a!DR103))</f>
        <v>240.74077986672276</v>
      </c>
      <c r="DV226" s="104">
        <f>IF(COUNTA(DV123),IF(NOT(COUNT(DV123)),"NK",SUM(DV123)),IF(ISNUMBER(Table5a!DS103),Table5a!DS103*N2O_GWP,Table5a!DS103))</f>
        <v>240.74077986672276</v>
      </c>
      <c r="DW226" s="104">
        <f>IF(COUNTA(DW123),IF(NOT(COUNT(DW123)),"NK",SUM(DW123)),IF(ISNUMBER(Table5a!DT103),Table5a!DT103*N2O_GWP,Table5a!DT103))</f>
        <v>240.74077986672276</v>
      </c>
      <c r="DX226" s="104">
        <f>IF(COUNTA(DX123),IF(NOT(COUNT(DX123)),"NK",SUM(DX123)),IF(ISNUMBER(Table5a!DU103),Table5a!DU103*N2O_GWP,Table5a!DU103))</f>
        <v>240.74077986672276</v>
      </c>
      <c r="DY226" s="104">
        <f>IF(COUNTA(DY123),IF(NOT(COUNT(DY123)),"NK",SUM(DY123)),IF(ISNUMBER(Table5a!DV103),Table5a!DV103*N2O_GWP,Table5a!DV103))</f>
        <v>240.74077986672276</v>
      </c>
      <c r="DZ226" s="104">
        <f>IF(COUNTA(DZ123),IF(NOT(COUNT(DZ123)),"NK",SUM(DZ123)),IF(ISNUMBER(Table5a!DW103),Table5a!DW103*N2O_GWP,Table5a!DW103))</f>
        <v>240.74077986672276</v>
      </c>
      <c r="EA226" s="104">
        <f>IF(COUNTA(EA123),IF(NOT(COUNT(EA123)),"NK",SUM(EA123)),IF(ISNUMBER(Table5a!DX103),Table5a!DX103*N2O_GWP,Table5a!DX103))</f>
        <v>240.74077986672276</v>
      </c>
      <c r="EB226" s="105">
        <f>IF(COUNTA(EB123),IF(NOT(COUNT(EB123)),"NK",SUM(EB123)),Table5a!DY103)</f>
        <v>-1113.500748505563</v>
      </c>
      <c r="EC226" s="104">
        <f>IF(COUNTA(EC123),IF(NOT(COUNT(EC123)),"NK",SUM(EC123)),Table5a!DZ103)</f>
        <v>616.49102348450776</v>
      </c>
      <c r="ED226" s="104">
        <f>IF(COUNTA(ED123),IF(NOT(COUNT(ED123)),"NK",SUM(ED123)),Table5a!EA103)</f>
        <v>1766.6059815015449</v>
      </c>
      <c r="EE226" s="104">
        <f>IF(COUNTA(EE123),IF(NOT(COUNT(EE123)),"NK",SUM(EE123)),Table5a!EB103)</f>
        <v>1447.2870449717875</v>
      </c>
      <c r="EF226" s="104">
        <f>IF(COUNTA(EF123),IF(NOT(COUNT(EF123)),"NK",SUM(EF123)),Table5a!EC103)</f>
        <v>2923.2773053308047</v>
      </c>
      <c r="EG226" s="104">
        <f>IF(COUNTA(EG123),IF(NOT(COUNT(EG123)),"NK",SUM(EG123)),Table5a!ED103)</f>
        <v>2657.4961561558334</v>
      </c>
      <c r="EH226" s="104">
        <f>IF(COUNTA(EH123),IF(NOT(COUNT(EH123)),"NK",SUM(EH123)),Table5a!EE103)</f>
        <v>656.57455727019692</v>
      </c>
      <c r="EI226" s="104">
        <f>IF(COUNTA(EI123),IF(NOT(COUNT(EI123)),"NK",SUM(EI123)),Table5a!EF103)</f>
        <v>-98.29310670188012</v>
      </c>
      <c r="EJ226" s="104" t="str">
        <f>IF(COUNTA(EJ123),IF(NOT(COUNT(EJ123)),"NK",SUM(EJ123)),Table5a!EG103)</f>
        <v/>
      </c>
      <c r="EK226" s="104">
        <f>IF(COUNTA(EK123),IF(NOT(COUNT(EK123)),"NK",SUM(EK123)),Table5a!EH103)</f>
        <v>2127.7480467178416</v>
      </c>
      <c r="EL226" s="104">
        <f>IF(COUNTA(EL123),IF(NOT(COUNT(EL123)),"NK",SUM(EL123)),Table5a!EI103)</f>
        <v>816.85426546474696</v>
      </c>
      <c r="EM226" s="104">
        <f>IF(COUNTA(EM123),IF(NOT(COUNT(EM123)),"NK",SUM(EM123)),Table5a!EJ103)</f>
        <v>790.50969331674139</v>
      </c>
      <c r="EN226" s="104">
        <f>IF(COUNTA(EN123),IF(NOT(COUNT(EN123)),"NK",SUM(EN123)),Table5a!EK103)</f>
        <v>760.78589740203654</v>
      </c>
      <c r="EO226" s="104">
        <f>IF(COUNTA(EO123),IF(NOT(COUNT(EO123)),"NK",SUM(EO123)),Table5a!EL103)</f>
        <v>737.27425139215745</v>
      </c>
      <c r="EP226" s="104">
        <f>IF(COUNTA(EP123),IF(NOT(COUNT(EP123)),"NK",SUM(EP123)),Table5a!EM103)</f>
        <v>722.34259280299523</v>
      </c>
      <c r="EQ226" s="104">
        <f>IF(COUNTA(EQ123),IF(NOT(COUNT(EQ123)),"NK",SUM(EQ123)),Table5a!EN103)</f>
        <v>709.38041145608338</v>
      </c>
      <c r="ER226" s="104">
        <f>IF(COUNTA(ER123),IF(NOT(COUNT(ER123)),"NK",SUM(ER123)),Table5a!EO103)</f>
        <v>704.50027559390253</v>
      </c>
      <c r="ES226" s="104">
        <f>IF(COUNTA(ES123),IF(NOT(COUNT(ES123)),"NK",SUM(ES123)),Table5a!EP103)</f>
        <v>701.18429046404981</v>
      </c>
      <c r="ET226" s="104">
        <f>IF(COUNTA(ET123),IF(NOT(COUNT(ET123)),"NK",SUM(ET123)),Table5a!EQ103)</f>
        <v>701.3466733067022</v>
      </c>
      <c r="EU226" s="104">
        <f>IF(COUNTA(EU123),IF(NOT(COUNT(EU123)),"NK",SUM(EU123)),Table5a!ER103)</f>
        <v>710.02372454500698</v>
      </c>
      <c r="EV226" s="104">
        <f>IF(COUNTA(EV123),IF(NOT(COUNT(EV123)),"NK",SUM(EV123)),Table5a!ES103)</f>
        <v>601.17499474222836</v>
      </c>
      <c r="EW226" s="104">
        <f>IF(COUNTA(EW123),IF(NOT(COUNT(EW123)),"NK",SUM(EW123)),Table5a!ET103)</f>
        <v>615.09154438806445</v>
      </c>
      <c r="EX226" s="104">
        <f>IF(COUNTA(EX123),IF(NOT(COUNT(EX123)),"NK",SUM(EX123)),Table5a!EU103)</f>
        <v>632.52311281287768</v>
      </c>
      <c r="EY226" s="104">
        <f>IF(COUNTA(EY123),IF(NOT(COUNT(EY123)),"NK",SUM(EY123)),Table5a!EV103)</f>
        <v>651.98109795448647</v>
      </c>
      <c r="EZ226" s="104">
        <f>IF(COUNTA(EZ123),IF(NOT(COUNT(EZ123)),"NK",SUM(EZ123)),Table5a!EW103)</f>
        <v>662.21619909335698</v>
      </c>
      <c r="FA226" s="104">
        <f>IF(COUNTA(FA123),IF(NOT(COUNT(FA123)),"NK",SUM(FA123)),Table5a!EX103)</f>
        <v>675.30577207701333</v>
      </c>
      <c r="FB226" s="104">
        <f>IF(COUNTA(FB123),IF(NOT(COUNT(FB123)),"NK",SUM(FB123)),Table5a!EY103)</f>
        <v>689.67796005704906</v>
      </c>
      <c r="FC226" s="104">
        <f>IF(COUNTA(FC123),IF(NOT(COUNT(FC123)),"NK",SUM(FC123)),Table5a!EZ103)</f>
        <v>705.16187035051939</v>
      </c>
      <c r="FD226" s="104">
        <f>IF(COUNTA(FD123),IF(NOT(COUNT(FD123)),"NK",SUM(FD123)),Table5a!FA103)</f>
        <v>720.52852492445732</v>
      </c>
      <c r="FE226" s="104">
        <f>IF(COUNTA(FE123),IF(NOT(COUNT(FE123)),"NK",SUM(FE123)),Table5a!FB103)</f>
        <v>725.91175843236454</v>
      </c>
      <c r="FF226" s="104">
        <f>IF(COUNTA(FF123),IF(NOT(COUNT(FF123)),"NK",SUM(FF123)),Table5a!FC103)</f>
        <v>734.3287978439148</v>
      </c>
      <c r="FG226" s="104">
        <f>IF(COUNTA(FG123),IF(NOT(COUNT(FG123)),"NK",SUM(FG123)),Table5a!FD103)</f>
        <v>742.44219657732958</v>
      </c>
      <c r="FH226" s="104">
        <f>IF(COUNTA(FH123),IF(NOT(COUNT(FH123)),"NK",SUM(FH123)),Table5a!FE103)</f>
        <v>751.62556722381487</v>
      </c>
      <c r="FI226" s="104">
        <f>IF(COUNTA(FI123),IF(NOT(COUNT(FI123)),"NK",SUM(FI123)),Table5a!FF103)</f>
        <v>759.89801583617043</v>
      </c>
      <c r="FJ226" s="104">
        <f>IF(COUNTA(FJ123),IF(NOT(COUNT(FJ123)),"NK",SUM(FJ123)),Table5a!FG103)</f>
        <v>765.64374023544758</v>
      </c>
      <c r="FK226" s="104">
        <f>IF(COUNTA(FK123),IF(NOT(COUNT(FK123)),"NK",SUM(FK123)),Table5a!FH103)</f>
        <v>769.66883412607456</v>
      </c>
      <c r="FL226" s="104">
        <f>IF(COUNTA(FL123),IF(NOT(COUNT(FL123)),"NK",SUM(FL123)),Table5a!FI103)</f>
        <v>772.80469460257177</v>
      </c>
      <c r="FM226" s="104">
        <f>IF(COUNTA(FM123),IF(NOT(COUNT(FM123)),"NK",SUM(FM123)),Table5a!FJ103)</f>
        <v>775.61884055123335</v>
      </c>
      <c r="FN226" s="104">
        <f>IF(COUNTA(FN123),IF(NOT(COUNT(FN123)),"NK",SUM(FN123)),Table5a!FK103)</f>
        <v>778.79084872754675</v>
      </c>
      <c r="FO226" s="104">
        <f>IF(COUNTA(FO123),IF(NOT(COUNT(FO123)),"NK",SUM(FO123)),Table5a!FL103)</f>
        <v>780.91818838074335</v>
      </c>
      <c r="FP226" s="104">
        <f>IF(COUNTA(FP123),IF(NOT(COUNT(FP123)),"NK",SUM(FP123)),Table5a!FM103)</f>
        <v>-1239.2719704867379</v>
      </c>
      <c r="FQ226" s="104">
        <f>IF(COUNTA(FQ123),IF(NOT(COUNT(FQ123)),"NK",SUM(FQ123)),Table5a!FN103)</f>
        <v>-1239.1074509304879</v>
      </c>
    </row>
    <row r="227" spans="1:173" ht="15" customHeight="1" outlineLevel="1" x14ac:dyDescent="0.3">
      <c r="D227" s="82" t="s">
        <v>24272</v>
      </c>
      <c r="E227" s="37" t="s">
        <v>24273</v>
      </c>
      <c r="F227" s="104">
        <f>IF(COUNTA(F141,F145,F146,F150,F151,F155,F156,F161,F167),IF(NOT(COUNT(F141,F145,F146,F150,F151,F155,F156,F161,F167)),"NK",SUM(F141,F145,F146,F150,F151,F155,F156,F161,F167)),Table5a!C135)</f>
        <v>1301.4546380000002</v>
      </c>
      <c r="G227" s="104">
        <f>IF(COUNTA(G141,G145,G146,G150,G151,G155,G156,G161,G167),IF(NOT(COUNT(G141,G145,G146,G150,G151,G155,G156,G161,G167)),"NK",SUM(G141,G145,G146,G150,G151,G155,G156,G161,G167)),Table5a!D135)</f>
        <v>809.75423100000023</v>
      </c>
      <c r="H227" s="104">
        <f>IF(COUNTA(H141,H145,H146,H150,H151,H155,H156,H161,H167),IF(NOT(COUNT(H141,H145,H146,H150,H151,H155,H156,H161,H167)),"NK",SUM(H141,H145,H146,H150,H151,H155,H156,H161,H167)),Table5a!E135)</f>
        <v>612.95671433333348</v>
      </c>
      <c r="I227" s="104">
        <f>IF(COUNTA(I141,I145,I146,I150,I151,I155,I156,I161,I167),IF(NOT(COUNT(I141,I145,I146,I150,I151,I155,I156,I161,I167)),"NK",SUM(I141,I145,I146,I150,I151,I155,I156,I161,I167)),Table5a!F135)</f>
        <v>864.95509833333358</v>
      </c>
      <c r="J227" s="104">
        <f>IF(COUNTA(J141,J145,J146,J150,J151,J155,J156,J161,J167),IF(NOT(COUNT(J141,J145,J146,J150,J151,J155,J156,J161,J167)),"NK",SUM(J141,J145,J146,J150,J151,J155,J156,J161,J167)),Table5a!G135)</f>
        <v>1113.6897823333336</v>
      </c>
      <c r="K227" s="104">
        <f>IF(COUNTA(K141,K145,K146,K150,K151,K155,K156,K161,K167),IF(NOT(COUNT(K141,K145,K146,K150,K151,K155,K156,K161,K167)),"NK",SUM(K141,K145,K146,K150,K151,K155,K156,K161,K167)),Table5a!H135)</f>
        <v>979.83094733333371</v>
      </c>
      <c r="L227" s="104">
        <f>IF(COUNTA(L141,L145,L146,L150,L151,L155,L156,L161,L167),IF(NOT(COUNT(L141,L145,L146,L150,L151,L155,L156,L161,L167)),"NK",SUM(L141,L145,L146,L150,L151,L155,L156,L161,L167)),Table5a!I135)</f>
        <v>868.33933633333356</v>
      </c>
      <c r="M227" s="104">
        <f>IF(COUNTA(M141,M145,M146,M150,M151,M155,M156,M161,M167),IF(NOT(COUNT(M141,M145,M146,M150,M151,M155,M156,M161,M167)),"NK",SUM(M141,M145,M146,M150,M151,M155,M156,M161,M167)),Table5a!J135)</f>
        <v>1115.3802220000002</v>
      </c>
      <c r="N227" s="104" t="str">
        <f>IF(COUNTA(N141,N145,N146,N150,N151,N155,N156,N161,N167),IF(NOT(COUNT(N141,N145,N146,N150,N151,N155,N156,N161,N167)),"NK",SUM(N141,N145,N146,N150,N151,N155,N156,N161,N167)),Table5a!K135)</f>
        <v/>
      </c>
      <c r="O227" s="104">
        <f>IF(COUNTA(O141,O145,O146,O150,O151,O155,O156,O161,O167),IF(NOT(COUNT(O141,O145,O146,O150,O151,O155,O156,O161,O167)),"NK",SUM(O141,O145,O146,O150,O151,O155,O156,O161,O167)),Table5a!L135)</f>
        <v>1102.6144298981876</v>
      </c>
      <c r="P227" s="104">
        <f>IF(COUNTA(P141,P145,P146,P150,P151,P155,P156,P161,P167),IF(NOT(COUNT(P141,P145,P146,P150,P151,P155,P156,P161,P167)),"NK",SUM(P141,P145,P146,P150,P151,P155,P156,P161,P167)),Table5a!M135)</f>
        <v>1093.0800476365785</v>
      </c>
      <c r="Q227" s="104">
        <f>IF(COUNTA(Q141,Q145,Q146,Q150,Q151,Q155,Q156,Q161,Q167),IF(NOT(COUNT(Q141,Q145,Q146,Q150,Q151,Q155,Q156,Q161,Q167)),"NK",SUM(Q141,Q145,Q146,Q150,Q151,Q155,Q156,Q161,Q167)),Table5a!N135)</f>
        <v>1097.2580301842352</v>
      </c>
      <c r="R227" s="104">
        <f>IF(COUNTA(R141,R145,R146,R150,R151,R155,R156,R161,R167),IF(NOT(COUNT(R141,R145,R146,R150,R151,R155,R156,R161,R167)),"NK",SUM(R141,R145,R146,R150,R151,R155,R156,R161,R167)),Table5a!O135)</f>
        <v>1101.1166068696762</v>
      </c>
      <c r="S227" s="104">
        <f>IF(COUNTA(S141,S145,S146,S150,S151,S155,S156,S161,S167),IF(NOT(COUNT(S141,S145,S146,S150,S151,S155,S156,S161,S167)),"NK",SUM(S141,S145,S146,S150,S151,S155,S156,S161,S167)),Table5a!P135)</f>
        <v>1104.7069721177436</v>
      </c>
      <c r="T227" s="104">
        <f>IF(COUNTA(T141,T145,T146,T150,T151,T155,T156,T161,T167),IF(NOT(COUNT(T141,T145,T146,T150,T151,T155,T156,T161,T167)),"NK",SUM(T141,T145,T146,T150,T151,T155,T156,T161,T167)),Table5a!Q135)</f>
        <v>1108.0689201641915</v>
      </c>
      <c r="U227" s="104">
        <f>IF(COUNTA(U141,U145,U146,U150,U151,U155,U156,U161,U167),IF(NOT(COUNT(U141,U145,U146,U150,U151,U155,U156,U161,U167)),"NK",SUM(U141,U145,U146,U150,U151,U155,U156,U161,U167)),Table5a!R135)</f>
        <v>1111.2339972672908</v>
      </c>
      <c r="V227" s="104">
        <f>IF(COUNTA(V141,V145,V146,V150,V151,V155,V156,V161,V167),IF(NOT(COUNT(V141,V145,V146,V150,V151,V155,V156,V161,V167)),"NK",SUM(V141,V145,V146,V150,V151,V155,V156,V161,V167)),Table5a!S135)</f>
        <v>1114.2276345078312</v>
      </c>
      <c r="W227" s="104">
        <f>IF(COUNTA(W141,W145,W146,W150,W151,W155,W156,W161,W167),IF(NOT(COUNT(W141,W145,W146,W150,W151,W155,W156,W161,W167)),"NK",SUM(W141,W145,W146,W150,W151,W155,W156,W161,W167)),Table5a!T135)</f>
        <v>1117.070632865245</v>
      </c>
      <c r="X227" s="104">
        <f>IF(COUNTA(X141,X145,X146,X150,X151,X155,X156,X161,X167),IF(NOT(COUNT(X141,X145,X146,X150,X151,X155,X156,X161,X167)),"NK",SUM(X141,X145,X146,X150,X151,X155,X156,X161,X167)),Table5a!U135)</f>
        <v>1119.7802231670551</v>
      </c>
      <c r="Y227" s="104">
        <f>IF(COUNTA(Y141,Y145,Y146,Y150,Y151,Y155,Y156,Y161,Y167),IF(NOT(COUNT(Y141,Y145,Y146,Y150,Y151,Y155,Y156,Y161,Y167)),"NK",SUM(Y141,Y145,Y146,Y150,Y151,Y155,Y156,Y161,Y167)),Table5a!V135)</f>
        <v>1122.3708390758059</v>
      </c>
      <c r="Z227" s="104">
        <f>IF(COUNTA(Z141,Z145,Z146,Z150,Z151,Z155,Z156,Z161,Z167),IF(NOT(COUNT(Z141,Z145,Z146,Z150,Z151,Z155,Z156,Z161,Z167)),"NK",SUM(Z141,Z145,Z146,Z150,Z151,Z155,Z156,Z161,Z167)),Table5a!W135)</f>
        <v>1124.8546915721126</v>
      </c>
      <c r="AA227" s="104">
        <f>IF(COUNTA(AA141,AA145,AA146,AA150,AA151,AA155,AA156,AA161,AA167),IF(NOT(COUNT(AA141,AA145,AA146,AA150,AA151,AA155,AA156,AA161,AA167)),"NK",SUM(AA141,AA145,AA146,AA150,AA151,AA155,AA156,AA161,AA167)),Table5a!X135)</f>
        <v>1136.6272646666671</v>
      </c>
      <c r="AB227" s="104">
        <f>IF(COUNTA(AB141,AB145,AB146,AB150,AB151,AB155,AB156,AB161,AB167),IF(NOT(COUNT(AB141,AB145,AB146,AB150,AB151,AB155,AB156,AB161,AB167)),"NK",SUM(AB141,AB145,AB146,AB150,AB151,AB155,AB156,AB161,AB167)),Table5a!Y135)</f>
        <v>1137.045264666667</v>
      </c>
      <c r="AC227" s="104">
        <f>IF(COUNTA(AC141,AC145,AC146,AC150,AC151,AC155,AC156,AC161,AC167),IF(NOT(COUNT(AC141,AC145,AC146,AC150,AC151,AC155,AC156,AC161,AC167)),"NK",SUM(AC141,AC145,AC146,AC150,AC151,AC155,AC156,AC161,AC167)),Table5a!Z135)</f>
        <v>1136.8949313333337</v>
      </c>
      <c r="AD227" s="104">
        <f>IF(COUNTA(AD141,AD145,AD146,AD150,AD151,AD155,AD156,AD161,AD167),IF(NOT(COUNT(AD141,AD145,AD146,AD150,AD151,AD155,AD156,AD161,AD167)),"NK",SUM(AD141,AD145,AD146,AD150,AD151,AD155,AD156,AD161,AD167)),Table5a!AA135)</f>
        <v>1136.7445980000002</v>
      </c>
      <c r="AE227" s="104">
        <f>IF(COUNTA(AE141,AE145,AE146,AE150,AE151,AE155,AE156,AE161,AE167),IF(NOT(COUNT(AE141,AE145,AE146,AE150,AE151,AE155,AE156,AE161,AE167)),"NK",SUM(AE141,AE145,AE146,AE150,AE151,AE155,AE156,AE161,AE167)),Table5a!AB135)</f>
        <v>1136.594264666667</v>
      </c>
      <c r="AF227" s="104">
        <f>IF(COUNTA(AF141,AF145,AF146,AF150,AF151,AF155,AF156,AF161,AF167),IF(NOT(COUNT(AF141,AF145,AF146,AF150,AF151,AF155,AF156,AF161,AF167)),"NK",SUM(AF141,AF145,AF146,AF150,AF151,AF155,AF156,AF161,AF167)),Table5a!AC135)</f>
        <v>1136.4439313333337</v>
      </c>
      <c r="AG227" s="104">
        <f>IF(COUNTA(AG141,AG145,AG146,AG150,AG151,AG155,AG156,AG161,AG167),IF(NOT(COUNT(AG141,AG145,AG146,AG150,AG151,AG155,AG156,AG161,AG167)),"NK",SUM(AG141,AG145,AG146,AG150,AG151,AG155,AG156,AG161,AG167)),Table5a!AD135)</f>
        <v>1136.3852646666669</v>
      </c>
      <c r="AH227" s="104">
        <f>IF(COUNTA(AH141,AH145,AH146,AH150,AH151,AH155,AH156,AH161,AH167),IF(NOT(COUNT(AH141,AH145,AH146,AH150,AH151,AH155,AH156,AH161,AH167)),"NK",SUM(AH141,AH145,AH146,AH150,AH151,AH155,AH156,AH161,AH167)),Table5a!AE135)</f>
        <v>1136.8949313333337</v>
      </c>
      <c r="AI227" s="104">
        <f>IF(COUNTA(AI141,AI145,AI146,AI150,AI151,AI155,AI156,AI161,AI167),IF(NOT(COUNT(AI141,AI145,AI146,AI150,AI151,AI155,AI156,AI161,AI167)),"NK",SUM(AI141,AI145,AI146,AI150,AI151,AI155,AI156,AI161,AI167)),Table5a!AF135)</f>
        <v>1136.8949313333337</v>
      </c>
      <c r="AJ227" s="104">
        <f>IF(COUNTA(AJ141,AJ145,AJ146,AJ150,AJ151,AJ155,AJ156,AJ161,AJ167),IF(NOT(COUNT(AJ141,AJ145,AJ146,AJ150,AJ151,AJ155,AJ156,AJ161,AJ167)),"NK",SUM(AJ141,AJ145,AJ146,AJ150,AJ151,AJ155,AJ156,AJ161,AJ167)),Table5a!AG135)</f>
        <v>1136.8949313333337</v>
      </c>
      <c r="AK227" s="104">
        <f>IF(COUNTA(AK141,AK145,AK146,AK150,AK151,AK155,AK156,AK161,AK167),IF(NOT(COUNT(AK141,AK145,AK146,AK150,AK151,AK155,AK156,AK161,AK167)),"NK",SUM(AK141,AK145,AK146,AK150,AK151,AK155,AK156,AK161,AK167)),Table5a!AH135)</f>
        <v>1136.8949313333337</v>
      </c>
      <c r="AL227" s="104">
        <f>IF(COUNTA(AL141,AL145,AL146,AL150,AL151,AL155,AL156,AL161,AL167),IF(NOT(COUNT(AL141,AL145,AL146,AL150,AL151,AL155,AL156,AL161,AL167)),"NK",SUM(AL141,AL145,AL146,AL150,AL151,AL155,AL156,AL161,AL167)),Table5a!AI135)</f>
        <v>1136.8949313333337</v>
      </c>
      <c r="AM227" s="104">
        <f>IF(COUNTA(AM141,AM145,AM146,AM150,AM151,AM155,AM156,AM161,AM167),IF(NOT(COUNT(AM141,AM145,AM146,AM150,AM151,AM155,AM156,AM161,AM167)),"NK",SUM(AM141,AM145,AM146,AM150,AM151,AM155,AM156,AM161,AM167)),Table5a!AJ135)</f>
        <v>1136.8949313333337</v>
      </c>
      <c r="AN227" s="104">
        <f>IF(COUNTA(AN141,AN145,AN146,AN150,AN151,AN155,AN156,AN161,AN167),IF(NOT(COUNT(AN141,AN145,AN146,AN150,AN151,AN155,AN156,AN161,AN167)),"NK",SUM(AN141,AN145,AN146,AN150,AN151,AN155,AN156,AN161,AN167)),Table5a!AK135)</f>
        <v>1136.8949313333337</v>
      </c>
      <c r="AO227" s="104">
        <f>IF(COUNTA(AO141,AO145,AO146,AO150,AO151,AO155,AO156,AO161,AO167),IF(NOT(COUNT(AO141,AO145,AO146,AO150,AO151,AO155,AO156,AO161,AO167)),"NK",SUM(AO141,AO145,AO146,AO150,AO151,AO155,AO156,AO161,AO167)),Table5a!AL135)</f>
        <v>1136.8949313333337</v>
      </c>
      <c r="AP227" s="104">
        <f>IF(COUNTA(AP141,AP145,AP146,AP150,AP151,AP155,AP156,AP161,AP167),IF(NOT(COUNT(AP141,AP145,AP146,AP150,AP151,AP155,AP156,AP161,AP167)),"NK",SUM(AP141,AP145,AP146,AP150,AP151,AP155,AP156,AP161,AP167)),Table5a!AM135)</f>
        <v>1136.8949313333337</v>
      </c>
      <c r="AQ227" s="104">
        <f>IF(COUNTA(AQ141,AQ145,AQ146,AQ150,AQ151,AQ155,AQ156,AQ161,AQ167),IF(NOT(COUNT(AQ141,AQ145,AQ146,AQ150,AQ151,AQ155,AQ156,AQ161,AQ167)),"NK",SUM(AQ141,AQ145,AQ146,AQ150,AQ151,AQ155,AQ156,AQ161,AQ167)),Table5a!AN135)</f>
        <v>1136.8949313333337</v>
      </c>
      <c r="AR227" s="104">
        <f>IF(COUNTA(AR141,AR145,AR146,AR150,AR151,AR155,AR156,AR161,AR167),IF(NOT(COUNT(AR141,AR145,AR146,AR150,AR151,AR155,AR156,AR161,AR167)),"NK",SUM(AR141,AR145,AR146,AR150,AR151,AR155,AR156,AR161,AR167)),Table5a!AO135)</f>
        <v>1136.8949313333337</v>
      </c>
      <c r="AS227" s="104">
        <f>IF(COUNTA(AS141,AS145,AS146,AS150,AS151,AS155,AS156,AS161,AS167),IF(NOT(COUNT(AS141,AS145,AS146,AS150,AS151,AS155,AS156,AS161,AS167)),"NK",SUM(AS141,AS145,AS146,AS150,AS151,AS155,AS156,AS161,AS167)),Table5a!AP135)</f>
        <v>1136.8949313333337</v>
      </c>
      <c r="AT227" s="104">
        <f>IF(COUNTA(AT141,AT145,AT146,AT150,AT151,AT155,AT156,AT161,AT167),IF(NOT(COUNT(AT141,AT145,AT146,AT150,AT151,AT155,AT156,AT161,AT167)),"NK",SUM(AT141,AT145,AT146,AT150,AT151,AT155,AT156,AT161,AT167)),Table5a!AQ135)</f>
        <v>1136.8949313333337</v>
      </c>
      <c r="AU227" s="104">
        <f>IF(COUNTA(AU141,AU145,AU146,AU150,AU151,AU155,AU156,AU161,AU167),IF(NOT(COUNT(AU141,AU145,AU146,AU150,AU151,AU155,AU156,AU161,AU167)),"NK",SUM(AU141,AU145,AU146,AU150,AU151,AU155,AU156,AU161,AU167)),Table5a!AR135)</f>
        <v>1136.8949313333337</v>
      </c>
      <c r="AV227" s="105">
        <f>IF(COUNTA(AV141,AV145,AV146,AV150,AV151,AV155,AV156,AV161,AV167),IF(NOT(COUNT(AV141,AV145,AV146,AV150,AV151,AV155,AV156,AV161,AV167)),"NK",SUM(AV141,AV145,AV146,AV150,AV151,AV155,AV156,AV161,AV167)),IF(ISNUMBER(Table5a!AS69),Table5a!AS135*CH4_GWP,Table5a!AS135))</f>
        <v>0.11561088000000003</v>
      </c>
      <c r="AW227" s="104">
        <f>IF(COUNTA(AW141,AW145,AW146,AW150,AW151,AW155,AW156,AW161,AW167),IF(NOT(COUNT(AW141,AW145,AW146,AW150,AW151,AW155,AW156,AW161,AW167)),"NK",SUM(AW141,AW145,AW146,AW150,AW151,AW155,AW156,AW161,AW167)),IF(ISNUMBER(Table5a!AT69),Table5a!AT135*CH4_GWP,Table5a!AT135))</f>
        <v>0.11156544</v>
      </c>
      <c r="AX227" s="104">
        <f>IF(COUNTA(AX141,AX145,AX146,AX150,AX151,AX155,AX156,AX161,AX167),IF(NOT(COUNT(AX141,AX145,AX146,AX150,AX151,AX155,AX156,AX161,AX167)),"NK",SUM(AX141,AX145,AX146,AX150,AX151,AX155,AX156,AX161,AX167)),IF(ISNUMBER(Table5a!AU69),Table5a!AU135*CH4_GWP,Table5a!AU135))</f>
        <v>0.11295423999999998</v>
      </c>
      <c r="AY227" s="104">
        <f>IF(COUNTA(AY141,AY145,AY146,AY150,AY151,AY155,AY156,AY161,AY167),IF(NOT(COUNT(AY141,AY145,AY146,AY150,AY151,AY155,AY156,AY161,AY167)),"NK",SUM(AY141,AY145,AY146,AY150,AY151,AY155,AY156,AY161,AY167)),IF(ISNUMBER(Table5a!AV69),Table5a!AV135*CH4_GWP,Table5a!AV135))</f>
        <v>0.11435200000000001</v>
      </c>
      <c r="AZ227" s="104">
        <f>IF(COUNTA(AZ141,AZ145,AZ146,AZ150,AZ151,AZ155,AZ156,AZ161,AZ167),IF(NOT(COUNT(AZ141,AZ145,AZ146,AZ150,AZ151,AZ155,AZ156,AZ161,AZ167)),"NK",SUM(AZ141,AZ145,AZ146,AZ150,AZ151,AZ155,AZ156,AZ161,AZ167)),IF(ISNUMBER(Table5a!AW69),Table5a!AW135*CH4_GWP,Table5a!AW135))</f>
        <v>0.11574976000000001</v>
      </c>
      <c r="BA227" s="104">
        <f>IF(COUNTA(BA141,BA145,BA146,BA150,BA151,BA155,BA156,BA161,BA167),IF(NOT(COUNT(BA141,BA145,BA146,BA150,BA151,BA155,BA156,BA161,BA167)),"NK",SUM(BA141,BA145,BA146,BA150,BA151,BA155,BA156,BA161,BA167)),IF(ISNUMBER(Table5a!AX69),Table5a!AX135*CH4_GWP,Table5a!AX135))</f>
        <v>0.11574976000000001</v>
      </c>
      <c r="BB227" s="104">
        <f>IF(COUNTA(BB141,BB145,BB146,BB150,BB151,BB155,BB156,BB161,BB167),IF(NOT(COUNT(BB141,BB145,BB146,BB150,BB151,BB155,BB156,BB161,BB167)),"NK",SUM(BB141,BB145,BB146,BB150,BB151,BB155,BB156,BB161,BB167)),IF(ISNUMBER(Table5a!AY69),Table5a!AY135*CH4_GWP,Table5a!AY135))</f>
        <v>0.11574976000000003</v>
      </c>
      <c r="BC227" s="104">
        <f>IF(COUNTA(BC141,BC145,BC146,BC150,BC151,BC155,BC156,BC161,BC167),IF(NOT(COUNT(BC141,BC145,BC146,BC150,BC151,BC155,BC156,BC161,BC167)),"NK",SUM(BC141,BC145,BC146,BC150,BC151,BC155,BC156,BC161,BC167)),IF(ISNUMBER(Table5a!AZ69),Table5a!AZ135*CH4_GWP,Table5a!AZ135))</f>
        <v>0.11561088000000001</v>
      </c>
      <c r="BD227" s="104" t="str">
        <f>IF(COUNTA(BD141,BD145,BD146,BD150,BD151,BD155,BD156,BD161,BD167),IF(NOT(COUNT(BD141,BD145,BD146,BD150,BD151,BD155,BD156,BD161,BD167)),"NK",SUM(BD141,BD145,BD146,BD150,BD151,BD155,BD156,BD161,BD167)),IF(ISNUMBER(Table5a!BA69),Table5a!BA135*CH4_GWP,Table5a!BA135))</f>
        <v/>
      </c>
      <c r="BE227" s="104">
        <f>IF(COUNTA(BE141,BE145,BE146,BE150,BE151,BE155,BE156,BE161,BE167),IF(NOT(COUNT(BE141,BE145,BE146,BE150,BE151,BE155,BE156,BE161,BE167)),"NK",SUM(BE141,BE145,BE146,BE150,BE151,BE155,BE156,BE161,BE167)),IF(ISNUMBER(Table5a!BB69),Table5a!BB135*CH4_GWP,Table5a!BB135))</f>
        <v>0.11561088</v>
      </c>
      <c r="BF227" s="104">
        <f>IF(COUNTA(BF141,BF145,BF146,BF150,BF151,BF155,BF156,BF161,BF167),IF(NOT(COUNT(BF141,BF145,BF146,BF150,BF151,BF155,BF156,BF161,BF167)),"NK",SUM(BF141,BF145,BF146,BF150,BF151,BF155,BF156,BF161,BF167)),IF(ISNUMBER(Table5a!BC69),Table5a!BC135*CH4_GWP,Table5a!BC135))</f>
        <v>0.11561088</v>
      </c>
      <c r="BG227" s="104">
        <f>IF(COUNTA(BG141,BG145,BG146,BG150,BG151,BG155,BG156,BG161,BG167),IF(NOT(COUNT(BG141,BG145,BG146,BG150,BG151,BG155,BG156,BG161,BG167)),"NK",SUM(BG141,BG145,BG146,BG150,BG151,BG155,BG156,BG161,BG167)),IF(ISNUMBER(Table5a!BD69),Table5a!BD135*CH4_GWP,Table5a!BD135))</f>
        <v>0.11561088</v>
      </c>
      <c r="BH227" s="104">
        <f>IF(COUNTA(BH141,BH145,BH146,BH150,BH151,BH155,BH156,BH161,BH167),IF(NOT(COUNT(BH141,BH145,BH146,BH150,BH151,BH155,BH156,BH161,BH167)),"NK",SUM(BH141,BH145,BH146,BH150,BH151,BH155,BH156,BH161,BH167)),IF(ISNUMBER(Table5a!BE69),Table5a!BE135*CH4_GWP,Table5a!BE135))</f>
        <v>0.11561088</v>
      </c>
      <c r="BI227" s="104">
        <f>IF(COUNTA(BI141,BI145,BI146,BI150,BI151,BI155,BI156,BI161,BI167),IF(NOT(COUNT(BI141,BI145,BI146,BI150,BI151,BI155,BI156,BI161,BI167)),"NK",SUM(BI141,BI145,BI146,BI150,BI151,BI155,BI156,BI161,BI167)),IF(ISNUMBER(Table5a!BF69),Table5a!BF135*CH4_GWP,Table5a!BF135))</f>
        <v>0.11561088</v>
      </c>
      <c r="BJ227" s="104">
        <f>IF(COUNTA(BJ141,BJ145,BJ146,BJ150,BJ151,BJ155,BJ156,BJ161,BJ167),IF(NOT(COUNT(BJ141,BJ145,BJ146,BJ150,BJ151,BJ155,BJ156,BJ161,BJ167)),"NK",SUM(BJ141,BJ145,BJ146,BJ150,BJ151,BJ155,BJ156,BJ161,BJ167)),IF(ISNUMBER(Table5a!BG69),Table5a!BG135*CH4_GWP,Table5a!BG135))</f>
        <v>0.11561088</v>
      </c>
      <c r="BK227" s="104">
        <f>IF(COUNTA(BK141,BK145,BK146,BK150,BK151,BK155,BK156,BK161,BK167),IF(NOT(COUNT(BK141,BK145,BK146,BK150,BK151,BK155,BK156,BK161,BK167)),"NK",SUM(BK141,BK145,BK146,BK150,BK151,BK155,BK156,BK161,BK167)),IF(ISNUMBER(Table5a!BH69),Table5a!BH135*CH4_GWP,Table5a!BH135))</f>
        <v>0.11561088</v>
      </c>
      <c r="BL227" s="104">
        <f>IF(COUNTA(BL141,BL145,BL146,BL150,BL151,BL155,BL156,BL161,BL167),IF(NOT(COUNT(BL141,BL145,BL146,BL150,BL151,BL155,BL156,BL161,BL167)),"NK",SUM(BL141,BL145,BL146,BL150,BL151,BL155,BL156,BL161,BL167)),IF(ISNUMBER(Table5a!BI69),Table5a!BI135*CH4_GWP,Table5a!BI135))</f>
        <v>0.11561088</v>
      </c>
      <c r="BM227" s="104">
        <f>IF(COUNTA(BM141,BM145,BM146,BM150,BM151,BM155,BM156,BM161,BM167),IF(NOT(COUNT(BM141,BM145,BM146,BM150,BM151,BM155,BM156,BM161,BM167)),"NK",SUM(BM141,BM145,BM146,BM150,BM151,BM155,BM156,BM161,BM167)),IF(ISNUMBER(Table5a!BJ69),Table5a!BJ135*CH4_GWP,Table5a!BJ135))</f>
        <v>0.11561088</v>
      </c>
      <c r="BN227" s="104">
        <f>IF(COUNTA(BN141,BN145,BN146,BN150,BN151,BN155,BN156,BN161,BN167),IF(NOT(COUNT(BN141,BN145,BN146,BN150,BN151,BN155,BN156,BN161,BN167)),"NK",SUM(BN141,BN145,BN146,BN150,BN151,BN155,BN156,BN161,BN167)),IF(ISNUMBER(Table5a!BK69),Table5a!BK135*CH4_GWP,Table5a!BK135))</f>
        <v>0.11561088</v>
      </c>
      <c r="BO227" s="104">
        <f>IF(COUNTA(BO141,BO145,BO146,BO150,BO151,BO155,BO156,BO161,BO167),IF(NOT(COUNT(BO141,BO145,BO146,BO150,BO151,BO155,BO156,BO161,BO167)),"NK",SUM(BO141,BO145,BO146,BO150,BO151,BO155,BO156,BO161,BO167)),IF(ISNUMBER(Table5a!BL69),Table5a!BL135*CH4_GWP,Table5a!BL135))</f>
        <v>0.11561088</v>
      </c>
      <c r="BP227" s="104">
        <f>IF(COUNTA(BP141,BP145,BP146,BP150,BP151,BP155,BP156,BP161,BP167),IF(NOT(COUNT(BP141,BP145,BP146,BP150,BP151,BP155,BP156,BP161,BP167)),"NK",SUM(BP141,BP145,BP146,BP150,BP151,BP155,BP156,BP161,BP167)),IF(ISNUMBER(Table5a!BM69),Table5a!BM135*CH4_GWP,Table5a!BM135))</f>
        <v>0.11561088</v>
      </c>
      <c r="BQ227" s="104">
        <f>IF(COUNTA(BQ141,BQ145,BQ146,BQ150,BQ151,BQ155,BQ156,BQ161,BQ167),IF(NOT(COUNT(BQ141,BQ145,BQ146,BQ150,BQ151,BQ155,BQ156,BQ161,BQ167)),"NK",SUM(BQ141,BQ145,BQ146,BQ150,BQ151,BQ155,BQ156,BQ161,BQ167)),IF(ISNUMBER(Table5a!BN69),Table5a!BN135*CH4_GWP,Table5a!BN135))</f>
        <v>0.11561088</v>
      </c>
      <c r="BR227" s="104">
        <f>IF(COUNTA(BR141,BR145,BR146,BR150,BR151,BR155,BR156,BR161,BR167),IF(NOT(COUNT(BR141,BR145,BR146,BR150,BR151,BR155,BR156,BR161,BR167)),"NK",SUM(BR141,BR145,BR146,BR150,BR151,BR155,BR156,BR161,BR167)),IF(ISNUMBER(Table5a!BO69),Table5a!BO135*CH4_GWP,Table5a!BO135))</f>
        <v>0.11561088</v>
      </c>
      <c r="BS227" s="104">
        <f>IF(COUNTA(BS141,BS145,BS146,BS150,BS151,BS155,BS156,BS161,BS167),IF(NOT(COUNT(BS141,BS145,BS146,BS150,BS151,BS155,BS156,BS161,BS167)),"NK",SUM(BS141,BS145,BS146,BS150,BS151,BS155,BS156,BS161,BS167)),IF(ISNUMBER(Table5a!BP69),Table5a!BP135*CH4_GWP,Table5a!BP135))</f>
        <v>0.11561088</v>
      </c>
      <c r="BT227" s="104">
        <f>IF(COUNTA(BT141,BT145,BT146,BT150,BT151,BT155,BT156,BT161,BT167),IF(NOT(COUNT(BT141,BT145,BT146,BT150,BT151,BT155,BT156,BT161,BT167)),"NK",SUM(BT141,BT145,BT146,BT150,BT151,BT155,BT156,BT161,BT167)),IF(ISNUMBER(Table5a!BQ69),Table5a!BQ135*CH4_GWP,Table5a!BQ135))</f>
        <v>0.11561088</v>
      </c>
      <c r="BU227" s="104">
        <f>IF(COUNTA(BU141,BU145,BU146,BU150,BU151,BU155,BU156,BU161,BU167),IF(NOT(COUNT(BU141,BU145,BU146,BU150,BU151,BU155,BU156,BU161,BU167)),"NK",SUM(BU141,BU145,BU146,BU150,BU151,BU155,BU156,BU161,BU167)),IF(ISNUMBER(Table5a!BR69),Table5a!BR135*CH4_GWP,Table5a!BR135))</f>
        <v>0.11561088</v>
      </c>
      <c r="BV227" s="104">
        <f>IF(COUNTA(BV141,BV145,BV146,BV150,BV151,BV155,BV156,BV161,BV167),IF(NOT(COUNT(BV141,BV145,BV146,BV150,BV151,BV155,BV156,BV161,BV167)),"NK",SUM(BV141,BV145,BV146,BV150,BV151,BV155,BV156,BV161,BV167)),IF(ISNUMBER(Table5a!BS69),Table5a!BS135*CH4_GWP,Table5a!BS135))</f>
        <v>0.11561088</v>
      </c>
      <c r="BW227" s="104">
        <f>IF(COUNTA(BW141,BW145,BW146,BW150,BW151,BW155,BW156,BW161,BW167),IF(NOT(COUNT(BW141,BW145,BW146,BW150,BW151,BW155,BW156,BW161,BW167)),"NK",SUM(BW141,BW145,BW146,BW150,BW151,BW155,BW156,BW161,BW167)),IF(ISNUMBER(Table5a!BT69),Table5a!BT135*CH4_GWP,Table5a!BT135))</f>
        <v>0.11561088</v>
      </c>
      <c r="BX227" s="104">
        <f>IF(COUNTA(BX141,BX145,BX146,BX150,BX151,BX155,BX156,BX161,BX167),IF(NOT(COUNT(BX141,BX145,BX146,BX150,BX151,BX155,BX156,BX161,BX167)),"NK",SUM(BX141,BX145,BX146,BX150,BX151,BX155,BX156,BX161,BX167)),IF(ISNUMBER(Table5a!BU69),Table5a!BU135*CH4_GWP,Table5a!BU135))</f>
        <v>0.11561088</v>
      </c>
      <c r="BY227" s="104">
        <f>IF(COUNTA(BY141,BY145,BY146,BY150,BY151,BY155,BY156,BY161,BY167),IF(NOT(COUNT(BY141,BY145,BY146,BY150,BY151,BY155,BY156,BY161,BY167)),"NK",SUM(BY141,BY145,BY146,BY150,BY151,BY155,BY156,BY161,BY167)),IF(ISNUMBER(Table5a!BV69),Table5a!BV135*CH4_GWP,Table5a!BV135))</f>
        <v>0.11561088</v>
      </c>
      <c r="BZ227" s="104">
        <f>IF(COUNTA(BZ141,BZ145,BZ146,BZ150,BZ151,BZ155,BZ156,BZ161,BZ167),IF(NOT(COUNT(BZ141,BZ145,BZ146,BZ150,BZ151,BZ155,BZ156,BZ161,BZ167)),"NK",SUM(BZ141,BZ145,BZ146,BZ150,BZ151,BZ155,BZ156,BZ161,BZ167)),IF(ISNUMBER(Table5a!BW69),Table5a!BW135*CH4_GWP,Table5a!BW135))</f>
        <v>0.11561088</v>
      </c>
      <c r="CA227" s="104">
        <f>IF(COUNTA(CA141,CA145,CA146,CA150,CA151,CA155,CA156,CA161,CA167),IF(NOT(COUNT(CA141,CA145,CA146,CA150,CA151,CA155,CA156,CA161,CA167)),"NK",SUM(CA141,CA145,CA146,CA150,CA151,CA155,CA156,CA161,CA167)),IF(ISNUMBER(Table5a!BX69),Table5a!BX135*CH4_GWP,Table5a!BX135))</f>
        <v>0.11561088</v>
      </c>
      <c r="CB227" s="104">
        <f>IF(COUNTA(CB141,CB145,CB146,CB150,CB151,CB155,CB156,CB161,CB167),IF(NOT(COUNT(CB141,CB145,CB146,CB150,CB151,CB155,CB156,CB161,CB167)),"NK",SUM(CB141,CB145,CB146,CB150,CB151,CB155,CB156,CB161,CB167)),IF(ISNUMBER(Table5a!BY69),Table5a!BY135*CH4_GWP,Table5a!BY135))</f>
        <v>0.11561088</v>
      </c>
      <c r="CC227" s="104">
        <f>IF(COUNTA(CC141,CC145,CC146,CC150,CC151,CC155,CC156,CC161,CC167),IF(NOT(COUNT(CC141,CC145,CC146,CC150,CC151,CC155,CC156,CC161,CC167)),"NK",SUM(CC141,CC145,CC146,CC150,CC151,CC155,CC156,CC161,CC167)),IF(ISNUMBER(Table5a!BZ69),Table5a!BZ135*CH4_GWP,Table5a!BZ135))</f>
        <v>0.11561088</v>
      </c>
      <c r="CD227" s="104">
        <f>IF(COUNTA(CD141,CD145,CD146,CD150,CD151,CD155,CD156,CD161,CD167),IF(NOT(COUNT(CD141,CD145,CD146,CD150,CD151,CD155,CD156,CD161,CD167)),"NK",SUM(CD141,CD145,CD146,CD150,CD151,CD155,CD156,CD161,CD167)),IF(ISNUMBER(Table5a!CA69),Table5a!CA135*CH4_GWP,Table5a!CA135))</f>
        <v>0.11561088</v>
      </c>
      <c r="CE227" s="104">
        <f>IF(COUNTA(CE141,CE145,CE146,CE150,CE151,CE155,CE156,CE161,CE167),IF(NOT(COUNT(CE141,CE145,CE146,CE150,CE151,CE155,CE156,CE161,CE167)),"NK",SUM(CE141,CE145,CE146,CE150,CE151,CE155,CE156,CE161,CE167)),IF(ISNUMBER(Table5a!CB69),Table5a!CB135*CH4_GWP,Table5a!CB135))</f>
        <v>0.11561088</v>
      </c>
      <c r="CF227" s="104">
        <f>IF(COUNTA(CF141,CF145,CF146,CF150,CF151,CF155,CF156,CF161,CF167),IF(NOT(COUNT(CF141,CF145,CF146,CF150,CF151,CF155,CF156,CF161,CF167)),"NK",SUM(CF141,CF145,CF146,CF150,CF151,CF155,CF156,CF161,CF167)),IF(ISNUMBER(Table5a!CC69),Table5a!CC135*CH4_GWP,Table5a!CC135))</f>
        <v>0.11561088</v>
      </c>
      <c r="CG227" s="104">
        <f>IF(COUNTA(CG141,CG145,CG146,CG150,CG151,CG155,CG156,CG161,CG167),IF(NOT(COUNT(CG141,CG145,CG146,CG150,CG151,CG155,CG156,CG161,CG167)),"NK",SUM(CG141,CG145,CG146,CG150,CG151,CG155,CG156,CG161,CG167)),IF(ISNUMBER(Table5a!CD69),Table5a!CD135*CH4_GWP,Table5a!CD135))</f>
        <v>0.11561088</v>
      </c>
      <c r="CH227" s="104">
        <f>IF(COUNTA(CH141,CH145,CH146,CH150,CH151,CH155,CH156,CH161,CH167),IF(NOT(COUNT(CH141,CH145,CH146,CH150,CH151,CH155,CH156,CH161,CH167)),"NK",SUM(CH141,CH145,CH146,CH150,CH151,CH155,CH156,CH161,CH167)),IF(ISNUMBER(Table5a!CE69),Table5a!CE135*CH4_GWP,Table5a!CE135))</f>
        <v>0.11561088</v>
      </c>
      <c r="CI227" s="104">
        <f>IF(COUNTA(CI141,CI145,CI146,CI150,CI151,CI155,CI156,CI161,CI167),IF(NOT(COUNT(CI141,CI145,CI146,CI150,CI151,CI155,CI156,CI161,CI167)),"NK",SUM(CI141,CI145,CI146,CI150,CI151,CI155,CI156,CI161,CI167)),IF(ISNUMBER(Table5a!CF69),Table5a!CF135*CH4_GWP,Table5a!CF135))</f>
        <v>0.11561088</v>
      </c>
      <c r="CJ227" s="104">
        <f>IF(COUNTA(CJ141,CJ145,CJ146,CJ150,CJ151,CJ155,CJ156,CJ161,CJ167),IF(NOT(COUNT(CJ141,CJ145,CJ146,CJ150,CJ151,CJ155,CJ156,CJ161,CJ167)),"NK",SUM(CJ141,CJ145,CJ146,CJ150,CJ151,CJ155,CJ156,CJ161,CJ167)),IF(ISNUMBER(Table5a!CG69),Table5a!CG135*CH4_GWP,Table5a!CG135))</f>
        <v>0.11561088</v>
      </c>
      <c r="CK227" s="104">
        <f>IF(COUNTA(CK141,CK145,CK146,CK150,CK151,CK155,CK156,CK161,CK167),IF(NOT(COUNT(CK141,CK145,CK146,CK150,CK151,CK155,CK156,CK161,CK167)),"NK",SUM(CK141,CK145,CK146,CK150,CK151,CK155,CK156,CK161,CK167)),IF(ISNUMBER(Table5a!CH69),Table5a!CH135*CH4_GWP,Table5a!CH135))</f>
        <v>0.11561088</v>
      </c>
      <c r="CL227" s="105">
        <f>IF(COUNTA(CL141,CL145,CL146,CL150,CL151,CL155,CL156,CL161,CL167),IF(NOT(COUNT(CL141,CL145,CL146,CL150,CL151,CL155,CL156,CL161,CL167)),"NK",SUM(CL141,CL145,CL146,CL150,CL151,CL155,CL156,CL161,CL167)),IF(ISNUMBER(Table5a!CI69),Table5a!CI135*N2O_GWP,Table5a!CI135))</f>
        <v>2.0418075857142863</v>
      </c>
      <c r="CM227" s="104">
        <f>IF(COUNTA(CM141,CM145,CM146,CM150,CM151,CM155,CM156,CM161,CM167),IF(NOT(COUNT(CM141,CM145,CM146,CM150,CM151,CM155,CM156,CM161,CM167)),"NK",SUM(CM141,CM145,CM146,CM150,CM151,CM155,CM156,CM161,CM167)),IF(ISNUMBER(Table5a!CJ69),Table5a!CJ135*N2O_GWP,Table5a!CJ135))</f>
        <v>1.9703609357142859</v>
      </c>
      <c r="CN227" s="104">
        <f>IF(COUNTA(CN141,CN145,CN146,CN150,CN151,CN155,CN156,CN161,CN167),IF(NOT(COUNT(CN141,CN145,CN146,CN150,CN151,CN155,CN156,CN161,CN167)),"NK",SUM(CN141,CN145,CN146,CN150,CN151,CN155,CN156,CN161,CN167)),IF(ISNUMBER(Table5a!CK69),Table5a!CK135*N2O_GWP,Table5a!CK135))</f>
        <v>1.9948885785714283</v>
      </c>
      <c r="CO227" s="104">
        <f>IF(COUNTA(CO141,CO145,CO146,CO150,CO151,CO155,CO156,CO161,CO167),IF(NOT(COUNT(CO141,CO145,CO146,CO150,CO151,CO155,CO156,CO161,CO167)),"NK",SUM(CO141,CO145,CO146,CO150,CO151,CO155,CO156,CO161,CO167)),IF(ISNUMBER(Table5a!CL69),Table5a!CL135*N2O_GWP,Table5a!CL135))</f>
        <v>2.0195744642857143</v>
      </c>
      <c r="CP227" s="104">
        <f>IF(COUNTA(CP141,CP145,CP146,CP150,CP151,CP155,CP156,CP161,CP167),IF(NOT(COUNT(CP141,CP145,CP146,CP150,CP151,CP155,CP156,CP161,CP167)),"NK",SUM(CP141,CP145,CP146,CP150,CP151,CP155,CP156,CP161,CP167)),IF(ISNUMBER(Table5a!CM69),Table5a!CM135*N2O_GWP,Table5a!CM135))</f>
        <v>2.0442603500000005</v>
      </c>
      <c r="CQ227" s="104">
        <f>IF(COUNTA(CQ141,CQ145,CQ146,CQ150,CQ151,CQ155,CQ156,CQ161,CQ167),IF(NOT(COUNT(CQ141,CQ145,CQ146,CQ150,CQ151,CQ155,CQ156,CQ161,CQ167)),"NK",SUM(CQ141,CQ145,CQ146,CQ150,CQ151,CQ155,CQ156,CQ161,CQ167)),IF(ISNUMBER(Table5a!CN69),Table5a!CN135*N2O_GWP,Table5a!CN135))</f>
        <v>2.0442603500000005</v>
      </c>
      <c r="CR227" s="104">
        <f>IF(COUNTA(CR141,CR145,CR146,CR150,CR151,CR155,CR156,CR161,CR167),IF(NOT(COUNT(CR141,CR145,CR146,CR150,CR151,CR155,CR156,CR161,CR167)),"NK",SUM(CR141,CR145,CR146,CR150,CR151,CR155,CR156,CR161,CR167)),IF(ISNUMBER(Table5a!CO69),Table5a!CO135*N2O_GWP,Table5a!CO135))</f>
        <v>2.0442603500000005</v>
      </c>
      <c r="CS227" s="104">
        <f>IF(COUNTA(CS141,CS145,CS146,CS150,CS151,CS155,CS156,CS161,CS167),IF(NOT(COUNT(CS141,CS145,CS146,CS150,CS151,CS155,CS156,CS161,CS167)),"NK",SUM(CS141,CS145,CS146,CS150,CS151,CS155,CS156,CS161,CS167)),IF(ISNUMBER(Table5a!CP69),Table5a!CP135*N2O_GWP,Table5a!CP135))</f>
        <v>2.0418075857142859</v>
      </c>
      <c r="CT227" s="104" t="str">
        <f>IF(COUNTA(CT141,CT145,CT146,CT150,CT151,CT155,CT156,CT161,CT167),IF(NOT(COUNT(CT141,CT145,CT146,CT150,CT151,CT155,CT156,CT161,CT167)),"NK",SUM(CT141,CT145,CT146,CT150,CT151,CT155,CT156,CT161,CT167)),IF(ISNUMBER(Table5a!CQ69),Table5a!CQ135*N2O_GWP,Table5a!CQ135))</f>
        <v/>
      </c>
      <c r="CU227" s="104">
        <f>IF(COUNTA(CU141,CU145,CU146,CU150,CU151,CU155,CU156,CU161,CU167),IF(NOT(COUNT(CU141,CU145,CU146,CU150,CU151,CU155,CU156,CU161,CU167)),"NK",SUM(CU141,CU145,CU146,CU150,CU151,CU155,CU156,CU161,CU167)),IF(ISNUMBER(Table5a!CR69),Table5a!CR135*N2O_GWP,Table5a!CR135))</f>
        <v>2.0418075857142859</v>
      </c>
      <c r="CV227" s="104">
        <f>IF(COUNTA(CV141,CV145,CV146,CV150,CV151,CV155,CV156,CV161,CV167),IF(NOT(COUNT(CV141,CV145,CV146,CV150,CV151,CV155,CV156,CV161,CV167)),"NK",SUM(CV141,CV145,CV146,CV150,CV151,CV155,CV156,CV161,CV167)),IF(ISNUMBER(Table5a!CS69),Table5a!CS135*N2O_GWP,Table5a!CS135))</f>
        <v>2.0418075857142859</v>
      </c>
      <c r="CW227" s="104">
        <f>IF(COUNTA(CW141,CW145,CW146,CW150,CW151,CW155,CW156,CW161,CW167),IF(NOT(COUNT(CW141,CW145,CW146,CW150,CW151,CW155,CW156,CW161,CW167)),"NK",SUM(CW141,CW145,CW146,CW150,CW151,CW155,CW156,CW161,CW167)),IF(ISNUMBER(Table5a!CT69),Table5a!CT135*N2O_GWP,Table5a!CT135))</f>
        <v>2.0418075857142859</v>
      </c>
      <c r="CX227" s="104">
        <f>IF(COUNTA(CX141,CX145,CX146,CX150,CX151,CX155,CX156,CX161,CX167),IF(NOT(COUNT(CX141,CX145,CX146,CX150,CX151,CX155,CX156,CX161,CX167)),"NK",SUM(CX141,CX145,CX146,CX150,CX151,CX155,CX156,CX161,CX167)),IF(ISNUMBER(Table5a!CU69),Table5a!CU135*N2O_GWP,Table5a!CU135))</f>
        <v>2.0418075857142859</v>
      </c>
      <c r="CY227" s="104">
        <f>IF(COUNTA(CY141,CY145,CY146,CY150,CY151,CY155,CY156,CY161,CY167),IF(NOT(COUNT(CY141,CY145,CY146,CY150,CY151,CY155,CY156,CY161,CY167)),"NK",SUM(CY141,CY145,CY146,CY150,CY151,CY155,CY156,CY161,CY167)),IF(ISNUMBER(Table5a!CV69),Table5a!CV135*N2O_GWP,Table5a!CV135))</f>
        <v>2.0418075857142859</v>
      </c>
      <c r="CZ227" s="104">
        <f>IF(COUNTA(CZ141,CZ145,CZ146,CZ150,CZ151,CZ155,CZ156,CZ161,CZ167),IF(NOT(COUNT(CZ141,CZ145,CZ146,CZ150,CZ151,CZ155,CZ156,CZ161,CZ167)),"NK",SUM(CZ141,CZ145,CZ146,CZ150,CZ151,CZ155,CZ156,CZ161,CZ167)),IF(ISNUMBER(Table5a!CW69),Table5a!CW135*N2O_GWP,Table5a!CW135))</f>
        <v>2.0418075857142859</v>
      </c>
      <c r="DA227" s="104">
        <f>IF(COUNTA(DA141,DA145,DA146,DA150,DA151,DA155,DA156,DA161,DA167),IF(NOT(COUNT(DA141,DA145,DA146,DA150,DA151,DA155,DA156,DA161,DA167)),"NK",SUM(DA141,DA145,DA146,DA150,DA151,DA155,DA156,DA161,DA167)),IF(ISNUMBER(Table5a!CX69),Table5a!CX135*N2O_GWP,Table5a!CX135))</f>
        <v>2.0418075857142859</v>
      </c>
      <c r="DB227" s="104">
        <f>IF(COUNTA(DB141,DB145,DB146,DB150,DB151,DB155,DB156,DB161,DB167),IF(NOT(COUNT(DB141,DB145,DB146,DB150,DB151,DB155,DB156,DB161,DB167)),"NK",SUM(DB141,DB145,DB146,DB150,DB151,DB155,DB156,DB161,DB167)),IF(ISNUMBER(Table5a!CY69),Table5a!CY135*N2O_GWP,Table5a!CY135))</f>
        <v>2.0418075857142859</v>
      </c>
      <c r="DC227" s="104">
        <f>IF(COUNTA(DC141,DC145,DC146,DC150,DC151,DC155,DC156,DC161,DC167),IF(NOT(COUNT(DC141,DC145,DC146,DC150,DC151,DC155,DC156,DC161,DC167)),"NK",SUM(DC141,DC145,DC146,DC150,DC151,DC155,DC156,DC161,DC167)),IF(ISNUMBER(Table5a!CZ69),Table5a!CZ135*N2O_GWP,Table5a!CZ135))</f>
        <v>2.0418075857142859</v>
      </c>
      <c r="DD227" s="104">
        <f>IF(COUNTA(DD141,DD145,DD146,DD150,DD151,DD155,DD156,DD161,DD167),IF(NOT(COUNT(DD141,DD145,DD146,DD150,DD151,DD155,DD156,DD161,DD167)),"NK",SUM(DD141,DD145,DD146,DD150,DD151,DD155,DD156,DD161,DD167)),IF(ISNUMBER(Table5a!DA69),Table5a!DA135*N2O_GWP,Table5a!DA135))</f>
        <v>2.0418075857142859</v>
      </c>
      <c r="DE227" s="104">
        <f>IF(COUNTA(DE141,DE145,DE146,DE150,DE151,DE155,DE156,DE161,DE167),IF(NOT(COUNT(DE141,DE145,DE146,DE150,DE151,DE155,DE156,DE161,DE167)),"NK",SUM(DE141,DE145,DE146,DE150,DE151,DE155,DE156,DE161,DE167)),IF(ISNUMBER(Table5a!DB69),Table5a!DB135*N2O_GWP,Table5a!DB135))</f>
        <v>2.0418075857142859</v>
      </c>
      <c r="DF227" s="104">
        <f>IF(COUNTA(DF141,DF145,DF146,DF150,DF151,DF155,DF156,DF161,DF167),IF(NOT(COUNT(DF141,DF145,DF146,DF150,DF151,DF155,DF156,DF161,DF167)),"NK",SUM(DF141,DF145,DF146,DF150,DF151,DF155,DF156,DF161,DF167)),IF(ISNUMBER(Table5a!DC69),Table5a!DC135*N2O_GWP,Table5a!DC135))</f>
        <v>2.0418075857142859</v>
      </c>
      <c r="DG227" s="104">
        <f>IF(COUNTA(DG141,DG145,DG146,DG150,DG151,DG155,DG156,DG161,DG167),IF(NOT(COUNT(DG141,DG145,DG146,DG150,DG151,DG155,DG156,DG161,DG167)),"NK",SUM(DG141,DG145,DG146,DG150,DG151,DG155,DG156,DG161,DG167)),IF(ISNUMBER(Table5a!DD69),Table5a!DD135*N2O_GWP,Table5a!DD135))</f>
        <v>2.0418075857142859</v>
      </c>
      <c r="DH227" s="104">
        <f>IF(COUNTA(DH141,DH145,DH146,DH150,DH151,DH155,DH156,DH161,DH167),IF(NOT(COUNT(DH141,DH145,DH146,DH150,DH151,DH155,DH156,DH161,DH167)),"NK",SUM(DH141,DH145,DH146,DH150,DH151,DH155,DH156,DH161,DH167)),IF(ISNUMBER(Table5a!DE69),Table5a!DE135*N2O_GWP,Table5a!DE135))</f>
        <v>2.0418075857142859</v>
      </c>
      <c r="DI227" s="104">
        <f>IF(COUNTA(DI141,DI145,DI146,DI150,DI151,DI155,DI156,DI161,DI167),IF(NOT(COUNT(DI141,DI145,DI146,DI150,DI151,DI155,DI156,DI161,DI167)),"NK",SUM(DI141,DI145,DI146,DI150,DI151,DI155,DI156,DI161,DI167)),IF(ISNUMBER(Table5a!DF69),Table5a!DF135*N2O_GWP,Table5a!DF135))</f>
        <v>2.0418075857142859</v>
      </c>
      <c r="DJ227" s="104">
        <f>IF(COUNTA(DJ141,DJ145,DJ146,DJ150,DJ151,DJ155,DJ156,DJ161,DJ167),IF(NOT(COUNT(DJ141,DJ145,DJ146,DJ150,DJ151,DJ155,DJ156,DJ161,DJ167)),"NK",SUM(DJ141,DJ145,DJ146,DJ150,DJ151,DJ155,DJ156,DJ161,DJ167)),IF(ISNUMBER(Table5a!DG69),Table5a!DG135*N2O_GWP,Table5a!DG135))</f>
        <v>2.0418075857142859</v>
      </c>
      <c r="DK227" s="104">
        <f>IF(COUNTA(DK141,DK145,DK146,DK150,DK151,DK155,DK156,DK161,DK167),IF(NOT(COUNT(DK141,DK145,DK146,DK150,DK151,DK155,DK156,DK161,DK167)),"NK",SUM(DK141,DK145,DK146,DK150,DK151,DK155,DK156,DK161,DK167)),IF(ISNUMBER(Table5a!DH69),Table5a!DH135*N2O_GWP,Table5a!DH135))</f>
        <v>2.0418075857142859</v>
      </c>
      <c r="DL227" s="104">
        <f>IF(COUNTA(DL141,DL145,DL146,DL150,DL151,DL155,DL156,DL161,DL167),IF(NOT(COUNT(DL141,DL145,DL146,DL150,DL151,DL155,DL156,DL161,DL167)),"NK",SUM(DL141,DL145,DL146,DL150,DL151,DL155,DL156,DL161,DL167)),IF(ISNUMBER(Table5a!DI69),Table5a!DI135*N2O_GWP,Table5a!DI135))</f>
        <v>2.0418075857142859</v>
      </c>
      <c r="DM227" s="104">
        <f>IF(COUNTA(DM141,DM145,DM146,DM150,DM151,DM155,DM156,DM161,DM167),IF(NOT(COUNT(DM141,DM145,DM146,DM150,DM151,DM155,DM156,DM161,DM167)),"NK",SUM(DM141,DM145,DM146,DM150,DM151,DM155,DM156,DM161,DM167)),IF(ISNUMBER(Table5a!DJ69),Table5a!DJ135*N2O_GWP,Table5a!DJ135))</f>
        <v>2.0418075857142859</v>
      </c>
      <c r="DN227" s="104">
        <f>IF(COUNTA(DN141,DN145,DN146,DN150,DN151,DN155,DN156,DN161,DN167),IF(NOT(COUNT(DN141,DN145,DN146,DN150,DN151,DN155,DN156,DN161,DN167)),"NK",SUM(DN141,DN145,DN146,DN150,DN151,DN155,DN156,DN161,DN167)),IF(ISNUMBER(Table5a!DK69),Table5a!DK135*N2O_GWP,Table5a!DK135))</f>
        <v>2.0418075857142859</v>
      </c>
      <c r="DO227" s="104">
        <f>IF(COUNTA(DO141,DO145,DO146,DO150,DO151,DO155,DO156,DO161,DO167),IF(NOT(COUNT(DO141,DO145,DO146,DO150,DO151,DO155,DO156,DO161,DO167)),"NK",SUM(DO141,DO145,DO146,DO150,DO151,DO155,DO156,DO161,DO167)),IF(ISNUMBER(Table5a!DL69),Table5a!DL135*N2O_GWP,Table5a!DL135))</f>
        <v>2.0418075857142859</v>
      </c>
      <c r="DP227" s="104">
        <f>IF(COUNTA(DP141,DP145,DP146,DP150,DP151,DP155,DP156,DP161,DP167),IF(NOT(COUNT(DP141,DP145,DP146,DP150,DP151,DP155,DP156,DP161,DP167)),"NK",SUM(DP141,DP145,DP146,DP150,DP151,DP155,DP156,DP161,DP167)),IF(ISNUMBER(Table5a!DM69),Table5a!DM135*N2O_GWP,Table5a!DM135))</f>
        <v>2.0418075857142859</v>
      </c>
      <c r="DQ227" s="104">
        <f>IF(COUNTA(DQ141,DQ145,DQ146,DQ150,DQ151,DQ155,DQ156,DQ161,DQ167),IF(NOT(COUNT(DQ141,DQ145,DQ146,DQ150,DQ151,DQ155,DQ156,DQ161,DQ167)),"NK",SUM(DQ141,DQ145,DQ146,DQ150,DQ151,DQ155,DQ156,DQ161,DQ167)),IF(ISNUMBER(Table5a!DN69),Table5a!DN135*N2O_GWP,Table5a!DN135))</f>
        <v>2.0418075857142859</v>
      </c>
      <c r="DR227" s="104">
        <f>IF(COUNTA(DR141,DR145,DR146,DR150,DR151,DR155,DR156,DR161,DR167),IF(NOT(COUNT(DR141,DR145,DR146,DR150,DR151,DR155,DR156,DR161,DR167)),"NK",SUM(DR141,DR145,DR146,DR150,DR151,DR155,DR156,DR161,DR167)),IF(ISNUMBER(Table5a!DO69),Table5a!DO135*N2O_GWP,Table5a!DO135))</f>
        <v>2.0418075857142859</v>
      </c>
      <c r="DS227" s="104">
        <f>IF(COUNTA(DS141,DS145,DS146,DS150,DS151,DS155,DS156,DS161,DS167),IF(NOT(COUNT(DS141,DS145,DS146,DS150,DS151,DS155,DS156,DS161,DS167)),"NK",SUM(DS141,DS145,DS146,DS150,DS151,DS155,DS156,DS161,DS167)),IF(ISNUMBER(Table5a!DP69),Table5a!DP135*N2O_GWP,Table5a!DP135))</f>
        <v>2.0418075857142859</v>
      </c>
      <c r="DT227" s="104">
        <f>IF(COUNTA(DT141,DT145,DT146,DT150,DT151,DT155,DT156,DT161,DT167),IF(NOT(COUNT(DT141,DT145,DT146,DT150,DT151,DT155,DT156,DT161,DT167)),"NK",SUM(DT141,DT145,DT146,DT150,DT151,DT155,DT156,DT161,DT167)),IF(ISNUMBER(Table5a!DQ69),Table5a!DQ135*N2O_GWP,Table5a!DQ135))</f>
        <v>2.0418075857142859</v>
      </c>
      <c r="DU227" s="104">
        <f>IF(COUNTA(DU141,DU145,DU146,DU150,DU151,DU155,DU156,DU161,DU167),IF(NOT(COUNT(DU141,DU145,DU146,DU150,DU151,DU155,DU156,DU161,DU167)),"NK",SUM(DU141,DU145,DU146,DU150,DU151,DU155,DU156,DU161,DU167)),IF(ISNUMBER(Table5a!DR69),Table5a!DR135*N2O_GWP,Table5a!DR135))</f>
        <v>2.0418075857142859</v>
      </c>
      <c r="DV227" s="104">
        <f>IF(COUNTA(DV141,DV145,DV146,DV150,DV151,DV155,DV156,DV161,DV167),IF(NOT(COUNT(DV141,DV145,DV146,DV150,DV151,DV155,DV156,DV161,DV167)),"NK",SUM(DV141,DV145,DV146,DV150,DV151,DV155,DV156,DV161,DV167)),IF(ISNUMBER(Table5a!DS69),Table5a!DS135*N2O_GWP,Table5a!DS135))</f>
        <v>2.0418075857142859</v>
      </c>
      <c r="DW227" s="104">
        <f>IF(COUNTA(DW141,DW145,DW146,DW150,DW151,DW155,DW156,DW161,DW167),IF(NOT(COUNT(DW141,DW145,DW146,DW150,DW151,DW155,DW156,DW161,DW167)),"NK",SUM(DW141,DW145,DW146,DW150,DW151,DW155,DW156,DW161,DW167)),IF(ISNUMBER(Table5a!DT69),Table5a!DT135*N2O_GWP,Table5a!DT135))</f>
        <v>2.0418075857142859</v>
      </c>
      <c r="DX227" s="104">
        <f>IF(COUNTA(DX141,DX145,DX146,DX150,DX151,DX155,DX156,DX161,DX167),IF(NOT(COUNT(DX141,DX145,DX146,DX150,DX151,DX155,DX156,DX161,DX167)),"NK",SUM(DX141,DX145,DX146,DX150,DX151,DX155,DX156,DX161,DX167)),IF(ISNUMBER(Table5a!DU69),Table5a!DU135*N2O_GWP,Table5a!DU135))</f>
        <v>2.0418075857142859</v>
      </c>
      <c r="DY227" s="104">
        <f>IF(COUNTA(DY141,DY145,DY146,DY150,DY151,DY155,DY156,DY161,DY167),IF(NOT(COUNT(DY141,DY145,DY146,DY150,DY151,DY155,DY156,DY161,DY167)),"NK",SUM(DY141,DY145,DY146,DY150,DY151,DY155,DY156,DY161,DY167)),IF(ISNUMBER(Table5a!DV69),Table5a!DV135*N2O_GWP,Table5a!DV135))</f>
        <v>2.0418075857142859</v>
      </c>
      <c r="DZ227" s="104">
        <f>IF(COUNTA(DZ141,DZ145,DZ146,DZ150,DZ151,DZ155,DZ156,DZ161,DZ167),IF(NOT(COUNT(DZ141,DZ145,DZ146,DZ150,DZ151,DZ155,DZ156,DZ161,DZ167)),"NK",SUM(DZ141,DZ145,DZ146,DZ150,DZ151,DZ155,DZ156,DZ161,DZ167)),IF(ISNUMBER(Table5a!DW69),Table5a!DW135*N2O_GWP,Table5a!DW135))</f>
        <v>2.0418075857142859</v>
      </c>
      <c r="EA227" s="104">
        <f>IF(COUNTA(EA141,EA145,EA146,EA150,EA151,EA155,EA156,EA161,EA167),IF(NOT(COUNT(EA141,EA145,EA146,EA150,EA151,EA155,EA156,EA161,EA167)),"NK",SUM(EA141,EA145,EA146,EA150,EA151,EA155,EA156,EA161,EA167)),IF(ISNUMBER(Table5a!DX69),Table5a!DX135*N2O_GWP,Table5a!DX135))</f>
        <v>2.0418075857142859</v>
      </c>
      <c r="EB227" s="105">
        <f>IF(COUNTA(EB141,EB145,EB146,EB150,EB151,EB155,EB156,EB161,EB167),IF(NOT(COUNT(EB141,EB145,EB146,EB150,EB151,EB155,EB156,EB161,EB167)),"NK",SUM(EB141,EB145,EB146,EB150,EB151,EB155,EB156,EB161,EB167)),Table5a!DY135)</f>
        <v>1303.6120564657144</v>
      </c>
      <c r="EC227" s="104">
        <f>IF(COUNTA(EC141,EC145,EC146,EC150,EC151,EC155,EC156,EC161,EC167),IF(NOT(COUNT(EC141,EC145,EC146,EC150,EC151,EC155,EC156,EC161,EC167)),"NK",SUM(EC141,EC145,EC146,EC150,EC151,EC155,EC156,EC161,EC167)),Table5a!DZ135)</f>
        <v>811.83615737571461</v>
      </c>
      <c r="ED227" s="104">
        <f>IF(COUNTA(ED141,ED145,ED146,ED150,ED151,ED155,ED156,ED161,ED167),IF(NOT(COUNT(ED141,ED145,ED146,ED150,ED151,ED155,ED156,ED161,ED167)),"NK",SUM(ED141,ED145,ED146,ED150,ED151,ED155,ED156,ED161,ED167)),Table5a!EA135)</f>
        <v>615.06455715190498</v>
      </c>
      <c r="EE227" s="104">
        <f>IF(COUNTA(EE141,EE145,EE146,EE150,EE151,EE155,EE156,EE161,EE167),IF(NOT(COUNT(EE141,EE145,EE146,EE150,EE151,EE155,EE156,EE161,EE167)),"NK",SUM(EE141,EE145,EE146,EE150,EE151,EE155,EE156,EE161,EE167)),Table5a!EB135)</f>
        <v>867.08902479761935</v>
      </c>
      <c r="EF227" s="104">
        <f>IF(COUNTA(EF141,EF145,EF146,EF150,EF151,EF155,EF156,EF161,EF167),IF(NOT(COUNT(EF141,EF145,EF146,EF150,EF151,EF155,EF156,EF161,EF167)),"NK",SUM(EF141,EF145,EF146,EF150,EF151,EF155,EF156,EF161,EF167)),Table5a!EC135)</f>
        <v>1115.8497924433336</v>
      </c>
      <c r="EG227" s="104">
        <f>IF(COUNTA(EG141,EG145,EG146,EG150,EG151,EG155,EG156,EG161,EG167),IF(NOT(COUNT(EG141,EG145,EG146,EG150,EG151,EG155,EG156,EG161,EG167)),"NK",SUM(EG141,EG145,EG146,EG150,EG151,EG155,EG156,EG161,EG167)),Table5a!ED135)</f>
        <v>981.99095744333363</v>
      </c>
      <c r="EH227" s="104">
        <f>IF(COUNTA(EH141,EH145,EH146,EH150,EH151,EH155,EH156,EH161,EH167),IF(NOT(COUNT(EH141,EH145,EH146,EH150,EH151,EH155,EH156,EH161,EH167)),"NK",SUM(EH141,EH145,EH146,EH150,EH151,EH155,EH156,EH161,EH167)),Table5a!EE135)</f>
        <v>870.49934644333348</v>
      </c>
      <c r="EI227" s="104">
        <f>IF(COUNTA(EI141,EI145,EI146,EI150,EI151,EI155,EI156,EI161,EI167),IF(NOT(COUNT(EI141,EI145,EI146,EI150,EI151,EI155,EI156,EI161,EI167)),"NK",SUM(EI141,EI145,EI146,EI150,EI151,EI155,EI156,EI161,EI167)),Table5a!EF135)</f>
        <v>1117.5376404657145</v>
      </c>
      <c r="EJ227" s="104" t="str">
        <f>IF(COUNTA(EJ141,EJ145,EJ146,EJ150,EJ151,EJ155,EJ156,EJ161,EJ167),IF(NOT(COUNT(EJ141,EJ145,EJ146,EJ150,EJ151,EJ155,EJ156,EJ161,EJ167)),"NK",SUM(EJ141,EJ145,EJ146,EJ150,EJ151,EJ155,EJ156,EJ161,EJ167)),Table5a!EG135)</f>
        <v/>
      </c>
      <c r="EK227" s="104">
        <f>IF(COUNTA(EK141,EK145,EK146,EK150,EK151,EK155,EK156,EK161,EK167),IF(NOT(COUNT(EK141,EK145,EK146,EK150,EK151,EK155,EK156,EK161,EK167)),"NK",SUM(EK141,EK145,EK146,EK150,EK151,EK155,EK156,EK161,EK167)),Table5a!EH135)</f>
        <v>1104.7718483639019</v>
      </c>
      <c r="EL227" s="104">
        <f>IF(COUNTA(EL141,EL145,EL146,EL150,EL151,EL155,EL156,EL161,EL167),IF(NOT(COUNT(EL141,EL145,EL146,EL150,EL151,EL155,EL156,EL161,EL167)),"NK",SUM(EL141,EL145,EL146,EL150,EL151,EL155,EL156,EL161,EL167)),Table5a!EI135)</f>
        <v>1095.2374661022927</v>
      </c>
      <c r="EM227" s="104">
        <f>IF(COUNTA(EM141,EM145,EM146,EM150,EM151,EM155,EM156,EM161,EM167),IF(NOT(COUNT(EM141,EM145,EM146,EM150,EM151,EM155,EM156,EM161,EM167)),"NK",SUM(EM141,EM145,EM146,EM150,EM151,EM155,EM156,EM161,EM167)),Table5a!EJ135)</f>
        <v>1099.4154486499494</v>
      </c>
      <c r="EN227" s="104">
        <f>IF(COUNTA(EN141,EN145,EN146,EN150,EN151,EN155,EN156,EN161,EN167),IF(NOT(COUNT(EN141,EN145,EN146,EN150,EN151,EN155,EN156,EN161,EN167)),"NK",SUM(EN141,EN145,EN146,EN150,EN151,EN155,EN156,EN161,EN167)),Table5a!EK135)</f>
        <v>1103.2740253353904</v>
      </c>
      <c r="EO227" s="104">
        <f>IF(COUNTA(EO141,EO145,EO146,EO150,EO151,EO155,EO156,EO161,EO167),IF(NOT(COUNT(EO141,EO145,EO146,EO150,EO151,EO155,EO156,EO161,EO167)),"NK",SUM(EO141,EO145,EO146,EO150,EO151,EO155,EO156,EO161,EO167)),Table5a!EL135)</f>
        <v>1106.8643905834579</v>
      </c>
      <c r="EP227" s="104">
        <f>IF(COUNTA(EP141,EP145,EP146,EP150,EP151,EP155,EP156,EP161,EP167),IF(NOT(COUNT(EP141,EP145,EP146,EP150,EP151,EP155,EP156,EP161,EP167)),"NK",SUM(EP141,EP145,EP146,EP150,EP151,EP155,EP156,EP161,EP167)),Table5a!EM135)</f>
        <v>1110.2263386299057</v>
      </c>
      <c r="EQ227" s="104">
        <f>IF(COUNTA(EQ141,EQ145,EQ146,EQ150,EQ151,EQ155,EQ156,EQ161,EQ167),IF(NOT(COUNT(EQ141,EQ145,EQ146,EQ150,EQ151,EQ155,EQ156,EQ161,EQ167)),"NK",SUM(EQ141,EQ145,EQ146,EQ150,EQ151,EQ155,EQ156,EQ161,EQ167)),Table5a!EN135)</f>
        <v>1113.391415733005</v>
      </c>
      <c r="ER227" s="104">
        <f>IF(COUNTA(ER141,ER145,ER146,ER150,ER151,ER155,ER156,ER161,ER167),IF(NOT(COUNT(ER141,ER145,ER146,ER150,ER151,ER155,ER156,ER161,ER167)),"NK",SUM(ER141,ER145,ER146,ER150,ER151,ER155,ER156,ER161,ER167)),Table5a!EO135)</f>
        <v>1116.3850529735455</v>
      </c>
      <c r="ES227" s="104">
        <f>IF(COUNTA(ES141,ES145,ES146,ES150,ES151,ES155,ES156,ES161,ES167),IF(NOT(COUNT(ES141,ES145,ES146,ES150,ES151,ES155,ES156,ES161,ES167)),"NK",SUM(ES141,ES145,ES146,ES150,ES151,ES155,ES156,ES161,ES167)),Table5a!EP135)</f>
        <v>1119.2280513309593</v>
      </c>
      <c r="ET227" s="104">
        <f>IF(COUNTA(ET141,ET145,ET146,ET150,ET151,ET155,ET156,ET161,ET167),IF(NOT(COUNT(ET141,ET145,ET146,ET150,ET151,ET155,ET156,ET161,ET167)),"NK",SUM(ET141,ET145,ET146,ET150,ET151,ET155,ET156,ET161,ET167)),Table5a!EQ135)</f>
        <v>1121.9376416327693</v>
      </c>
      <c r="EU227" s="104">
        <f>IF(COUNTA(EU141,EU145,EU146,EU150,EU151,EU155,EU156,EU161,EU167),IF(NOT(COUNT(EU141,EU145,EU146,EU150,EU151,EU155,EU156,EU161,EU167)),"NK",SUM(EU141,EU145,EU146,EU150,EU151,EU155,EU156,EU161,EU167)),Table5a!ER135)</f>
        <v>1124.5282575415201</v>
      </c>
      <c r="EV227" s="104">
        <f>IF(COUNTA(EV141,EV145,EV146,EV150,EV151,EV155,EV156,EV161,EV167),IF(NOT(COUNT(EV141,EV145,EV146,EV150,EV151,EV155,EV156,EV161,EV167)),"NK",SUM(EV141,EV145,EV146,EV150,EV151,EV155,EV156,EV161,EV167)),Table5a!ES135)</f>
        <v>1127.0121100378269</v>
      </c>
      <c r="EW227" s="104">
        <f>IF(COUNTA(EW141,EW145,EW146,EW150,EW151,EW155,EW156,EW161,EW167),IF(NOT(COUNT(EW141,EW145,EW146,EW150,EW151,EW155,EW156,EW161,EW167)),"NK",SUM(EW141,EW145,EW146,EW150,EW151,EW155,EW156,EW161,EW167)),Table5a!ET135)</f>
        <v>1138.7846831323814</v>
      </c>
      <c r="EX227" s="104">
        <f>IF(COUNTA(EX141,EX145,EX146,EX150,EX151,EX155,EX156,EX161,EX167),IF(NOT(COUNT(EX141,EX145,EX146,EX150,EX151,EX155,EX156,EX161,EX167)),"NK",SUM(EX141,EX145,EX146,EX150,EX151,EX155,EX156,EX161,EX167)),Table5a!EU135)</f>
        <v>1139.2026831323813</v>
      </c>
      <c r="EY227" s="104">
        <f>IF(COUNTA(EY141,EY145,EY146,EY150,EY151,EY155,EY156,EY161,EY167),IF(NOT(COUNT(EY141,EY145,EY146,EY150,EY151,EY155,EY156,EY161,EY167)),"NK",SUM(EY141,EY145,EY146,EY150,EY151,EY155,EY156,EY161,EY167)),Table5a!EV135)</f>
        <v>1139.052349799048</v>
      </c>
      <c r="EZ227" s="104">
        <f>IF(COUNTA(EZ141,EZ145,EZ146,EZ150,EZ151,EZ155,EZ156,EZ161,EZ167),IF(NOT(COUNT(EZ141,EZ145,EZ146,EZ150,EZ151,EZ155,EZ156,EZ161,EZ167)),"NK",SUM(EZ141,EZ145,EZ146,EZ150,EZ151,EZ155,EZ156,EZ161,EZ167)),Table5a!EW135)</f>
        <v>1138.9020164657145</v>
      </c>
      <c r="FA227" s="104">
        <f>IF(COUNTA(FA141,FA145,FA146,FA150,FA151,FA155,FA156,FA161,FA167),IF(NOT(COUNT(FA141,FA145,FA146,FA150,FA151,FA155,FA156,FA161,FA167)),"NK",SUM(FA141,FA145,FA146,FA150,FA151,FA155,FA156,FA161,FA167)),Table5a!EX135)</f>
        <v>1138.7516831323812</v>
      </c>
      <c r="FB227" s="104">
        <f>IF(COUNTA(FB141,FB145,FB146,FB150,FB151,FB155,FB156,FB161,FB167),IF(NOT(COUNT(FB141,FB145,FB146,FB150,FB151,FB155,FB156,FB161,FB167)),"NK",SUM(FB141,FB145,FB146,FB150,FB151,FB155,FB156,FB161,FB167)),Table5a!EY135)</f>
        <v>1138.601349799048</v>
      </c>
      <c r="FC227" s="104">
        <f>IF(COUNTA(FC141,FC145,FC146,FC150,FC151,FC155,FC156,FC161,FC167),IF(NOT(COUNT(FC141,FC145,FC146,FC150,FC151,FC155,FC156,FC161,FC167)),"NK",SUM(FC141,FC145,FC146,FC150,FC151,FC155,FC156,FC161,FC167)),Table5a!EZ135)</f>
        <v>1138.5426831323812</v>
      </c>
      <c r="FD227" s="104">
        <f>IF(COUNTA(FD141,FD145,FD146,FD150,FD151,FD155,FD156,FD161,FD167),IF(NOT(COUNT(FD141,FD145,FD146,FD150,FD151,FD155,FD156,FD161,FD167)),"NK",SUM(FD141,FD145,FD146,FD150,FD151,FD155,FD156,FD161,FD167)),Table5a!FA135)</f>
        <v>1139.052349799048</v>
      </c>
      <c r="FE227" s="104">
        <f>IF(COUNTA(FE141,FE145,FE146,FE150,FE151,FE155,FE156,FE161,FE167),IF(NOT(COUNT(FE141,FE145,FE146,FE150,FE151,FE155,FE156,FE161,FE167)),"NK",SUM(FE141,FE145,FE146,FE150,FE151,FE155,FE156,FE161,FE167)),Table5a!FB135)</f>
        <v>1139.052349799048</v>
      </c>
      <c r="FF227" s="104">
        <f>IF(COUNTA(FF141,FF145,FF146,FF150,FF151,FF155,FF156,FF161,FF167),IF(NOT(COUNT(FF141,FF145,FF146,FF150,FF151,FF155,FF156,FF161,FF167)),"NK",SUM(FF141,FF145,FF146,FF150,FF151,FF155,FF156,FF161,FF167)),Table5a!FC135)</f>
        <v>1139.052349799048</v>
      </c>
      <c r="FG227" s="104">
        <f>IF(COUNTA(FG141,FG145,FG146,FG150,FG151,FG155,FG156,FG161,FG167),IF(NOT(COUNT(FG141,FG145,FG146,FG150,FG151,FG155,FG156,FG161,FG167)),"NK",SUM(FG141,FG145,FG146,FG150,FG151,FG155,FG156,FG161,FG167)),Table5a!FD135)</f>
        <v>1139.052349799048</v>
      </c>
      <c r="FH227" s="104">
        <f>IF(COUNTA(FH141,FH145,FH146,FH150,FH151,FH155,FH156,FH161,FH167),IF(NOT(COUNT(FH141,FH145,FH146,FH150,FH151,FH155,FH156,FH161,FH167)),"NK",SUM(FH141,FH145,FH146,FH150,FH151,FH155,FH156,FH161,FH167)),Table5a!FE135)</f>
        <v>1139.052349799048</v>
      </c>
      <c r="FI227" s="104">
        <f>IF(COUNTA(FI141,FI145,FI146,FI150,FI151,FI155,FI156,FI161,FI167),IF(NOT(COUNT(FI141,FI145,FI146,FI150,FI151,FI155,FI156,FI161,FI167)),"NK",SUM(FI141,FI145,FI146,FI150,FI151,FI155,FI156,FI161,FI167)),Table5a!FF135)</f>
        <v>1139.052349799048</v>
      </c>
      <c r="FJ227" s="104">
        <f>IF(COUNTA(FJ141,FJ145,FJ146,FJ150,FJ151,FJ155,FJ156,FJ161,FJ167),IF(NOT(COUNT(FJ141,FJ145,FJ146,FJ150,FJ151,FJ155,FJ156,FJ161,FJ167)),"NK",SUM(FJ141,FJ145,FJ146,FJ150,FJ151,FJ155,FJ156,FJ161,FJ167)),Table5a!FG135)</f>
        <v>1139.052349799048</v>
      </c>
      <c r="FK227" s="104">
        <f>IF(COUNTA(FK141,FK145,FK146,FK150,FK151,FK155,FK156,FK161,FK167),IF(NOT(COUNT(FK141,FK145,FK146,FK150,FK151,FK155,FK156,FK161,FK167)),"NK",SUM(FK141,FK145,FK146,FK150,FK151,FK155,FK156,FK161,FK167)),Table5a!FH135)</f>
        <v>1139.052349799048</v>
      </c>
      <c r="FL227" s="104">
        <f>IF(COUNTA(FL141,FL145,FL146,FL150,FL151,FL155,FL156,FL161,FL167),IF(NOT(COUNT(FL141,FL145,FL146,FL150,FL151,FL155,FL156,FL161,FL167)),"NK",SUM(FL141,FL145,FL146,FL150,FL151,FL155,FL156,FL161,FL167)),Table5a!FI135)</f>
        <v>1139.052349799048</v>
      </c>
      <c r="FM227" s="104">
        <f>IF(COUNTA(FM141,FM145,FM146,FM150,FM151,FM155,FM156,FM161,FM167),IF(NOT(COUNT(FM141,FM145,FM146,FM150,FM151,FM155,FM156,FM161,FM167)),"NK",SUM(FM141,FM145,FM146,FM150,FM151,FM155,FM156,FM161,FM167)),Table5a!FJ135)</f>
        <v>1139.052349799048</v>
      </c>
      <c r="FN227" s="104">
        <f>IF(COUNTA(FN141,FN145,FN146,FN150,FN151,FN155,FN156,FN161,FN167),IF(NOT(COUNT(FN141,FN145,FN146,FN150,FN151,FN155,FN156,FN161,FN167)),"NK",SUM(FN141,FN145,FN146,FN150,FN151,FN155,FN156,FN161,FN167)),Table5a!FK135)</f>
        <v>1139.052349799048</v>
      </c>
      <c r="FO227" s="104">
        <f>IF(COUNTA(FO141,FO145,FO146,FO150,FO151,FO155,FO156,FO161,FO167),IF(NOT(COUNT(FO141,FO145,FO146,FO150,FO151,FO155,FO156,FO161,FO167)),"NK",SUM(FO141,FO145,FO146,FO150,FO151,FO155,FO156,FO161,FO167)),Table5a!FL135)</f>
        <v>1139.052349799048</v>
      </c>
      <c r="FP227" s="104">
        <f>IF(COUNTA(FP141,FP145,FP146,FP150,FP151,FP155,FP156,FP161,FP167),IF(NOT(COUNT(FP141,FP145,FP146,FP150,FP151,FP155,FP156,FP161,FP167)),"NK",SUM(FP141,FP145,FP146,FP150,FP151,FP155,FP156,FP161,FP167)),Table5a!FM135)</f>
        <v>1139.052349799048</v>
      </c>
      <c r="FQ227" s="104">
        <f>IF(COUNTA(FQ141,FQ145,FQ146,FQ150,FQ151,FQ155,FQ156,FQ161,FQ167),IF(NOT(COUNT(FQ141,FQ145,FQ146,FQ150,FQ151,FQ155,FQ156,FQ161,FQ167)),"NK",SUM(FQ141,FQ145,FQ146,FQ150,FQ151,FQ155,FQ156,FQ161,FQ167)),Table5a!FN135)</f>
        <v>1139.052349799048</v>
      </c>
    </row>
    <row r="228" spans="1:173" ht="15" customHeight="1" outlineLevel="1" x14ac:dyDescent="0.3">
      <c r="D228" s="85" t="s">
        <v>24274</v>
      </c>
      <c r="E228" s="37" t="s">
        <v>24275</v>
      </c>
      <c r="F228" s="104">
        <f>IF(COUNTA(F169,F170),IF(NOT(COUNT(F169,F170)),"NK",SUM(F169,F170)),Table5a!C141)</f>
        <v>-641.24326157208714</v>
      </c>
      <c r="G228" s="104">
        <f>IF(COUNTA(G169,G170),IF(NOT(COUNT(G169,G170)),"NK",SUM(G169,G170)),Table5a!D141)</f>
        <v>-892.6204437187306</v>
      </c>
      <c r="H228" s="104">
        <f>IF(COUNTA(H169,H170),IF(NOT(COUNT(H169,H170)),"NK",SUM(H169,H170)),Table5a!E141)</f>
        <v>-983.08519711107078</v>
      </c>
      <c r="I228" s="104">
        <f>IF(COUNTA(I169,I170),IF(NOT(COUNT(I169,I170)),"NK",SUM(I169,I170)),Table5a!F141)</f>
        <v>-1036.2913138071908</v>
      </c>
      <c r="J228" s="104">
        <f>IF(COUNTA(J169,J170),IF(NOT(COUNT(J169,J170)),"NK",SUM(J169,J170)),Table5a!G141)</f>
        <v>-1070.2695702469407</v>
      </c>
      <c r="K228" s="104">
        <f>IF(COUNTA(K169,K170),IF(NOT(COUNT(K169,K170)),"NK",SUM(K169,K170)),Table5a!H141)</f>
        <v>-943.13423902968816</v>
      </c>
      <c r="L228" s="104">
        <f>IF(COUNTA(L169,L170),IF(NOT(COUNT(L169,L170)),"NK",SUM(L169,L170)),Table5a!I141)</f>
        <v>-909.74778727143689</v>
      </c>
      <c r="M228" s="104">
        <f>IF(COUNTA(M169,M170),IF(NOT(COUNT(M169,M170)),"NK",SUM(M169,M170)),Table5a!J141)</f>
        <v>-917.87009971641305</v>
      </c>
      <c r="N228" s="104" t="str">
        <f>IF(COUNTA(N169,N170),IF(NOT(COUNT(N169,N170)),"NK",SUM(N169,N170)),Table5a!K141)</f>
        <v/>
      </c>
      <c r="O228" s="104">
        <f>IF(COUNTA(O169,O170),IF(NOT(COUNT(O169,O170)),"NK",SUM(O169,O170)),Table5a!L141)</f>
        <v>-475.25314047531242</v>
      </c>
      <c r="P228" s="104">
        <f>IF(COUNTA(P169,P170),IF(NOT(COUNT(P169,P170)),"NK",SUM(P169,P170)),Table5a!M141)</f>
        <v>-613.27028732303518</v>
      </c>
      <c r="Q228" s="104">
        <f>IF(COUNTA(Q169,Q170),IF(NOT(COUNT(Q169,Q170)),"NK",SUM(Q169,Q170)),Table5a!N141)</f>
        <v>-581.23680333125617</v>
      </c>
      <c r="R228" s="104">
        <f>IF(COUNTA(R169,R170),IF(NOT(COUNT(R169,R170)),"NK",SUM(R169,R170)),Table5a!O141)</f>
        <v>-565.47210979156114</v>
      </c>
      <c r="S228" s="104">
        <f>IF(COUNTA(S169,S170),IF(NOT(COUNT(S169,S170)),"NK",SUM(S169,S170)),Table5a!P141)</f>
        <v>-533.50169243169125</v>
      </c>
      <c r="T228" s="104">
        <f>IF(COUNTA(T169,T170),IF(NOT(COUNT(T169,T170)),"NK",SUM(T169,T170)),Table5a!Q141)</f>
        <v>-525.7324893679629</v>
      </c>
      <c r="U228" s="104">
        <f>IF(COUNTA(U169,U170),IF(NOT(COUNT(U169,U170)),"NK",SUM(U169,U170)),Table5a!R141)</f>
        <v>-520.52630718730381</v>
      </c>
      <c r="V228" s="104">
        <f>IF(COUNTA(V169,V170),IF(NOT(COUNT(V169,V170)),"NK",SUM(V169,V170)),Table5a!S141)</f>
        <v>-561.2607162315885</v>
      </c>
      <c r="W228" s="104">
        <f>IF(COUNTA(W169,W170),IF(NOT(COUNT(W169,W170)),"NK",SUM(W169,W170)),Table5a!T141)</f>
        <v>-548.90429727062815</v>
      </c>
      <c r="X228" s="104">
        <f>IF(COUNTA(X169,X170),IF(NOT(COUNT(X169,X170)),"NK",SUM(X169,X170)),Table5a!U141)</f>
        <v>-537.15603954313906</v>
      </c>
      <c r="Y228" s="104">
        <f>IF(COUNTA(Y169,Y170),IF(NOT(COUNT(Y169,Y170)),"NK",SUM(Y169,Y170)),Table5a!V141)</f>
        <v>-525.8976711051431</v>
      </c>
      <c r="Z228" s="104">
        <f>IF(COUNTA(Z169,Z170),IF(NOT(COUNT(Z169,Z170)),"NK",SUM(Z169,Z170)),Table5a!W141)</f>
        <v>-515.04436516609258</v>
      </c>
      <c r="AA228" s="104">
        <f>IF(COUNTA(AA169,AA170),IF(NOT(COUNT(AA169,AA170)),"NK",SUM(AA169,AA170)),Table5a!X141)</f>
        <v>-504.53496828783</v>
      </c>
      <c r="AB228" s="104">
        <f>IF(COUNTA(AB169,AB170),IF(NOT(COUNT(AB169,AB170)),"NK",SUM(AB169,AB170)),Table5a!Y141)</f>
        <v>-494.32509018942932</v>
      </c>
      <c r="AC228" s="104">
        <f>IF(COUNTA(AC169,AC170),IF(NOT(COUNT(AC169,AC170)),"NK",SUM(AC169,AC170)),Table5a!Z141)</f>
        <v>-484.38221702304816</v>
      </c>
      <c r="AD228" s="104">
        <f>IF(COUNTA(AD169,AD170),IF(NOT(COUNT(AD169,AD170)),"NK",SUM(AD169,AD170)),Table5a!AA141)</f>
        <v>-474.68225546962509</v>
      </c>
      <c r="AE228" s="104">
        <f>IF(COUNTA(AE169,AE170),IF(NOT(COUNT(AE169,AE170)),"NK",SUM(AE169,AE170)),Table5a!AB141)</f>
        <v>-465.20708858664648</v>
      </c>
      <c r="AF228" s="104">
        <f>IF(COUNTA(AF169,AF170),IF(NOT(COUNT(AF169,AF170)),"NK",SUM(AF169,AF170)),Table5a!AC141)</f>
        <v>-455.94284708207516</v>
      </c>
      <c r="AG228" s="104">
        <f>IF(COUNTA(AG169,AG170),IF(NOT(COUNT(AG169,AG170)),"NK",SUM(AG169,AG170)),Table5a!AD141)</f>
        <v>-446.87868648013563</v>
      </c>
      <c r="AH228" s="104">
        <f>IF(COUNTA(AH169,AH170),IF(NOT(COUNT(AH169,AH170)),"NK",SUM(AH169,AH170)),Table5a!AE141)</f>
        <v>-438.00592201578576</v>
      </c>
      <c r="AI228" s="104">
        <f>IF(COUNTA(AI169,AI170),IF(NOT(COUNT(AI169,AI170)),"NK",SUM(AI169,AI170)),Table5a!AF141)</f>
        <v>-429.31741649031085</v>
      </c>
      <c r="AJ228" s="104">
        <f>IF(COUNTA(AJ169,AJ170),IF(NOT(COUNT(AJ169,AJ170)),"NK",SUM(AJ169,AJ170)),Table5a!AG141)</f>
        <v>-420.80714700618665</v>
      </c>
      <c r="AK228" s="104">
        <f>IF(COUNTA(AK169,AK170),IF(NOT(COUNT(AK169,AK170)),"NK",SUM(AK169,AK170)),Table5a!AH141)</f>
        <v>-412.4698981970692</v>
      </c>
      <c r="AL228" s="104">
        <f>IF(COUNTA(AL169,AL170),IF(NOT(COUNT(AL169,AL170)),"NK",SUM(AL169,AL170)),Table5a!AI141)</f>
        <v>-404.30104491174285</v>
      </c>
      <c r="AM228" s="104">
        <f>IF(COUNTA(AM169,AM170),IF(NOT(COUNT(AM169,AM170)),"NK",SUM(AM169,AM170)),Table5a!AJ141)</f>
        <v>-396.2963981596007</v>
      </c>
      <c r="AN228" s="104">
        <f>IF(COUNTA(AN169,AN170),IF(NOT(COUNT(AN169,AN170)),"NK",SUM(AN169,AN170)),Table5a!AK141)</f>
        <v>-388.45209579686309</v>
      </c>
      <c r="AO228" s="104">
        <f>IF(COUNTA(AO169,AO170),IF(NOT(COUNT(AO169,AO170)),"NK",SUM(AO169,AO170)),Table5a!AL141)</f>
        <v>-380.7645248569242</v>
      </c>
      <c r="AP228" s="104">
        <f>IF(COUNTA(AP169,AP170),IF(NOT(COUNT(AP169,AP170)),"NK",SUM(AP169,AP170)),Table5a!AM141)</f>
        <v>-373.23026626422478</v>
      </c>
      <c r="AQ228" s="104">
        <f>IF(COUNTA(AQ169,AQ170),IF(NOT(COUNT(AQ169,AQ170)),"NK",SUM(AQ169,AQ170)),Table5a!AN141)</f>
        <v>-365.84605538307522</v>
      </c>
      <c r="AR228" s="104">
        <f>IF(COUNTA(AR169,AR170),IF(NOT(COUNT(AR169,AR170)),"NK",SUM(AR169,AR170)),Table5a!AO141)</f>
        <v>-358.60875377086751</v>
      </c>
      <c r="AS228" s="104">
        <f>IF(COUNTA(AS169,AS170),IF(NOT(COUNT(AS169,AS170)),"NK",SUM(AS169,AS170)),Table5a!AP141)</f>
        <v>-351.51532886102751</v>
      </c>
      <c r="AT228" s="104">
        <f>IF(COUNTA(AT169,AT170),IF(NOT(COUNT(AT169,AT170)),"NK",SUM(AT169,AT170)),Table5a!AQ141)</f>
        <v>-344.56283926032677</v>
      </c>
      <c r="AU228" s="104">
        <f>IF(COUNTA(AU169,AU170),IF(NOT(COUNT(AU169,AU170)),"NK",SUM(AU169,AU170)),Table5a!AR141)</f>
        <v>-337.74842402287413</v>
      </c>
      <c r="AV228" s="106" t="s">
        <v>24276</v>
      </c>
      <c r="AW228" s="106" t="s">
        <v>24277</v>
      </c>
      <c r="AX228" s="106" t="s">
        <v>24278</v>
      </c>
      <c r="AY228" s="106" t="s">
        <v>24279</v>
      </c>
      <c r="AZ228" s="106" t="s">
        <v>24280</v>
      </c>
      <c r="BA228" s="106" t="s">
        <v>24281</v>
      </c>
      <c r="BB228" s="106" t="s">
        <v>24282</v>
      </c>
      <c r="BC228" s="106" t="s">
        <v>24283</v>
      </c>
      <c r="BE228" s="106" t="s">
        <v>24284</v>
      </c>
      <c r="BF228" s="106" t="s">
        <v>24285</v>
      </c>
      <c r="BG228" s="106" t="s">
        <v>24286</v>
      </c>
      <c r="BH228" s="106" t="s">
        <v>24287</v>
      </c>
      <c r="BI228" s="106" t="s">
        <v>24288</v>
      </c>
      <c r="BJ228" s="106" t="s">
        <v>24289</v>
      </c>
      <c r="BK228" s="106" t="s">
        <v>24290</v>
      </c>
      <c r="BL228" s="106" t="s">
        <v>24291</v>
      </c>
      <c r="BM228" s="106" t="s">
        <v>24292</v>
      </c>
      <c r="BN228" s="106" t="s">
        <v>24293</v>
      </c>
      <c r="BO228" s="106" t="s">
        <v>24294</v>
      </c>
      <c r="BP228" s="106" t="s">
        <v>24295</v>
      </c>
      <c r="BQ228" s="106" t="s">
        <v>24296</v>
      </c>
      <c r="BR228" s="106" t="s">
        <v>24297</v>
      </c>
      <c r="BS228" s="106" t="s">
        <v>24298</v>
      </c>
      <c r="BT228" s="106" t="s">
        <v>24299</v>
      </c>
      <c r="BU228" s="106" t="s">
        <v>24300</v>
      </c>
      <c r="BV228" s="106" t="s">
        <v>24301</v>
      </c>
      <c r="BW228" s="106" t="s">
        <v>24302</v>
      </c>
      <c r="BX228" s="106" t="s">
        <v>24303</v>
      </c>
      <c r="BY228" s="106" t="s">
        <v>24304</v>
      </c>
      <c r="BZ228" s="106" t="s">
        <v>24305</v>
      </c>
      <c r="CA228" s="106" t="s">
        <v>24306</v>
      </c>
      <c r="CB228" s="106" t="s">
        <v>24307</v>
      </c>
      <c r="CC228" s="106" t="s">
        <v>24308</v>
      </c>
      <c r="CD228" s="106" t="s">
        <v>24309</v>
      </c>
      <c r="CE228" s="106" t="s">
        <v>24310</v>
      </c>
      <c r="CF228" s="106" t="s">
        <v>24311</v>
      </c>
      <c r="CG228" s="106" t="s">
        <v>24312</v>
      </c>
      <c r="CH228" s="106" t="s">
        <v>24313</v>
      </c>
      <c r="CI228" s="106" t="s">
        <v>24314</v>
      </c>
      <c r="CJ228" s="106" t="s">
        <v>24315</v>
      </c>
      <c r="CK228" s="106" t="s">
        <v>24316</v>
      </c>
      <c r="CL228" s="106" t="s">
        <v>24317</v>
      </c>
      <c r="CM228" s="106" t="s">
        <v>24318</v>
      </c>
      <c r="CN228" s="106" t="s">
        <v>24319</v>
      </c>
      <c r="CO228" s="106" t="s">
        <v>24320</v>
      </c>
      <c r="CP228" s="106" t="s">
        <v>24321</v>
      </c>
      <c r="CQ228" s="106" t="s">
        <v>24322</v>
      </c>
      <c r="CR228" s="106" t="s">
        <v>24323</v>
      </c>
      <c r="CS228" s="106" t="s">
        <v>24324</v>
      </c>
      <c r="CU228" s="106" t="s">
        <v>24325</v>
      </c>
      <c r="CV228" s="106" t="s">
        <v>24326</v>
      </c>
      <c r="CW228" s="106" t="s">
        <v>24327</v>
      </c>
      <c r="CX228" s="106" t="s">
        <v>24328</v>
      </c>
      <c r="CY228" s="106" t="s">
        <v>24329</v>
      </c>
      <c r="CZ228" s="106" t="s">
        <v>24330</v>
      </c>
      <c r="DA228" s="106" t="s">
        <v>24331</v>
      </c>
      <c r="DB228" s="106" t="s">
        <v>24332</v>
      </c>
      <c r="DC228" s="106" t="s">
        <v>24333</v>
      </c>
      <c r="DD228" s="106" t="s">
        <v>24334</v>
      </c>
      <c r="DE228" s="106" t="s">
        <v>24335</v>
      </c>
      <c r="DF228" s="106" t="s">
        <v>24336</v>
      </c>
      <c r="DG228" s="106" t="s">
        <v>24337</v>
      </c>
      <c r="DH228" s="106" t="s">
        <v>24338</v>
      </c>
      <c r="DI228" s="106" t="s">
        <v>24339</v>
      </c>
      <c r="DJ228" s="106" t="s">
        <v>24340</v>
      </c>
      <c r="DK228" s="106" t="s">
        <v>24341</v>
      </c>
      <c r="DL228" s="106" t="s">
        <v>24342</v>
      </c>
      <c r="DM228" s="106" t="s">
        <v>24343</v>
      </c>
      <c r="DN228" s="106" t="s">
        <v>24344</v>
      </c>
      <c r="DO228" s="106" t="s">
        <v>24345</v>
      </c>
      <c r="DP228" s="106" t="s">
        <v>24346</v>
      </c>
      <c r="DQ228" s="106" t="s">
        <v>24347</v>
      </c>
      <c r="DR228" s="106" t="s">
        <v>24348</v>
      </c>
      <c r="DS228" s="106" t="s">
        <v>24349</v>
      </c>
      <c r="DT228" s="106" t="s">
        <v>24350</v>
      </c>
      <c r="DU228" s="106" t="s">
        <v>24351</v>
      </c>
      <c r="DV228" s="106" t="s">
        <v>24352</v>
      </c>
      <c r="DW228" s="106" t="s">
        <v>24353</v>
      </c>
      <c r="DX228" s="106" t="s">
        <v>24354</v>
      </c>
      <c r="DY228" s="106" t="s">
        <v>24355</v>
      </c>
      <c r="DZ228" s="106" t="s">
        <v>24356</v>
      </c>
      <c r="EA228" s="106" t="s">
        <v>24357</v>
      </c>
      <c r="EB228" s="105">
        <f>IF(COUNTA(EB169,EB170),IF(NOT(COUNT(EB169,EB170)),"NK",SUM(EB169,EB170)),Table5a!DY141)</f>
        <v>-641.24326157208714</v>
      </c>
      <c r="EC228" s="104">
        <f>IF(COUNTA(EC169,EC170),IF(NOT(COUNT(EC169,EC170)),"NK",SUM(EC169,EC170)),Table5a!DZ141)</f>
        <v>-892.6204437187306</v>
      </c>
      <c r="ED228" s="104">
        <f>IF(COUNTA(ED169,ED170),IF(NOT(COUNT(ED169,ED170)),"NK",SUM(ED169,ED170)),Table5a!EA141)</f>
        <v>-983.08519711107078</v>
      </c>
      <c r="EE228" s="104">
        <f>IF(COUNTA(EE169,EE170),IF(NOT(COUNT(EE169,EE170)),"NK",SUM(EE169,EE170)),Table5a!EB141)</f>
        <v>-1036.2913138071908</v>
      </c>
      <c r="EF228" s="104">
        <f>IF(COUNTA(EF169,EF170),IF(NOT(COUNT(EF169,EF170)),"NK",SUM(EF169,EF170)),Table5a!EC141)</f>
        <v>-1070.2695702469407</v>
      </c>
      <c r="EG228" s="104">
        <f>IF(COUNTA(EG169,EG170),IF(NOT(COUNT(EG169,EG170)),"NK",SUM(EG169,EG170)),Table5a!ED141)</f>
        <v>-943.13423902968816</v>
      </c>
      <c r="EH228" s="104">
        <f>IF(COUNTA(EH169,EH170),IF(NOT(COUNT(EH169,EH170)),"NK",SUM(EH169,EH170)),Table5a!EE141)</f>
        <v>-909.74778727143689</v>
      </c>
      <c r="EI228" s="104">
        <f>IF(COUNTA(EI169,EI170),IF(NOT(COUNT(EI169,EI170)),"NK",SUM(EI169,EI170)),Table5a!EF141)</f>
        <v>-917.87009971641305</v>
      </c>
      <c r="EJ228" s="104" t="str">
        <f>IF(COUNTA(EJ169,EJ170),IF(NOT(COUNT(EJ169,EJ170)),"NK",SUM(EJ169,EJ170)),Table5a!EG141)</f>
        <v/>
      </c>
      <c r="EK228" s="104">
        <f>IF(COUNTA(EK169,EK170),IF(NOT(COUNT(EK169,EK170)),"NK",SUM(EK169,EK170)),Table5a!EH141)</f>
        <v>-475.25314047531242</v>
      </c>
      <c r="EL228" s="104">
        <f>IF(COUNTA(EL169,EL170),IF(NOT(COUNT(EL169,EL170)),"NK",SUM(EL169,EL170)),Table5a!EI141)</f>
        <v>-613.27028732303518</v>
      </c>
      <c r="EM228" s="104">
        <f>IF(COUNTA(EM169,EM170),IF(NOT(COUNT(EM169,EM170)),"NK",SUM(EM169,EM170)),Table5a!EJ141)</f>
        <v>-581.23680333125617</v>
      </c>
      <c r="EN228" s="104">
        <f>IF(COUNTA(EN169,EN170),IF(NOT(COUNT(EN169,EN170)),"NK",SUM(EN169,EN170)),Table5a!EK141)</f>
        <v>-565.47210979156114</v>
      </c>
      <c r="EO228" s="104">
        <f>IF(COUNTA(EO169,EO170),IF(NOT(COUNT(EO169,EO170)),"NK",SUM(EO169,EO170)),Table5a!EL141)</f>
        <v>-533.50169243169125</v>
      </c>
      <c r="EP228" s="104">
        <f>IF(COUNTA(EP169,EP170),IF(NOT(COUNT(EP169,EP170)),"NK",SUM(EP169,EP170)),Table5a!EM141)</f>
        <v>-525.7324893679629</v>
      </c>
      <c r="EQ228" s="104">
        <f>IF(COUNTA(EQ169,EQ170),IF(NOT(COUNT(EQ169,EQ170)),"NK",SUM(EQ169,EQ170)),Table5a!EN141)</f>
        <v>-520.52630718730381</v>
      </c>
      <c r="ER228" s="104">
        <f>IF(COUNTA(ER169,ER170),IF(NOT(COUNT(ER169,ER170)),"NK",SUM(ER169,ER170)),Table5a!EO141)</f>
        <v>-561.2607162315885</v>
      </c>
      <c r="ES228" s="104">
        <f>IF(COUNTA(ES169,ES170),IF(NOT(COUNT(ES169,ES170)),"NK",SUM(ES169,ES170)),Table5a!EP141)</f>
        <v>-548.90429727062815</v>
      </c>
      <c r="ET228" s="104">
        <f>IF(COUNTA(ET169,ET170),IF(NOT(COUNT(ET169,ET170)),"NK",SUM(ET169,ET170)),Table5a!EQ141)</f>
        <v>-537.15603954313906</v>
      </c>
      <c r="EU228" s="104">
        <f>IF(COUNTA(EU169,EU170),IF(NOT(COUNT(EU169,EU170)),"NK",SUM(EU169,EU170)),Table5a!ER141)</f>
        <v>-525.8976711051431</v>
      </c>
      <c r="EV228" s="104">
        <f>IF(COUNTA(EV169,EV170),IF(NOT(COUNT(EV169,EV170)),"NK",SUM(EV169,EV170)),Table5a!ES141)</f>
        <v>-515.04436516609258</v>
      </c>
      <c r="EW228" s="104">
        <f>IF(COUNTA(EW169,EW170),IF(NOT(COUNT(EW169,EW170)),"NK",SUM(EW169,EW170)),Table5a!ET141)</f>
        <v>-504.53496828783</v>
      </c>
      <c r="EX228" s="104">
        <f>IF(COUNTA(EX169,EX170),IF(NOT(COUNT(EX169,EX170)),"NK",SUM(EX169,EX170)),Table5a!EU141)</f>
        <v>-494.32509018942932</v>
      </c>
      <c r="EY228" s="104">
        <f>IF(COUNTA(EY169,EY170),IF(NOT(COUNT(EY169,EY170)),"NK",SUM(EY169,EY170)),Table5a!EV141)</f>
        <v>-484.38221702304816</v>
      </c>
      <c r="EZ228" s="104">
        <f>IF(COUNTA(EZ169,EZ170),IF(NOT(COUNT(EZ169,EZ170)),"NK",SUM(EZ169,EZ170)),Table5a!EW141)</f>
        <v>-474.68225546962509</v>
      </c>
      <c r="FA228" s="104">
        <f>IF(COUNTA(FA169,FA170),IF(NOT(COUNT(FA169,FA170)),"NK",SUM(FA169,FA170)),Table5a!EX141)</f>
        <v>-465.20708858664648</v>
      </c>
      <c r="FB228" s="104">
        <f>IF(COUNTA(FB169,FB170),IF(NOT(COUNT(FB169,FB170)),"NK",SUM(FB169,FB170)),Table5a!EY141)</f>
        <v>-455.94284708207516</v>
      </c>
      <c r="FC228" s="104">
        <f>IF(COUNTA(FC169,FC170),IF(NOT(COUNT(FC169,FC170)),"NK",SUM(FC169,FC170)),Table5a!EZ141)</f>
        <v>-446.87868648013563</v>
      </c>
      <c r="FD228" s="104">
        <f>IF(COUNTA(FD169,FD170),IF(NOT(COUNT(FD169,FD170)),"NK",SUM(FD169,FD170)),Table5a!FA141)</f>
        <v>-438.00592201578576</v>
      </c>
      <c r="FE228" s="104">
        <f>IF(COUNTA(FE169,FE170),IF(NOT(COUNT(FE169,FE170)),"NK",SUM(FE169,FE170)),Table5a!FB141)</f>
        <v>-429.31741649031085</v>
      </c>
      <c r="FF228" s="104">
        <f>IF(COUNTA(FF169,FF170),IF(NOT(COUNT(FF169,FF170)),"NK",SUM(FF169,FF170)),Table5a!FC141)</f>
        <v>-420.80714700618665</v>
      </c>
      <c r="FG228" s="104">
        <f>IF(COUNTA(FG169,FG170),IF(NOT(COUNT(FG169,FG170)),"NK",SUM(FG169,FG170)),Table5a!FD141)</f>
        <v>-412.4698981970692</v>
      </c>
      <c r="FH228" s="104">
        <f>IF(COUNTA(FH169,FH170),IF(NOT(COUNT(FH169,FH170)),"NK",SUM(FH169,FH170)),Table5a!FE141)</f>
        <v>-404.30104491174285</v>
      </c>
      <c r="FI228" s="104">
        <f>IF(COUNTA(FI169,FI170),IF(NOT(COUNT(FI169,FI170)),"NK",SUM(FI169,FI170)),Table5a!FF141)</f>
        <v>-396.2963981596007</v>
      </c>
      <c r="FJ228" s="104">
        <f>IF(COUNTA(FJ169,FJ170),IF(NOT(COUNT(FJ169,FJ170)),"NK",SUM(FJ169,FJ170)),Table5a!FG141)</f>
        <v>-388.45209579686309</v>
      </c>
      <c r="FK228" s="104">
        <f>IF(COUNTA(FK169,FK170),IF(NOT(COUNT(FK169,FK170)),"NK",SUM(FK169,FK170)),Table5a!FH141)</f>
        <v>-380.7645248569242</v>
      </c>
      <c r="FL228" s="104">
        <f>IF(COUNTA(FL169,FL170),IF(NOT(COUNT(FL169,FL170)),"NK",SUM(FL169,FL170)),Table5a!FI141)</f>
        <v>-373.23026626422478</v>
      </c>
      <c r="FM228" s="104">
        <f>IF(COUNTA(FM169,FM170),IF(NOT(COUNT(FM169,FM170)),"NK",SUM(FM169,FM170)),Table5a!FJ141)</f>
        <v>-365.84605538307522</v>
      </c>
      <c r="FN228" s="104">
        <f>IF(COUNTA(FN169,FN170),IF(NOT(COUNT(FN169,FN170)),"NK",SUM(FN169,FN170)),Table5a!FK141)</f>
        <v>-358.60875377086751</v>
      </c>
      <c r="FO228" s="104">
        <f>IF(COUNTA(FO169,FO170),IF(NOT(COUNT(FO169,FO170)),"NK",SUM(FO169,FO170)),Table5a!FL141)</f>
        <v>-351.51532886102751</v>
      </c>
      <c r="FP228" s="104">
        <f>IF(COUNTA(FP169,FP170),IF(NOT(COUNT(FP169,FP170)),"NK",SUM(FP169,FP170)),Table5a!FM141)</f>
        <v>-344.56283926032677</v>
      </c>
      <c r="FQ228" s="104">
        <f>IF(COUNTA(FQ169,FQ170),IF(NOT(COUNT(FQ169,FQ170)),"NK",SUM(FQ169,FQ170)),Table5a!FN141)</f>
        <v>-337.74842402287413</v>
      </c>
    </row>
    <row r="229" spans="1:173" ht="15" customHeight="1" outlineLevel="1" x14ac:dyDescent="0.3">
      <c r="D229" s="94" t="s">
        <v>24358</v>
      </c>
      <c r="E229" s="95" t="s">
        <v>24359</v>
      </c>
      <c r="F229" s="104">
        <f t="shared" ref="F229:AY229" si="343">IF(COUNTA(F157,F162,F163,F168,F171,F172,F173),IF(NOT(COUNT(F157,F162,F163,F168,F171,F172,F173)),"NK",SUM(F157,F162,F163,F168,F171,F172,F173)),"")</f>
        <v>-0.33460807393681014</v>
      </c>
      <c r="G229" s="104">
        <f t="shared" si="343"/>
        <v>-26.354294485802914</v>
      </c>
      <c r="H229" s="104">
        <f t="shared" si="343"/>
        <v>-27.839233992214691</v>
      </c>
      <c r="I229" s="104">
        <f t="shared" si="343"/>
        <v>-21.866791275571011</v>
      </c>
      <c r="J229" s="104">
        <f t="shared" si="343"/>
        <v>-24.778184510790631</v>
      </c>
      <c r="K229" s="104">
        <f t="shared" si="343"/>
        <v>-28.391305539214212</v>
      </c>
      <c r="L229" s="104">
        <f t="shared" si="343"/>
        <v>-24.829160799343374</v>
      </c>
      <c r="M229" s="104">
        <f t="shared" si="343"/>
        <v>-14.462566525311395</v>
      </c>
      <c r="N229" s="104" t="str">
        <f t="shared" si="343"/>
        <v/>
      </c>
      <c r="O229" s="104">
        <f t="shared" si="343"/>
        <v>-13.592810217856083</v>
      </c>
      <c r="P229" s="104">
        <f t="shared" si="343"/>
        <v>-23.023370154740537</v>
      </c>
      <c r="Q229" s="104">
        <f t="shared" si="343"/>
        <v>-43.230568528658857</v>
      </c>
      <c r="R229" s="104">
        <f t="shared" si="343"/>
        <v>-47.174184435478359</v>
      </c>
      <c r="S229" s="104">
        <f t="shared" si="343"/>
        <v>-67.39601314568111</v>
      </c>
      <c r="T229" s="104">
        <f t="shared" si="343"/>
        <v>-63.535315214091241</v>
      </c>
      <c r="U229" s="104">
        <f t="shared" si="343"/>
        <v>-57.261602990872291</v>
      </c>
      <c r="V229" s="104">
        <f t="shared" si="343"/>
        <v>-5.2181306689774649</v>
      </c>
      <c r="W229" s="104">
        <f t="shared" si="343"/>
        <v>-6.4497479569267622</v>
      </c>
      <c r="X229" s="104">
        <f t="shared" si="343"/>
        <v>-7.2656937724770305</v>
      </c>
      <c r="Y229" s="104">
        <f t="shared" si="343"/>
        <v>-7.7888151550928901</v>
      </c>
      <c r="Z229" s="104">
        <f t="shared" si="343"/>
        <v>-8.1059559038260804</v>
      </c>
      <c r="AA229" s="104">
        <f t="shared" si="343"/>
        <v>-8.2785021338583391</v>
      </c>
      <c r="AB229" s="104">
        <f t="shared" si="343"/>
        <v>-8.3498391017325311</v>
      </c>
      <c r="AC229" s="104">
        <f t="shared" si="343"/>
        <v>-8.3506239679217256</v>
      </c>
      <c r="AD229" s="104">
        <f t="shared" si="343"/>
        <v>-8.3025141940716782</v>
      </c>
      <c r="AE229" s="104">
        <f t="shared" si="343"/>
        <v>-8.2208039092348031</v>
      </c>
      <c r="AF229" s="104">
        <f t="shared" si="343"/>
        <v>-8.1162880937545445</v>
      </c>
      <c r="AG229" s="104">
        <f t="shared" ref="AG229:AK229" si="344">IF(COUNTA(AG157,AG162,AG163,AG168,AG171,AG172,AG173),IF(NOT(COUNT(AG157,AG162,AG163,AG168,AG171,AG172,AG173)),"NK",SUM(AG157,AG162,AG163,AG168,AG171,AG172,AG173)),"")</f>
        <v>-7.9965807479553295</v>
      </c>
      <c r="AH229" s="104">
        <f t="shared" si="344"/>
        <v>-7.8670469699581638</v>
      </c>
      <c r="AI229" s="104">
        <f t="shared" si="344"/>
        <v>-7.7314620261947864</v>
      </c>
      <c r="AJ229" s="104">
        <f t="shared" si="344"/>
        <v>-7.5924773767741378</v>
      </c>
      <c r="AK229" s="104">
        <f t="shared" si="344"/>
        <v>-7.4519501974798539</v>
      </c>
      <c r="AL229" s="104">
        <f t="shared" ref="AL229:AU229" si="345">IF(COUNTA(AL157,AL162,AL163,AL168,AL171,AL172,AL173),IF(NOT(COUNT(AL157,AL162,AL163,AL168,AL171,AL172,AL173)),"NK",SUM(AL157,AL162,AL163,AL168,AL171,AL172,AL173)),"")</f>
        <v>-7.3111763794717026</v>
      </c>
      <c r="AM229" s="104">
        <f t="shared" si="345"/>
        <v>-7.1710552775732088</v>
      </c>
      <c r="AN229" s="104">
        <f t="shared" si="345"/>
        <v>-7.0322061976762207</v>
      </c>
      <c r="AO229" s="104">
        <f t="shared" si="345"/>
        <v>-6.8950507586979848</v>
      </c>
      <c r="AP229" s="104">
        <f t="shared" si="345"/>
        <v>-6.7598711243512968</v>
      </c>
      <c r="AQ229" s="104">
        <f t="shared" si="345"/>
        <v>-6.6268511724393111</v>
      </c>
      <c r="AR229" s="104">
        <f t="shared" si="345"/>
        <v>-6.4961055992999484</v>
      </c>
      <c r="AS229" s="104">
        <f t="shared" si="345"/>
        <v>-6.3677004932506511</v>
      </c>
      <c r="AT229" s="104">
        <f t="shared" si="345"/>
        <v>-6.2416678758422339</v>
      </c>
      <c r="AU229" s="104">
        <f t="shared" si="345"/>
        <v>-6.1180159778399128</v>
      </c>
      <c r="AV229" s="105" t="str">
        <f t="shared" si="343"/>
        <v>NK</v>
      </c>
      <c r="AW229" s="104" t="str">
        <f t="shared" si="343"/>
        <v>NK</v>
      </c>
      <c r="AX229" s="104" t="str">
        <f t="shared" si="343"/>
        <v>NK</v>
      </c>
      <c r="AY229" s="104" t="str">
        <f t="shared" si="343"/>
        <v>NK</v>
      </c>
      <c r="AZ229" s="104" t="str">
        <f t="shared" ref="AZ229:CS229" si="346">IF(COUNTA(AZ157,AZ162,AZ163,AZ168,AZ171,AZ172,AZ173),IF(NOT(COUNT(AZ157,AZ162,AZ163,AZ168,AZ171,AZ172,AZ173)),"NK",SUM(AZ157,AZ162,AZ163,AZ168,AZ171,AZ172,AZ173)),"")</f>
        <v>NK</v>
      </c>
      <c r="BA229" s="104" t="str">
        <f t="shared" si="346"/>
        <v>NK</v>
      </c>
      <c r="BB229" s="104" t="str">
        <f t="shared" si="346"/>
        <v>NK</v>
      </c>
      <c r="BC229" s="104" t="str">
        <f t="shared" si="346"/>
        <v>NK</v>
      </c>
      <c r="BD229" s="104" t="str">
        <f t="shared" si="346"/>
        <v/>
      </c>
      <c r="BE229" s="104" t="str">
        <f t="shared" si="346"/>
        <v>NK</v>
      </c>
      <c r="BF229" s="104" t="str">
        <f t="shared" si="346"/>
        <v>NK</v>
      </c>
      <c r="BG229" s="104" t="str">
        <f t="shared" si="346"/>
        <v>NK</v>
      </c>
      <c r="BH229" s="104" t="str">
        <f t="shared" si="346"/>
        <v>NK</v>
      </c>
      <c r="BI229" s="104" t="str">
        <f t="shared" si="346"/>
        <v>NK</v>
      </c>
      <c r="BJ229" s="104" t="str">
        <f t="shared" si="346"/>
        <v>NK</v>
      </c>
      <c r="BK229" s="104" t="str">
        <f t="shared" si="346"/>
        <v>NK</v>
      </c>
      <c r="BL229" s="104" t="str">
        <f t="shared" si="346"/>
        <v>NK</v>
      </c>
      <c r="BM229" s="104" t="str">
        <f t="shared" si="346"/>
        <v>NK</v>
      </c>
      <c r="BN229" s="104" t="str">
        <f t="shared" si="346"/>
        <v>NK</v>
      </c>
      <c r="BO229" s="104" t="str">
        <f t="shared" si="346"/>
        <v>NK</v>
      </c>
      <c r="BP229" s="104" t="str">
        <f t="shared" si="346"/>
        <v>NK</v>
      </c>
      <c r="BQ229" s="104" t="str">
        <f t="shared" si="346"/>
        <v>NK</v>
      </c>
      <c r="BR229" s="104" t="str">
        <f t="shared" si="346"/>
        <v>NK</v>
      </c>
      <c r="BS229" s="104" t="str">
        <f t="shared" si="346"/>
        <v>NK</v>
      </c>
      <c r="BT229" s="104" t="str">
        <f t="shared" si="346"/>
        <v>NK</v>
      </c>
      <c r="BU229" s="104" t="str">
        <f t="shared" si="346"/>
        <v>NK</v>
      </c>
      <c r="BV229" s="104" t="str">
        <f t="shared" si="346"/>
        <v>NK</v>
      </c>
      <c r="BW229" s="104" t="str">
        <f t="shared" ref="BW229:CA229" si="347">IF(COUNTA(BW157,BW162,BW163,BW168,BW171,BW172,BW173),IF(NOT(COUNT(BW157,BW162,BW163,BW168,BW171,BW172,BW173)),"NK",SUM(BW157,BW162,BW163,BW168,BW171,BW172,BW173)),"")</f>
        <v>NK</v>
      </c>
      <c r="BX229" s="104" t="str">
        <f t="shared" si="347"/>
        <v>NK</v>
      </c>
      <c r="BY229" s="104" t="str">
        <f t="shared" si="347"/>
        <v>NK</v>
      </c>
      <c r="BZ229" s="104" t="str">
        <f t="shared" si="347"/>
        <v>NK</v>
      </c>
      <c r="CA229" s="104" t="str">
        <f t="shared" si="347"/>
        <v>NK</v>
      </c>
      <c r="CB229" s="104" t="str">
        <f t="shared" ref="CB229:CK229" si="348">IF(COUNTA(CB157,CB162,CB163,CB168,CB171,CB172,CB173),IF(NOT(COUNT(CB157,CB162,CB163,CB168,CB171,CB172,CB173)),"NK",SUM(CB157,CB162,CB163,CB168,CB171,CB172,CB173)),"")</f>
        <v>NK</v>
      </c>
      <c r="CC229" s="104" t="str">
        <f t="shared" si="348"/>
        <v>NK</v>
      </c>
      <c r="CD229" s="104" t="str">
        <f t="shared" si="348"/>
        <v>NK</v>
      </c>
      <c r="CE229" s="104" t="str">
        <f t="shared" si="348"/>
        <v>NK</v>
      </c>
      <c r="CF229" s="104" t="str">
        <f t="shared" si="348"/>
        <v>NK</v>
      </c>
      <c r="CG229" s="104" t="str">
        <f t="shared" si="348"/>
        <v>NK</v>
      </c>
      <c r="CH229" s="104" t="str">
        <f t="shared" si="348"/>
        <v>NK</v>
      </c>
      <c r="CI229" s="104" t="str">
        <f t="shared" si="348"/>
        <v>NK</v>
      </c>
      <c r="CJ229" s="104" t="str">
        <f t="shared" si="348"/>
        <v>NK</v>
      </c>
      <c r="CK229" s="104" t="str">
        <f t="shared" si="348"/>
        <v>NK</v>
      </c>
      <c r="CL229" s="105" t="str">
        <f t="shared" si="346"/>
        <v>NK</v>
      </c>
      <c r="CM229" s="104" t="str">
        <f t="shared" si="346"/>
        <v>NK</v>
      </c>
      <c r="CN229" s="104" t="str">
        <f t="shared" si="346"/>
        <v>NK</v>
      </c>
      <c r="CO229" s="104" t="str">
        <f t="shared" si="346"/>
        <v>NK</v>
      </c>
      <c r="CP229" s="104" t="str">
        <f t="shared" si="346"/>
        <v>NK</v>
      </c>
      <c r="CQ229" s="104" t="str">
        <f t="shared" si="346"/>
        <v>NK</v>
      </c>
      <c r="CR229" s="104" t="str">
        <f t="shared" si="346"/>
        <v>NK</v>
      </c>
      <c r="CS229" s="104" t="str">
        <f t="shared" si="346"/>
        <v>NK</v>
      </c>
      <c r="CT229" s="104" t="str">
        <f t="shared" ref="CT229:EM229" si="349">IF(COUNTA(CT157,CT162,CT163,CT168,CT171,CT172,CT173),IF(NOT(COUNT(CT157,CT162,CT163,CT168,CT171,CT172,CT173)),"NK",SUM(CT157,CT162,CT163,CT168,CT171,CT172,CT173)),"")</f>
        <v/>
      </c>
      <c r="CU229" s="104" t="str">
        <f t="shared" si="349"/>
        <v>NK</v>
      </c>
      <c r="CV229" s="104" t="str">
        <f t="shared" si="349"/>
        <v>NK</v>
      </c>
      <c r="CW229" s="104" t="str">
        <f t="shared" si="349"/>
        <v>NK</v>
      </c>
      <c r="CX229" s="104" t="str">
        <f t="shared" si="349"/>
        <v>NK</v>
      </c>
      <c r="CY229" s="104" t="str">
        <f t="shared" si="349"/>
        <v>NK</v>
      </c>
      <c r="CZ229" s="104" t="str">
        <f t="shared" si="349"/>
        <v>NK</v>
      </c>
      <c r="DA229" s="104" t="str">
        <f t="shared" si="349"/>
        <v>NK</v>
      </c>
      <c r="DB229" s="104" t="str">
        <f t="shared" si="349"/>
        <v>NK</v>
      </c>
      <c r="DC229" s="104" t="str">
        <f t="shared" si="349"/>
        <v>NK</v>
      </c>
      <c r="DD229" s="104" t="str">
        <f t="shared" si="349"/>
        <v>NK</v>
      </c>
      <c r="DE229" s="104" t="str">
        <f t="shared" si="349"/>
        <v>NK</v>
      </c>
      <c r="DF229" s="104" t="str">
        <f t="shared" si="349"/>
        <v>NK</v>
      </c>
      <c r="DG229" s="104" t="str">
        <f t="shared" si="349"/>
        <v>NK</v>
      </c>
      <c r="DH229" s="104" t="str">
        <f t="shared" si="349"/>
        <v>NK</v>
      </c>
      <c r="DI229" s="104" t="str">
        <f t="shared" si="349"/>
        <v>NK</v>
      </c>
      <c r="DJ229" s="104" t="str">
        <f t="shared" si="349"/>
        <v>NK</v>
      </c>
      <c r="DK229" s="104" t="str">
        <f t="shared" si="349"/>
        <v>NK</v>
      </c>
      <c r="DL229" s="104" t="str">
        <f t="shared" si="349"/>
        <v>NK</v>
      </c>
      <c r="DM229" s="104" t="str">
        <f t="shared" ref="DM229:DQ229" si="350">IF(COUNTA(DM157,DM162,DM163,DM168,DM171,DM172,DM173),IF(NOT(COUNT(DM157,DM162,DM163,DM168,DM171,DM172,DM173)),"NK",SUM(DM157,DM162,DM163,DM168,DM171,DM172,DM173)),"")</f>
        <v>NK</v>
      </c>
      <c r="DN229" s="104" t="str">
        <f t="shared" si="350"/>
        <v>NK</v>
      </c>
      <c r="DO229" s="104" t="str">
        <f t="shared" si="350"/>
        <v>NK</v>
      </c>
      <c r="DP229" s="104" t="str">
        <f t="shared" si="350"/>
        <v>NK</v>
      </c>
      <c r="DQ229" s="104" t="str">
        <f t="shared" si="350"/>
        <v>NK</v>
      </c>
      <c r="DR229" s="104" t="str">
        <f t="shared" ref="DR229:EA229" si="351">IF(COUNTA(DR157,DR162,DR163,DR168,DR171,DR172,DR173),IF(NOT(COUNT(DR157,DR162,DR163,DR168,DR171,DR172,DR173)),"NK",SUM(DR157,DR162,DR163,DR168,DR171,DR172,DR173)),"")</f>
        <v>NK</v>
      </c>
      <c r="DS229" s="104" t="str">
        <f t="shared" si="351"/>
        <v>NK</v>
      </c>
      <c r="DT229" s="104" t="str">
        <f t="shared" si="351"/>
        <v>NK</v>
      </c>
      <c r="DU229" s="104" t="str">
        <f t="shared" si="351"/>
        <v>NK</v>
      </c>
      <c r="DV229" s="104" t="str">
        <f t="shared" si="351"/>
        <v>NK</v>
      </c>
      <c r="DW229" s="104" t="str">
        <f t="shared" si="351"/>
        <v>NK</v>
      </c>
      <c r="DX229" s="104" t="str">
        <f t="shared" si="351"/>
        <v>NK</v>
      </c>
      <c r="DY229" s="104" t="str">
        <f t="shared" si="351"/>
        <v>NK</v>
      </c>
      <c r="DZ229" s="104" t="str">
        <f t="shared" si="351"/>
        <v>NK</v>
      </c>
      <c r="EA229" s="104" t="str">
        <f t="shared" si="351"/>
        <v>NK</v>
      </c>
      <c r="EB229" s="105">
        <f t="shared" si="349"/>
        <v>-0.33460807393681014</v>
      </c>
      <c r="EC229" s="104">
        <f t="shared" si="349"/>
        <v>-26.354294485802914</v>
      </c>
      <c r="ED229" s="104">
        <f t="shared" si="349"/>
        <v>-27.839233992214691</v>
      </c>
      <c r="EE229" s="104">
        <f t="shared" si="349"/>
        <v>-21.866791275571011</v>
      </c>
      <c r="EF229" s="104">
        <f t="shared" si="349"/>
        <v>-24.778184510790631</v>
      </c>
      <c r="EG229" s="104">
        <f t="shared" si="349"/>
        <v>-28.391305539214212</v>
      </c>
      <c r="EH229" s="104">
        <f t="shared" si="349"/>
        <v>-24.829160799343374</v>
      </c>
      <c r="EI229" s="104">
        <f t="shared" si="349"/>
        <v>-14.462566525311395</v>
      </c>
      <c r="EJ229" s="104" t="str">
        <f t="shared" si="349"/>
        <v/>
      </c>
      <c r="EK229" s="104">
        <f t="shared" si="349"/>
        <v>-13.592810217856083</v>
      </c>
      <c r="EL229" s="104">
        <f t="shared" si="349"/>
        <v>-23.023370154740537</v>
      </c>
      <c r="EM229" s="104">
        <f t="shared" si="349"/>
        <v>-43.230568528658857</v>
      </c>
      <c r="EN229" s="104">
        <f t="shared" ref="EN229:FB229" si="352">IF(COUNTA(EN157,EN162,EN163,EN168,EN171,EN172,EN173),IF(NOT(COUNT(EN157,EN162,EN163,EN168,EN171,EN172,EN173)),"NK",SUM(EN157,EN162,EN163,EN168,EN171,EN172,EN173)),"")</f>
        <v>-47.174184435478359</v>
      </c>
      <c r="EO229" s="104">
        <f t="shared" si="352"/>
        <v>-67.39601314568111</v>
      </c>
      <c r="EP229" s="104">
        <f t="shared" si="352"/>
        <v>-63.535315214091241</v>
      </c>
      <c r="EQ229" s="104">
        <f t="shared" si="352"/>
        <v>-57.261602990872291</v>
      </c>
      <c r="ER229" s="104">
        <f t="shared" si="352"/>
        <v>-5.2181306689774649</v>
      </c>
      <c r="ES229" s="104">
        <f t="shared" si="352"/>
        <v>-6.4497479569267622</v>
      </c>
      <c r="ET229" s="104">
        <f t="shared" si="352"/>
        <v>-7.2656937724770305</v>
      </c>
      <c r="EU229" s="104">
        <f t="shared" si="352"/>
        <v>-7.7888151550928901</v>
      </c>
      <c r="EV229" s="104">
        <f t="shared" si="352"/>
        <v>-8.1059559038260804</v>
      </c>
      <c r="EW229" s="104">
        <f t="shared" si="352"/>
        <v>-8.2785021338583391</v>
      </c>
      <c r="EX229" s="104">
        <f t="shared" si="352"/>
        <v>-8.3498391017325311</v>
      </c>
      <c r="EY229" s="104">
        <f t="shared" si="352"/>
        <v>-8.3506239679217256</v>
      </c>
      <c r="EZ229" s="104">
        <f t="shared" si="352"/>
        <v>-8.3025141940716782</v>
      </c>
      <c r="FA229" s="104">
        <f t="shared" si="352"/>
        <v>-8.2208039092348031</v>
      </c>
      <c r="FB229" s="104">
        <f t="shared" si="352"/>
        <v>-8.1162880937545445</v>
      </c>
      <c r="FC229" s="104">
        <f t="shared" ref="FC229:FG229" si="353">IF(COUNTA(FC157,FC162,FC163,FC168,FC171,FC172,FC173),IF(NOT(COUNT(FC157,FC162,FC163,FC168,FC171,FC172,FC173)),"NK",SUM(FC157,FC162,FC163,FC168,FC171,FC172,FC173)),"")</f>
        <v>-7.9965807479553295</v>
      </c>
      <c r="FD229" s="104">
        <f t="shared" si="353"/>
        <v>-7.8670469699581638</v>
      </c>
      <c r="FE229" s="104">
        <f t="shared" si="353"/>
        <v>-7.7314620261947864</v>
      </c>
      <c r="FF229" s="104">
        <f t="shared" si="353"/>
        <v>-7.5924773767741378</v>
      </c>
      <c r="FG229" s="104">
        <f t="shared" si="353"/>
        <v>-7.4519501974798539</v>
      </c>
      <c r="FH229" s="104">
        <f t="shared" ref="FH229:FQ229" si="354">IF(COUNTA(FH157,FH162,FH163,FH168,FH171,FH172,FH173),IF(NOT(COUNT(FH157,FH162,FH163,FH168,FH171,FH172,FH173)),"NK",SUM(FH157,FH162,FH163,FH168,FH171,FH172,FH173)),"")</f>
        <v>-7.3111763794717026</v>
      </c>
      <c r="FI229" s="104">
        <f t="shared" si="354"/>
        <v>-7.1710552775732088</v>
      </c>
      <c r="FJ229" s="104">
        <f t="shared" si="354"/>
        <v>-7.0322061976762207</v>
      </c>
      <c r="FK229" s="104">
        <f t="shared" si="354"/>
        <v>-6.8950507586979848</v>
      </c>
      <c r="FL229" s="104">
        <f t="shared" si="354"/>
        <v>-6.7598711243512968</v>
      </c>
      <c r="FM229" s="104">
        <f t="shared" si="354"/>
        <v>-6.6268511724393111</v>
      </c>
      <c r="FN229" s="104">
        <f t="shared" si="354"/>
        <v>-6.4961055992999484</v>
      </c>
      <c r="FO229" s="104">
        <f t="shared" si="354"/>
        <v>-6.3677004932506511</v>
      </c>
      <c r="FP229" s="104">
        <f t="shared" si="354"/>
        <v>-6.2416678758422339</v>
      </c>
      <c r="FQ229" s="104">
        <f t="shared" si="354"/>
        <v>-6.1180159778399128</v>
      </c>
    </row>
    <row r="231" spans="1:173" x14ac:dyDescent="0.3">
      <c r="A231" s="62" t="s">
        <v>24360</v>
      </c>
    </row>
    <row r="232" spans="1:173" x14ac:dyDescent="0.3">
      <c r="A232" s="63" t="s">
        <v>24361</v>
      </c>
    </row>
    <row r="233" spans="1:173" x14ac:dyDescent="0.3">
      <c r="A233" s="63" t="s">
        <v>24362</v>
      </c>
    </row>
    <row r="234" spans="1:173" x14ac:dyDescent="0.3">
      <c r="A234" s="63" t="s">
        <v>24363</v>
      </c>
    </row>
    <row r="235" spans="1:173" x14ac:dyDescent="0.3">
      <c r="A235" s="63" t="s">
        <v>24364</v>
      </c>
    </row>
  </sheetData>
  <sheetProtection formatCells="0" formatColumns="0" formatRows="0"/>
  <mergeCells count="27">
    <mergeCell ref="A7:C7"/>
    <mergeCell ref="A1:G2"/>
    <mergeCell ref="C58:D58"/>
    <mergeCell ref="A17:D17"/>
    <mergeCell ref="A5:C5"/>
    <mergeCell ref="C53:D53"/>
    <mergeCell ref="C121:D121"/>
    <mergeCell ref="C59:D59"/>
    <mergeCell ref="C64:D64"/>
    <mergeCell ref="C67:D67"/>
    <mergeCell ref="C68:D68"/>
    <mergeCell ref="C69:D69"/>
    <mergeCell ref="C110:D110"/>
    <mergeCell ref="C111:D111"/>
    <mergeCell ref="C116:D116"/>
    <mergeCell ref="C119:D119"/>
    <mergeCell ref="C120:D120"/>
    <mergeCell ref="C105:D105"/>
    <mergeCell ref="C173:D173"/>
    <mergeCell ref="A174:D174"/>
    <mergeCell ref="A202:D202"/>
    <mergeCell ref="C157:D157"/>
    <mergeCell ref="C162:D162"/>
    <mergeCell ref="C163:D163"/>
    <mergeCell ref="C168:D168"/>
    <mergeCell ref="C171:D171"/>
    <mergeCell ref="C172:D172"/>
  </mergeCells>
  <conditionalFormatting sqref="F18">
    <cfRule type="containsText" priority="1" operator="containsText" text="Select base year">
      <formula>NOT(ISERROR(SEARCH("Select base year",F18)))</formula>
    </cfRule>
    <cfRule type="expression" dxfId="6" priority="2">
      <formula>AND(ISNUMBER($F$18), F$18 &lt;= $F$18, LEFT(F$16,1)="0")</formula>
    </cfRule>
  </conditionalFormatting>
  <conditionalFormatting sqref="G18:FQ229">
    <cfRule type="expression" dxfId="5" priority="3">
      <formula>AND(ISNUMBER($F$18), G$18 &lt;= $F$18, LEFT(G$16,1)="0")</formula>
    </cfRule>
  </conditionalFormatting>
  <dataValidations count="1">
    <dataValidation type="list" allowBlank="1" showInputMessage="1" showErrorMessage="1" sqref="F18" xr:uid="{00000000-0002-0000-0600-000000000000}">
      <formula1>ddlBaseYears</formula1>
    </dataValidation>
  </dataValidations>
  <pageMargins left="0.7" right="0.7" top="0.75" bottom="0.75" header="0.3" footer="0.3"/>
  <pageSetup paperSize="9" orientation="portrait" r:id="rId1"/>
  <ignoredErrors>
    <ignoredError sqref="F204 F177:K177 G178:K182 AW177:BA181 BC177:BF181 BH177:BK181 BM177:BP181 BR177:BU181 CM177:CQ181 CS177:CV181 CX177:DA181 DC177:DF181 DH177:DK181 EC177:EG182 M177:P182 R177:U182 W177:Z182 AB177:AE182 EI177:EL182 EN177:EQ182 ES177:EV182 EX177:FA182 F205:AF221 CL211:DE211 DG211:DH211 CL204:DH209 F202:AF202 F193:AF193 F184:AF191 H204:M204 F174:AF174 AV229:BV229 AV220:BV227 AV211:BV218 AV202:BV202 AV193:BV199 AV184:BV190 AV174:BV174 DI204:DL209 CL229:DL229 CL220:DL227 CL212:DL218 CL202:DL202 CL193:DL199 CL184:DL190 CL174:DL174 EB202:FB202 EB228:FB228 EB229:FB229 EB219:FB219 EB220:FB227 EB200:FB200 EB191:FB191 EB193:FB199 EB184:FB190 EB174:FB174 AV204:BV209 F175:AE175 AV175:BU175 CL175:DK175 AV203:BU203 CL203:DK203 F203:AE203 EB204:FB218 EB203:FA203 EB175:FA175 F176 DI211:DL211 F223:AF229 F222:M222 O222:AF222 O204:AF204 F195:AF200 F194:M194 O194:AF194" unlockedFormula="1"/>
    <ignoredError sqref="G204 G176 H176:K176 R176:U176 M176 EX176:FA176 ES176:EV176 EN176:EQ176 EI176:EL176 AB176:AE176 W176:Z176 EC176:EG176 DH176:DK176 DC176:DF176 CX176:DA176 CS176:CV176 CM176:CQ176 BR176:BU176 BM176:BP176 BH176:BK176 BC176:BF176 AW176:BA176 O176:P176" formulaRange="1" unlockedFormula="1"/>
    <ignoredError sqref="L176 Q176 V176 BB176 BG176 BL176 BQ176 CL176 CR176 CW176 DB176 DG176 EB176 EH176 AA176 AF176:AJ176 AV176 EM176 ER176 EW176 BV176:BZ176 DL176:DP176 FB176:FF17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FW147"/>
  <sheetViews>
    <sheetView showZeros="0" topLeftCell="A2" zoomScaleNormal="100" workbookViewId="0">
      <selection activeCell="AY40" sqref="AY40"/>
    </sheetView>
  </sheetViews>
  <sheetFormatPr defaultColWidth="9.33203125" defaultRowHeight="14.4" outlineLevelRow="1" outlineLevelCol="1" x14ac:dyDescent="0.3"/>
  <cols>
    <col min="1" max="1" width="51.33203125" style="18" customWidth="1"/>
    <col min="2" max="2" width="11.5546875" style="18" customWidth="1"/>
    <col min="3" max="3" width="8.109375" style="18" customWidth="1"/>
    <col min="4" max="8" width="8.109375" style="18" hidden="1" customWidth="1" outlineLevel="1"/>
    <col min="9" max="9" width="8.109375" style="18" customWidth="1" collapsed="1"/>
    <col min="10" max="13" width="8.109375" style="18" hidden="1" customWidth="1" outlineLevel="1"/>
    <col min="14" max="14" width="8.109375" style="18" customWidth="1" collapsed="1"/>
    <col min="15" max="18" width="8.109375" style="18" hidden="1" customWidth="1" outlineLevel="1"/>
    <col min="19" max="19" width="8.109375" style="18" customWidth="1" collapsed="1"/>
    <col min="20" max="23" width="8.109375" style="18" hidden="1" customWidth="1" outlineLevel="1"/>
    <col min="24" max="24" width="8.109375" style="18" customWidth="1" collapsed="1"/>
    <col min="25" max="28" width="8.109375" style="18" hidden="1" customWidth="1" outlineLevel="1"/>
    <col min="29" max="29" width="8.109375" style="18" customWidth="1" collapsed="1"/>
    <col min="30" max="33" width="8.109375" style="18" hidden="1" customWidth="1" outlineLevel="1"/>
    <col min="34" max="34" width="8.109375" style="18" customWidth="1" collapsed="1"/>
    <col min="35" max="38" width="8.109375" style="18" hidden="1" customWidth="1" outlineLevel="1"/>
    <col min="39" max="39" width="8.109375" style="18" customWidth="1" collapsed="1"/>
    <col min="40" max="43" width="8.109375" style="18" hidden="1" customWidth="1" outlineLevel="1"/>
    <col min="44" max="44" width="8.109375" style="18" customWidth="1" collapsed="1"/>
    <col min="45" max="45" width="8.109375" style="18" customWidth="1"/>
    <col min="46" max="50" width="8.109375" style="18" hidden="1" customWidth="1" outlineLevel="1"/>
    <col min="51" max="51" width="8.109375" style="18" customWidth="1" collapsed="1"/>
    <col min="52" max="55" width="8.109375" style="18" hidden="1" customWidth="1" outlineLevel="1"/>
    <col min="56" max="56" width="8.109375" style="18" customWidth="1" collapsed="1"/>
    <col min="57" max="60" width="8.109375" style="18" hidden="1" customWidth="1" outlineLevel="1"/>
    <col min="61" max="61" width="8.109375" style="18" customWidth="1" collapsed="1"/>
    <col min="62" max="65" width="8.109375" style="18" hidden="1" customWidth="1" outlineLevel="1"/>
    <col min="66" max="66" width="8.109375" style="18" customWidth="1" collapsed="1"/>
    <col min="67" max="70" width="8.109375" style="18" hidden="1" customWidth="1" outlineLevel="1"/>
    <col min="71" max="71" width="8.109375" style="18" customWidth="1" collapsed="1"/>
    <col min="72" max="75" width="8.109375" style="18" hidden="1" customWidth="1" outlineLevel="1"/>
    <col min="76" max="76" width="8.109375" style="18" customWidth="1" collapsed="1"/>
    <col min="77" max="80" width="8.109375" style="18" hidden="1" customWidth="1" outlineLevel="1"/>
    <col min="81" max="81" width="8.109375" style="18" customWidth="1" collapsed="1"/>
    <col min="82" max="85" width="8.109375" style="18" hidden="1" customWidth="1" outlineLevel="1"/>
    <col min="86" max="86" width="8.109375" style="18" customWidth="1" collapsed="1"/>
    <col min="87" max="87" width="8.109375" style="18" customWidth="1"/>
    <col min="88" max="92" width="8.109375" style="18" hidden="1" customWidth="1" outlineLevel="1"/>
    <col min="93" max="93" width="8.109375" style="18" customWidth="1" collapsed="1"/>
    <col min="94" max="97" width="8.109375" style="18" hidden="1" customWidth="1" outlineLevel="1"/>
    <col min="98" max="98" width="8.109375" style="18" customWidth="1" collapsed="1"/>
    <col min="99" max="102" width="8.109375" style="18" hidden="1" customWidth="1" outlineLevel="1"/>
    <col min="103" max="103" width="8.109375" style="18" customWidth="1" collapsed="1"/>
    <col min="104" max="107" width="8.109375" style="18" hidden="1" customWidth="1" outlineLevel="1"/>
    <col min="108" max="108" width="8.109375" style="18" customWidth="1" collapsed="1"/>
    <col min="109" max="112" width="8.109375" style="18" hidden="1" customWidth="1" outlineLevel="1"/>
    <col min="113" max="113" width="8.109375" style="18" customWidth="1" collapsed="1"/>
    <col min="114" max="117" width="8.109375" style="18" hidden="1" customWidth="1" outlineLevel="1"/>
    <col min="118" max="118" width="8.109375" style="18" customWidth="1" collapsed="1"/>
    <col min="119" max="122" width="8.109375" style="18" hidden="1" customWidth="1" outlineLevel="1"/>
    <col min="123" max="123" width="8.109375" style="18" customWidth="1" collapsed="1"/>
    <col min="124" max="127" width="8.109375" style="18" hidden="1" customWidth="1" outlineLevel="1"/>
    <col min="128" max="128" width="8.109375" style="18" customWidth="1" collapsed="1"/>
    <col min="129" max="129" width="8.109375" style="18" customWidth="1"/>
    <col min="130" max="134" width="8.109375" style="18" hidden="1" customWidth="1" outlineLevel="1"/>
    <col min="135" max="135" width="8.109375" style="18" customWidth="1" collapsed="1"/>
    <col min="136" max="139" width="8.109375" style="18" hidden="1" customWidth="1" outlineLevel="1"/>
    <col min="140" max="140" width="8.109375" style="18" customWidth="1" collapsed="1"/>
    <col min="141" max="144" width="8.109375" style="18" hidden="1" customWidth="1" outlineLevel="1"/>
    <col min="145" max="145" width="8.109375" style="18" customWidth="1" collapsed="1"/>
    <col min="146" max="149" width="8.109375" style="18" hidden="1" customWidth="1" outlineLevel="1"/>
    <col min="150" max="150" width="8.109375" style="18" customWidth="1" collapsed="1"/>
    <col min="151" max="154" width="8.109375" style="18" hidden="1" customWidth="1" outlineLevel="1"/>
    <col min="155" max="155" width="8.109375" style="18" customWidth="1" collapsed="1"/>
    <col min="156" max="159" width="8.109375" style="18" hidden="1" customWidth="1" outlineLevel="1"/>
    <col min="160" max="160" width="8.109375" style="18" customWidth="1" collapsed="1"/>
    <col min="161" max="164" width="8.109375" style="18" hidden="1" customWidth="1" outlineLevel="1"/>
    <col min="165" max="165" width="8.109375" style="18" customWidth="1" collapsed="1"/>
    <col min="166" max="169" width="8.109375" style="18" hidden="1" customWidth="1" outlineLevel="1"/>
    <col min="170" max="170" width="8.109375" style="18" customWidth="1" collapsed="1"/>
    <col min="171" max="179" width="9.33203125" style="18"/>
  </cols>
  <sheetData>
    <row r="1" spans="1:170" ht="14.7" customHeight="1" x14ac:dyDescent="0.3">
      <c r="A1" s="157" t="s">
        <v>24365</v>
      </c>
      <c r="B1" s="150"/>
      <c r="C1" s="150"/>
      <c r="D1" s="150"/>
      <c r="E1" s="150"/>
      <c r="F1" s="150"/>
      <c r="G1" s="150"/>
      <c r="H1" s="150"/>
      <c r="I1" s="150"/>
      <c r="J1" s="150"/>
      <c r="K1" s="150"/>
      <c r="L1" s="150"/>
      <c r="M1" s="150"/>
      <c r="N1" s="150"/>
    </row>
    <row r="2" spans="1:170" x14ac:dyDescent="0.3">
      <c r="A2" s="150"/>
      <c r="B2" s="150"/>
      <c r="C2" s="150"/>
      <c r="D2" s="150"/>
      <c r="E2" s="150"/>
      <c r="F2" s="150"/>
      <c r="G2" s="150"/>
      <c r="H2" s="150"/>
      <c r="I2" s="150"/>
      <c r="J2" s="150"/>
      <c r="K2" s="150"/>
      <c r="L2" s="150"/>
      <c r="M2" s="150"/>
      <c r="N2" s="150"/>
    </row>
    <row r="3" spans="1:170" ht="20.100000000000001" customHeight="1" x14ac:dyDescent="0.3">
      <c r="A3" s="8" t="s">
        <v>24366</v>
      </c>
    </row>
    <row r="4" spans="1:170" ht="20.100000000000001" hidden="1" customHeight="1" outlineLevel="1" x14ac:dyDescent="0.3">
      <c r="A4" s="9" t="s">
        <v>24367</v>
      </c>
    </row>
    <row r="5" spans="1:170" ht="21.6" hidden="1" customHeight="1" outlineLevel="1" x14ac:dyDescent="0.3">
      <c r="A5" s="156" t="s">
        <v>24368</v>
      </c>
      <c r="B5" s="150"/>
    </row>
    <row r="6" spans="1:170" ht="49.5" hidden="1" customHeight="1" outlineLevel="1" x14ac:dyDescent="0.3">
      <c r="A6" s="158" t="s">
        <v>24369</v>
      </c>
      <c r="B6" s="150"/>
    </row>
    <row r="7" spans="1:170" ht="46.5" hidden="1" customHeight="1" outlineLevel="1" x14ac:dyDescent="0.3">
      <c r="A7" s="155" t="s">
        <v>24370</v>
      </c>
      <c r="B7" s="150"/>
    </row>
    <row r="9" spans="1:170" hidden="1" outlineLevel="1" x14ac:dyDescent="0.3">
      <c r="A9" s="9" t="s">
        <v>24371</v>
      </c>
    </row>
    <row r="10" spans="1:170" hidden="1" outlineLevel="1" x14ac:dyDescent="0.3">
      <c r="A10" s="9" t="s">
        <v>24372</v>
      </c>
    </row>
    <row r="11" spans="1:170" hidden="1" outlineLevel="1" x14ac:dyDescent="0.3">
      <c r="A11" s="9" t="s">
        <v>24373</v>
      </c>
    </row>
    <row r="12" spans="1:170" hidden="1" outlineLevel="1" x14ac:dyDescent="0.3">
      <c r="A12" s="9" t="s">
        <v>24374</v>
      </c>
    </row>
    <row r="15" spans="1:170" collapsed="1" x14ac:dyDescent="0.3">
      <c r="I15" s="55" t="s">
        <v>24375</v>
      </c>
      <c r="N15" s="56" t="s">
        <v>24376</v>
      </c>
      <c r="S15" s="56" t="s">
        <v>24377</v>
      </c>
      <c r="X15" s="56" t="s">
        <v>24378</v>
      </c>
    </row>
    <row r="16" spans="1:170" hidden="1" x14ac:dyDescent="0.3">
      <c r="A16" s="58" t="s">
        <v>24379</v>
      </c>
      <c r="B16" s="21" t="s">
        <v>24380</v>
      </c>
      <c r="C16" s="22" t="str">
        <f>CONCATENATE("1","|","RY","|",C17)</f>
        <v>1|RY|CO2 (kt)</v>
      </c>
      <c r="D16" s="22" t="str">
        <f t="shared" ref="D16:AR16" si="0">CONCATENATE("0","|",D18,"|",D17)</f>
        <v>0|2015|CO2 (kt)</v>
      </c>
      <c r="E16" s="22" t="str">
        <f t="shared" si="0"/>
        <v>0|2016|CO2 (kt)</v>
      </c>
      <c r="F16" s="22" t="str">
        <f t="shared" si="0"/>
        <v>0|2017|CO2 (kt)</v>
      </c>
      <c r="G16" s="22" t="str">
        <f t="shared" si="0"/>
        <v>0|2018|CO2 (kt)</v>
      </c>
      <c r="H16" s="22" t="str">
        <f t="shared" si="0"/>
        <v>0|2019|CO2 (kt)</v>
      </c>
      <c r="I16" s="22" t="str">
        <f t="shared" si="0"/>
        <v>0|2020|CO2 (kt)</v>
      </c>
      <c r="J16" s="22" t="str">
        <f t="shared" si="0"/>
        <v>0|2021|CO2 (kt)</v>
      </c>
      <c r="K16" s="22" t="str">
        <f t="shared" si="0"/>
        <v>0|2022|CO2 (kt)</v>
      </c>
      <c r="L16" s="22" t="str">
        <f t="shared" si="0"/>
        <v>0|2023|CO2 (kt)</v>
      </c>
      <c r="M16" s="22" t="str">
        <f t="shared" si="0"/>
        <v>0|2024|CO2 (kt)</v>
      </c>
      <c r="N16" s="22" t="str">
        <f t="shared" si="0"/>
        <v>0|2025|CO2 (kt)</v>
      </c>
      <c r="O16" s="22" t="str">
        <f t="shared" si="0"/>
        <v>0|2026|CO2 (kt)</v>
      </c>
      <c r="P16" s="22" t="str">
        <f t="shared" si="0"/>
        <v>0|2027|CO2 (kt)</v>
      </c>
      <c r="Q16" s="22" t="str">
        <f t="shared" si="0"/>
        <v>0|2028|CO2 (kt)</v>
      </c>
      <c r="R16" s="22" t="str">
        <f t="shared" si="0"/>
        <v>0|2029|CO2 (kt)</v>
      </c>
      <c r="S16" s="22" t="str">
        <f t="shared" si="0"/>
        <v>0|2030|CO2 (kt)</v>
      </c>
      <c r="T16" s="22" t="str">
        <f t="shared" si="0"/>
        <v>0|2031|CO2 (kt)</v>
      </c>
      <c r="U16" s="22" t="str">
        <f t="shared" si="0"/>
        <v>0|2032|CO2 (kt)</v>
      </c>
      <c r="V16" s="22" t="str">
        <f t="shared" si="0"/>
        <v>0|2033|CO2 (kt)</v>
      </c>
      <c r="W16" s="22" t="str">
        <f t="shared" si="0"/>
        <v>0|2034|CO2 (kt)</v>
      </c>
      <c r="X16" s="22" t="str">
        <f t="shared" si="0"/>
        <v>0|2035|CO2 (kt)</v>
      </c>
      <c r="Y16" s="22" t="str">
        <f t="shared" si="0"/>
        <v>0|2036|CO2 (kt)</v>
      </c>
      <c r="Z16" s="22" t="str">
        <f t="shared" si="0"/>
        <v>0|2037|CO2 (kt)</v>
      </c>
      <c r="AA16" s="22" t="str">
        <f t="shared" si="0"/>
        <v>0|2038|CO2 (kt)</v>
      </c>
      <c r="AB16" s="22" t="str">
        <f t="shared" si="0"/>
        <v>0|2039|CO2 (kt)</v>
      </c>
      <c r="AC16" s="22" t="str">
        <f t="shared" si="0"/>
        <v>0|2040|CO2 (kt)</v>
      </c>
      <c r="AD16" s="22" t="str">
        <f t="shared" ref="AD16:AL16" si="1">CONCATENATE("0","|",AD18,"|",AD17)</f>
        <v>0|2041|CO2 (kt)</v>
      </c>
      <c r="AE16" s="22" t="str">
        <f t="shared" si="1"/>
        <v>0|2042|CO2 (kt)</v>
      </c>
      <c r="AF16" s="22" t="str">
        <f t="shared" si="1"/>
        <v>0|2043|CO2 (kt)</v>
      </c>
      <c r="AG16" s="22" t="str">
        <f t="shared" si="1"/>
        <v>0|2044|CO2 (kt)</v>
      </c>
      <c r="AH16" s="22" t="str">
        <f t="shared" si="1"/>
        <v>0|2045|CO2 (kt)</v>
      </c>
      <c r="AI16" s="22" t="str">
        <f t="shared" si="1"/>
        <v>0|2046|CO2 (kt)</v>
      </c>
      <c r="AJ16" s="22" t="str">
        <f t="shared" si="1"/>
        <v>0|2047|CO2 (kt)</v>
      </c>
      <c r="AK16" s="22" t="str">
        <f t="shared" si="1"/>
        <v>0|2048|CO2 (kt)</v>
      </c>
      <c r="AL16" s="22" t="str">
        <f t="shared" si="1"/>
        <v>0|2049|CO2 (kt)</v>
      </c>
      <c r="AM16" s="22" t="str">
        <f t="shared" si="0"/>
        <v>0|2050|CO2 (kt)</v>
      </c>
      <c r="AN16" s="22" t="str">
        <f t="shared" si="0"/>
        <v>0|2051|CO2 (kt)</v>
      </c>
      <c r="AO16" s="22" t="str">
        <f t="shared" si="0"/>
        <v>0|2052|CO2 (kt)</v>
      </c>
      <c r="AP16" s="22" t="str">
        <f t="shared" si="0"/>
        <v>0|2053|CO2 (kt)</v>
      </c>
      <c r="AQ16" s="22" t="str">
        <f t="shared" si="0"/>
        <v>0|2054|CO2 (kt)</v>
      </c>
      <c r="AR16" s="22" t="str">
        <f t="shared" si="0"/>
        <v>0|2055|CO2 (kt)</v>
      </c>
      <c r="AS16" s="22" t="str">
        <f>CONCATENATE("1","|","RY","|",AS17)</f>
        <v>1|RY|CH4 (kt)</v>
      </c>
      <c r="AT16" s="22" t="str">
        <f t="shared" ref="AT16:CH16" si="2">CONCATENATE("0","|",AT18,"|",AT17)</f>
        <v>0|2015|CH4 (kt)</v>
      </c>
      <c r="AU16" s="22" t="str">
        <f t="shared" si="2"/>
        <v>0|2016|CH4 (kt)</v>
      </c>
      <c r="AV16" s="22" t="str">
        <f t="shared" si="2"/>
        <v>0|2017|CH4 (kt)</v>
      </c>
      <c r="AW16" s="22" t="str">
        <f t="shared" si="2"/>
        <v>0|2018|CH4 (kt)</v>
      </c>
      <c r="AX16" s="22" t="str">
        <f t="shared" si="2"/>
        <v>0|2019|CH4 (kt)</v>
      </c>
      <c r="AY16" s="22" t="str">
        <f t="shared" si="2"/>
        <v>0|2020|CH4 (kt)</v>
      </c>
      <c r="AZ16" s="22" t="str">
        <f t="shared" si="2"/>
        <v>0|2021|CH4 (kt)</v>
      </c>
      <c r="BA16" s="22" t="str">
        <f t="shared" si="2"/>
        <v>0|2022|CH4 (kt)</v>
      </c>
      <c r="BB16" s="22" t="str">
        <f t="shared" si="2"/>
        <v>0|2023|CH4 (kt)</v>
      </c>
      <c r="BC16" s="22" t="str">
        <f t="shared" si="2"/>
        <v>0|2024|CH4 (kt)</v>
      </c>
      <c r="BD16" s="22" t="str">
        <f t="shared" si="2"/>
        <v>0|2025|CH4 (kt)</v>
      </c>
      <c r="BE16" s="22" t="str">
        <f t="shared" si="2"/>
        <v>0|2026|CH4 (kt)</v>
      </c>
      <c r="BF16" s="22" t="str">
        <f t="shared" si="2"/>
        <v>0|2027|CH4 (kt)</v>
      </c>
      <c r="BG16" s="22" t="str">
        <f t="shared" si="2"/>
        <v>0|2028|CH4 (kt)</v>
      </c>
      <c r="BH16" s="22" t="str">
        <f t="shared" si="2"/>
        <v>0|2029|CH4 (kt)</v>
      </c>
      <c r="BI16" s="22" t="str">
        <f t="shared" si="2"/>
        <v>0|2030|CH4 (kt)</v>
      </c>
      <c r="BJ16" s="22" t="str">
        <f t="shared" si="2"/>
        <v>0|2031|CH4 (kt)</v>
      </c>
      <c r="BK16" s="22" t="str">
        <f t="shared" si="2"/>
        <v>0|2032|CH4 (kt)</v>
      </c>
      <c r="BL16" s="22" t="str">
        <f t="shared" si="2"/>
        <v>0|2033|CH4 (kt)</v>
      </c>
      <c r="BM16" s="22" t="str">
        <f t="shared" si="2"/>
        <v>0|2034|CH4 (kt)</v>
      </c>
      <c r="BN16" s="22" t="str">
        <f t="shared" si="2"/>
        <v>0|2035|CH4 (kt)</v>
      </c>
      <c r="BO16" s="22" t="str">
        <f t="shared" si="2"/>
        <v>0|2036|CH4 (kt)</v>
      </c>
      <c r="BP16" s="22" t="str">
        <f t="shared" si="2"/>
        <v>0|2037|CH4 (kt)</v>
      </c>
      <c r="BQ16" s="22" t="str">
        <f t="shared" si="2"/>
        <v>0|2038|CH4 (kt)</v>
      </c>
      <c r="BR16" s="22" t="str">
        <f t="shared" si="2"/>
        <v>0|2039|CH4 (kt)</v>
      </c>
      <c r="BS16" s="22" t="str">
        <f t="shared" si="2"/>
        <v>0|2040|CH4 (kt)</v>
      </c>
      <c r="BT16" s="22" t="str">
        <f t="shared" ref="BT16:CB16" si="3">CONCATENATE("0","|",BT18,"|",BT17)</f>
        <v>0|2041|CH4 (kt)</v>
      </c>
      <c r="BU16" s="22" t="str">
        <f t="shared" si="3"/>
        <v>0|2042|CH4 (kt)</v>
      </c>
      <c r="BV16" s="22" t="str">
        <f t="shared" si="3"/>
        <v>0|2043|CH4 (kt)</v>
      </c>
      <c r="BW16" s="22" t="str">
        <f t="shared" si="3"/>
        <v>0|2044|CH4 (kt)</v>
      </c>
      <c r="BX16" s="22" t="str">
        <f t="shared" si="3"/>
        <v>0|2045|CH4 (kt)</v>
      </c>
      <c r="BY16" s="22" t="str">
        <f t="shared" si="3"/>
        <v>0|2046|CH4 (kt)</v>
      </c>
      <c r="BZ16" s="22" t="str">
        <f t="shared" si="3"/>
        <v>0|2047|CH4 (kt)</v>
      </c>
      <c r="CA16" s="22" t="str">
        <f t="shared" si="3"/>
        <v>0|2048|CH4 (kt)</v>
      </c>
      <c r="CB16" s="22" t="str">
        <f t="shared" si="3"/>
        <v>0|2049|CH4 (kt)</v>
      </c>
      <c r="CC16" s="22" t="str">
        <f t="shared" si="2"/>
        <v>0|2050|CH4 (kt)</v>
      </c>
      <c r="CD16" s="22" t="str">
        <f t="shared" si="2"/>
        <v>0|2051|CH4 (kt)</v>
      </c>
      <c r="CE16" s="22" t="str">
        <f t="shared" si="2"/>
        <v>0|2052|CH4 (kt)</v>
      </c>
      <c r="CF16" s="22" t="str">
        <f t="shared" si="2"/>
        <v>0|2053|CH4 (kt)</v>
      </c>
      <c r="CG16" s="22" t="str">
        <f t="shared" si="2"/>
        <v>0|2054|CH4 (kt)</v>
      </c>
      <c r="CH16" s="22" t="str">
        <f t="shared" si="2"/>
        <v>0|2055|CH4 (kt)</v>
      </c>
      <c r="CI16" s="22" t="str">
        <f>CONCATENATE("1","|","RY","|",CI17)</f>
        <v>1|RY|N2O (kt)</v>
      </c>
      <c r="CJ16" s="22" t="str">
        <f t="shared" ref="CJ16:DX16" si="4">CONCATENATE("0","|",CJ18,"|",CJ17)</f>
        <v>0|2015|N2O (kt)</v>
      </c>
      <c r="CK16" s="22" t="str">
        <f t="shared" si="4"/>
        <v>0|2016|N2O (kt)</v>
      </c>
      <c r="CL16" s="22" t="str">
        <f t="shared" si="4"/>
        <v>0|2017|N2O (kt)</v>
      </c>
      <c r="CM16" s="22" t="str">
        <f t="shared" si="4"/>
        <v>0|2018|N2O (kt)</v>
      </c>
      <c r="CN16" s="22" t="str">
        <f t="shared" si="4"/>
        <v>0|2019|N2O (kt)</v>
      </c>
      <c r="CO16" s="22" t="str">
        <f t="shared" si="4"/>
        <v>0|2020|N2O (kt)</v>
      </c>
      <c r="CP16" s="22" t="str">
        <f t="shared" si="4"/>
        <v>0|2021|N2O (kt)</v>
      </c>
      <c r="CQ16" s="22" t="str">
        <f t="shared" si="4"/>
        <v>0|2022|N2O (kt)</v>
      </c>
      <c r="CR16" s="22" t="str">
        <f t="shared" si="4"/>
        <v>0|2023|N2O (kt)</v>
      </c>
      <c r="CS16" s="22" t="str">
        <f t="shared" si="4"/>
        <v>0|2024|N2O (kt)</v>
      </c>
      <c r="CT16" s="22" t="str">
        <f t="shared" si="4"/>
        <v>0|2025|N2O (kt)</v>
      </c>
      <c r="CU16" s="22" t="str">
        <f t="shared" si="4"/>
        <v>0|2026|N2O (kt)</v>
      </c>
      <c r="CV16" s="22" t="str">
        <f t="shared" si="4"/>
        <v>0|2027|N2O (kt)</v>
      </c>
      <c r="CW16" s="22" t="str">
        <f t="shared" si="4"/>
        <v>0|2028|N2O (kt)</v>
      </c>
      <c r="CX16" s="22" t="str">
        <f t="shared" si="4"/>
        <v>0|2029|N2O (kt)</v>
      </c>
      <c r="CY16" s="22" t="str">
        <f t="shared" si="4"/>
        <v>0|2030|N2O (kt)</v>
      </c>
      <c r="CZ16" s="22" t="str">
        <f t="shared" si="4"/>
        <v>0|2031|N2O (kt)</v>
      </c>
      <c r="DA16" s="22" t="str">
        <f t="shared" si="4"/>
        <v>0|2032|N2O (kt)</v>
      </c>
      <c r="DB16" s="22" t="str">
        <f t="shared" si="4"/>
        <v>0|2033|N2O (kt)</v>
      </c>
      <c r="DC16" s="22" t="str">
        <f t="shared" si="4"/>
        <v>0|2034|N2O (kt)</v>
      </c>
      <c r="DD16" s="22" t="str">
        <f t="shared" si="4"/>
        <v>0|2035|N2O (kt)</v>
      </c>
      <c r="DE16" s="22" t="str">
        <f t="shared" si="4"/>
        <v>0|2036|N2O (kt)</v>
      </c>
      <c r="DF16" s="22" t="str">
        <f t="shared" si="4"/>
        <v>0|2037|N2O (kt)</v>
      </c>
      <c r="DG16" s="22" t="str">
        <f t="shared" si="4"/>
        <v>0|2038|N2O (kt)</v>
      </c>
      <c r="DH16" s="22" t="str">
        <f t="shared" si="4"/>
        <v>0|2039|N2O (kt)</v>
      </c>
      <c r="DI16" s="22" t="str">
        <f t="shared" si="4"/>
        <v>0|2040|N2O (kt)</v>
      </c>
      <c r="DJ16" s="22" t="str">
        <f t="shared" ref="DJ16:DR16" si="5">CONCATENATE("0","|",DJ18,"|",DJ17)</f>
        <v>0|2041|N2O (kt)</v>
      </c>
      <c r="DK16" s="22" t="str">
        <f t="shared" si="5"/>
        <v>0|2042|N2O (kt)</v>
      </c>
      <c r="DL16" s="22" t="str">
        <f t="shared" si="5"/>
        <v>0|2043|N2O (kt)</v>
      </c>
      <c r="DM16" s="22" t="str">
        <f t="shared" si="5"/>
        <v>0|2044|N2O (kt)</v>
      </c>
      <c r="DN16" s="22" t="str">
        <f t="shared" si="5"/>
        <v>0|2045|N2O (kt)</v>
      </c>
      <c r="DO16" s="22" t="str">
        <f t="shared" si="5"/>
        <v>0|2046|N2O (kt)</v>
      </c>
      <c r="DP16" s="22" t="str">
        <f t="shared" si="5"/>
        <v>0|2047|N2O (kt)</v>
      </c>
      <c r="DQ16" s="22" t="str">
        <f t="shared" si="5"/>
        <v>0|2048|N2O (kt)</v>
      </c>
      <c r="DR16" s="22" t="str">
        <f t="shared" si="5"/>
        <v>0|2049|N2O (kt)</v>
      </c>
      <c r="DS16" s="22" t="str">
        <f t="shared" si="4"/>
        <v>0|2050|N2O (kt)</v>
      </c>
      <c r="DT16" s="22" t="str">
        <f t="shared" si="4"/>
        <v>0|2051|N2O (kt)</v>
      </c>
      <c r="DU16" s="22" t="str">
        <f t="shared" si="4"/>
        <v>0|2052|N2O (kt)</v>
      </c>
      <c r="DV16" s="22" t="str">
        <f t="shared" si="4"/>
        <v>0|2053|N2O (kt)</v>
      </c>
      <c r="DW16" s="22" t="str">
        <f t="shared" si="4"/>
        <v>0|2054|N2O (kt)</v>
      </c>
      <c r="DX16" s="22" t="str">
        <f t="shared" si="4"/>
        <v>0|2055|N2O (kt)</v>
      </c>
      <c r="DY16" s="22" t="str">
        <f>CONCATENATE("1","|","RY","|",DY17)</f>
        <v>1|RY|Total GHGs (ktCO2e)</v>
      </c>
      <c r="DZ16" s="22" t="str">
        <f t="shared" ref="DZ16:FN16" si="6">CONCATENATE("0","|",DZ18,"|",DZ17)</f>
        <v>0|2015|Total GHGs (ktCO2e)</v>
      </c>
      <c r="EA16" s="22" t="str">
        <f t="shared" si="6"/>
        <v>0|2016|Total GHGs (ktCO2e)</v>
      </c>
      <c r="EB16" s="22" t="str">
        <f t="shared" si="6"/>
        <v>0|2017|Total GHGs (ktCO2e)</v>
      </c>
      <c r="EC16" s="22" t="str">
        <f t="shared" si="6"/>
        <v>0|2018|Total GHGs (ktCO2e)</v>
      </c>
      <c r="ED16" s="22" t="str">
        <f t="shared" si="6"/>
        <v>0|2019|Total GHGs (ktCO2e)</v>
      </c>
      <c r="EE16" s="22" t="str">
        <f t="shared" si="6"/>
        <v>0|2020|Total GHGs (ktCO2e)</v>
      </c>
      <c r="EF16" s="22" t="str">
        <f t="shared" si="6"/>
        <v>0|2021|Total GHGs (ktCO2e)</v>
      </c>
      <c r="EG16" s="22" t="str">
        <f t="shared" si="6"/>
        <v>0|2022|Total GHGs (ktCO2e)</v>
      </c>
      <c r="EH16" s="22" t="str">
        <f t="shared" si="6"/>
        <v>0|2023|Total GHGs (ktCO2e)</v>
      </c>
      <c r="EI16" s="22" t="str">
        <f t="shared" si="6"/>
        <v>0|2024|Total GHGs (ktCO2e)</v>
      </c>
      <c r="EJ16" s="22" t="str">
        <f t="shared" si="6"/>
        <v>0|2025|Total GHGs (ktCO2e)</v>
      </c>
      <c r="EK16" s="22" t="str">
        <f t="shared" si="6"/>
        <v>0|2026|Total GHGs (ktCO2e)</v>
      </c>
      <c r="EL16" s="22" t="str">
        <f t="shared" si="6"/>
        <v>0|2027|Total GHGs (ktCO2e)</v>
      </c>
      <c r="EM16" s="22" t="str">
        <f t="shared" si="6"/>
        <v>0|2028|Total GHGs (ktCO2e)</v>
      </c>
      <c r="EN16" s="22" t="str">
        <f t="shared" si="6"/>
        <v>0|2029|Total GHGs (ktCO2e)</v>
      </c>
      <c r="EO16" s="22" t="str">
        <f t="shared" si="6"/>
        <v>0|2030|Total GHGs (ktCO2e)</v>
      </c>
      <c r="EP16" s="22" t="str">
        <f t="shared" si="6"/>
        <v>0|2031|Total GHGs (ktCO2e)</v>
      </c>
      <c r="EQ16" s="22" t="str">
        <f t="shared" si="6"/>
        <v>0|2032|Total GHGs (ktCO2e)</v>
      </c>
      <c r="ER16" s="22" t="str">
        <f t="shared" si="6"/>
        <v>0|2033|Total GHGs (ktCO2e)</v>
      </c>
      <c r="ES16" s="22" t="str">
        <f t="shared" si="6"/>
        <v>0|2034|Total GHGs (ktCO2e)</v>
      </c>
      <c r="ET16" s="22" t="str">
        <f t="shared" si="6"/>
        <v>0|2035|Total GHGs (ktCO2e)</v>
      </c>
      <c r="EU16" s="22" t="str">
        <f t="shared" si="6"/>
        <v>0|2036|Total GHGs (ktCO2e)</v>
      </c>
      <c r="EV16" s="22" t="str">
        <f t="shared" si="6"/>
        <v>0|2037|Total GHGs (ktCO2e)</v>
      </c>
      <c r="EW16" s="22" t="str">
        <f t="shared" si="6"/>
        <v>0|2038|Total GHGs (ktCO2e)</v>
      </c>
      <c r="EX16" s="22" t="str">
        <f t="shared" si="6"/>
        <v>0|2039|Total GHGs (ktCO2e)</v>
      </c>
      <c r="EY16" s="22" t="str">
        <f t="shared" si="6"/>
        <v>0|2040|Total GHGs (ktCO2e)</v>
      </c>
      <c r="EZ16" s="22" t="str">
        <f t="shared" ref="EZ16:FH16" si="7">CONCATENATE("0","|",EZ18,"|",EZ17)</f>
        <v>0|2041|Total GHGs (ktCO2e)</v>
      </c>
      <c r="FA16" s="22" t="str">
        <f t="shared" si="7"/>
        <v>0|2042|Total GHGs (ktCO2e)</v>
      </c>
      <c r="FB16" s="22" t="str">
        <f t="shared" si="7"/>
        <v>0|2043|Total GHGs (ktCO2e)</v>
      </c>
      <c r="FC16" s="22" t="str">
        <f t="shared" si="7"/>
        <v>0|2044|Total GHGs (ktCO2e)</v>
      </c>
      <c r="FD16" s="22" t="str">
        <f t="shared" si="7"/>
        <v>0|2045|Total GHGs (ktCO2e)</v>
      </c>
      <c r="FE16" s="22" t="str">
        <f t="shared" si="7"/>
        <v>0|2046|Total GHGs (ktCO2e)</v>
      </c>
      <c r="FF16" s="22" t="str">
        <f t="shared" si="7"/>
        <v>0|2047|Total GHGs (ktCO2e)</v>
      </c>
      <c r="FG16" s="22" t="str">
        <f t="shared" si="7"/>
        <v>0|2048|Total GHGs (ktCO2e)</v>
      </c>
      <c r="FH16" s="22" t="str">
        <f t="shared" si="7"/>
        <v>0|2049|Total GHGs (ktCO2e)</v>
      </c>
      <c r="FI16" s="22" t="str">
        <f t="shared" si="6"/>
        <v>0|2050|Total GHGs (ktCO2e)</v>
      </c>
      <c r="FJ16" s="22" t="str">
        <f t="shared" si="6"/>
        <v>0|2051|Total GHGs (ktCO2e)</v>
      </c>
      <c r="FK16" s="22" t="str">
        <f t="shared" si="6"/>
        <v>0|2052|Total GHGs (ktCO2e)</v>
      </c>
      <c r="FL16" s="22" t="str">
        <f t="shared" si="6"/>
        <v>0|2053|Total GHGs (ktCO2e)</v>
      </c>
      <c r="FM16" s="22" t="str">
        <f t="shared" si="6"/>
        <v>0|2054|Total GHGs (ktCO2e)</v>
      </c>
      <c r="FN16" s="22" t="str">
        <f t="shared" si="6"/>
        <v>0|2055|Total GHGs (ktCO2e)</v>
      </c>
    </row>
    <row r="17" spans="1:170" ht="29.25" customHeight="1" x14ac:dyDescent="0.3">
      <c r="B17" s="17" t="s">
        <v>24381</v>
      </c>
      <c r="C17" s="17" t="s">
        <v>24382</v>
      </c>
      <c r="D17" s="17" t="s">
        <v>24383</v>
      </c>
      <c r="E17" s="17" t="s">
        <v>24384</v>
      </c>
      <c r="F17" s="17" t="s">
        <v>24385</v>
      </c>
      <c r="G17" s="17" t="s">
        <v>24386</v>
      </c>
      <c r="H17" s="17" t="s">
        <v>24387</v>
      </c>
      <c r="I17" s="17" t="s">
        <v>24388</v>
      </c>
      <c r="J17" s="17" t="s">
        <v>24389</v>
      </c>
      <c r="K17" s="17" t="s">
        <v>24390</v>
      </c>
      <c r="L17" s="17" t="s">
        <v>24391</v>
      </c>
      <c r="M17" s="17" t="s">
        <v>24392</v>
      </c>
      <c r="N17" s="17" t="s">
        <v>24393</v>
      </c>
      <c r="O17" s="17" t="s">
        <v>24394</v>
      </c>
      <c r="P17" s="17" t="s">
        <v>24395</v>
      </c>
      <c r="Q17" s="17" t="s">
        <v>24396</v>
      </c>
      <c r="R17" s="17" t="s">
        <v>24397</v>
      </c>
      <c r="S17" s="17" t="s">
        <v>24398</v>
      </c>
      <c r="T17" s="17" t="s">
        <v>24399</v>
      </c>
      <c r="U17" s="17" t="s">
        <v>24400</v>
      </c>
      <c r="V17" s="17" t="s">
        <v>24401</v>
      </c>
      <c r="W17" s="17" t="s">
        <v>24402</v>
      </c>
      <c r="X17" s="17" t="s">
        <v>24403</v>
      </c>
      <c r="Y17" s="17" t="s">
        <v>24404</v>
      </c>
      <c r="Z17" s="17" t="s">
        <v>24405</v>
      </c>
      <c r="AA17" s="17" t="s">
        <v>24406</v>
      </c>
      <c r="AB17" s="17" t="s">
        <v>24407</v>
      </c>
      <c r="AC17" s="17" t="s">
        <v>24408</v>
      </c>
      <c r="AD17" s="17" t="s">
        <v>24409</v>
      </c>
      <c r="AE17" s="17" t="s">
        <v>24410</v>
      </c>
      <c r="AF17" s="17" t="s">
        <v>24411</v>
      </c>
      <c r="AG17" s="17" t="s">
        <v>24412</v>
      </c>
      <c r="AH17" s="17" t="s">
        <v>24413</v>
      </c>
      <c r="AI17" s="17" t="s">
        <v>24414</v>
      </c>
      <c r="AJ17" s="17" t="s">
        <v>24415</v>
      </c>
      <c r="AK17" s="17" t="s">
        <v>24416</v>
      </c>
      <c r="AL17" s="17" t="s">
        <v>24417</v>
      </c>
      <c r="AM17" s="17" t="s">
        <v>24418</v>
      </c>
      <c r="AN17" s="17" t="s">
        <v>24419</v>
      </c>
      <c r="AO17" s="17" t="s">
        <v>24420</v>
      </c>
      <c r="AP17" s="17" t="s">
        <v>24421</v>
      </c>
      <c r="AQ17" s="17" t="s">
        <v>24422</v>
      </c>
      <c r="AR17" s="17" t="s">
        <v>24423</v>
      </c>
      <c r="AS17" s="49" t="s">
        <v>24424</v>
      </c>
      <c r="AT17" s="17" t="s">
        <v>24425</v>
      </c>
      <c r="AU17" s="17" t="s">
        <v>24426</v>
      </c>
      <c r="AV17" s="17" t="s">
        <v>24427</v>
      </c>
      <c r="AW17" s="17" t="s">
        <v>24428</v>
      </c>
      <c r="AX17" s="17" t="s">
        <v>24429</v>
      </c>
      <c r="AY17" s="17" t="s">
        <v>24430</v>
      </c>
      <c r="AZ17" s="17" t="s">
        <v>24431</v>
      </c>
      <c r="BA17" s="17" t="s">
        <v>24432</v>
      </c>
      <c r="BB17" s="17" t="s">
        <v>24433</v>
      </c>
      <c r="BC17" s="17" t="s">
        <v>24434</v>
      </c>
      <c r="BD17" s="17" t="s">
        <v>24435</v>
      </c>
      <c r="BE17" s="17" t="s">
        <v>24436</v>
      </c>
      <c r="BF17" s="17" t="s">
        <v>24437</v>
      </c>
      <c r="BG17" s="17" t="s">
        <v>24438</v>
      </c>
      <c r="BH17" s="17" t="s">
        <v>24439</v>
      </c>
      <c r="BI17" s="17" t="s">
        <v>24440</v>
      </c>
      <c r="BJ17" s="17" t="s">
        <v>24441</v>
      </c>
      <c r="BK17" s="17" t="s">
        <v>24442</v>
      </c>
      <c r="BL17" s="17" t="s">
        <v>24443</v>
      </c>
      <c r="BM17" s="17" t="s">
        <v>24444</v>
      </c>
      <c r="BN17" s="17" t="s">
        <v>24445</v>
      </c>
      <c r="BO17" s="17" t="s">
        <v>24446</v>
      </c>
      <c r="BP17" s="17" t="s">
        <v>24447</v>
      </c>
      <c r="BQ17" s="17" t="s">
        <v>24448</v>
      </c>
      <c r="BR17" s="17" t="s">
        <v>24449</v>
      </c>
      <c r="BS17" s="17" t="s">
        <v>24450</v>
      </c>
      <c r="BT17" s="17" t="s">
        <v>24451</v>
      </c>
      <c r="BU17" s="17" t="s">
        <v>24452</v>
      </c>
      <c r="BV17" s="17" t="s">
        <v>24453</v>
      </c>
      <c r="BW17" s="17" t="s">
        <v>24454</v>
      </c>
      <c r="BX17" s="17" t="s">
        <v>24455</v>
      </c>
      <c r="BY17" s="17" t="s">
        <v>24456</v>
      </c>
      <c r="BZ17" s="17" t="s">
        <v>24457</v>
      </c>
      <c r="CA17" s="17" t="s">
        <v>24458</v>
      </c>
      <c r="CB17" s="17" t="s">
        <v>24459</v>
      </c>
      <c r="CC17" s="17" t="s">
        <v>24460</v>
      </c>
      <c r="CD17" s="17" t="s">
        <v>24461</v>
      </c>
      <c r="CE17" s="17" t="s">
        <v>24462</v>
      </c>
      <c r="CF17" s="17" t="s">
        <v>24463</v>
      </c>
      <c r="CG17" s="17" t="s">
        <v>24464</v>
      </c>
      <c r="CH17" s="17" t="s">
        <v>24465</v>
      </c>
      <c r="CI17" s="49" t="s">
        <v>24466</v>
      </c>
      <c r="CJ17" s="17" t="s">
        <v>24467</v>
      </c>
      <c r="CK17" s="17" t="s">
        <v>24468</v>
      </c>
      <c r="CL17" s="17" t="s">
        <v>24469</v>
      </c>
      <c r="CM17" s="17" t="s">
        <v>24470</v>
      </c>
      <c r="CN17" s="17" t="s">
        <v>24471</v>
      </c>
      <c r="CO17" s="17" t="s">
        <v>24472</v>
      </c>
      <c r="CP17" s="17" t="s">
        <v>24473</v>
      </c>
      <c r="CQ17" s="17" t="s">
        <v>24474</v>
      </c>
      <c r="CR17" s="17" t="s">
        <v>24475</v>
      </c>
      <c r="CS17" s="17" t="s">
        <v>24476</v>
      </c>
      <c r="CT17" s="17" t="s">
        <v>24477</v>
      </c>
      <c r="CU17" s="17" t="s">
        <v>24478</v>
      </c>
      <c r="CV17" s="17" t="s">
        <v>24479</v>
      </c>
      <c r="CW17" s="17" t="s">
        <v>24480</v>
      </c>
      <c r="CX17" s="17" t="s">
        <v>24481</v>
      </c>
      <c r="CY17" s="17" t="s">
        <v>24482</v>
      </c>
      <c r="CZ17" s="17" t="s">
        <v>24483</v>
      </c>
      <c r="DA17" s="17" t="s">
        <v>24484</v>
      </c>
      <c r="DB17" s="17" t="s">
        <v>24485</v>
      </c>
      <c r="DC17" s="17" t="s">
        <v>24486</v>
      </c>
      <c r="DD17" s="17" t="s">
        <v>24487</v>
      </c>
      <c r="DE17" s="17" t="s">
        <v>24488</v>
      </c>
      <c r="DF17" s="17" t="s">
        <v>24489</v>
      </c>
      <c r="DG17" s="17" t="s">
        <v>24490</v>
      </c>
      <c r="DH17" s="17" t="s">
        <v>24491</v>
      </c>
      <c r="DI17" s="17" t="s">
        <v>24492</v>
      </c>
      <c r="DJ17" s="17" t="s">
        <v>24493</v>
      </c>
      <c r="DK17" s="17" t="s">
        <v>24494</v>
      </c>
      <c r="DL17" s="17" t="s">
        <v>24495</v>
      </c>
      <c r="DM17" s="17" t="s">
        <v>24496</v>
      </c>
      <c r="DN17" s="17" t="s">
        <v>24497</v>
      </c>
      <c r="DO17" s="17" t="s">
        <v>24498</v>
      </c>
      <c r="DP17" s="17" t="s">
        <v>24499</v>
      </c>
      <c r="DQ17" s="17" t="s">
        <v>24500</v>
      </c>
      <c r="DR17" s="17" t="s">
        <v>24501</v>
      </c>
      <c r="DS17" s="17" t="s">
        <v>24502</v>
      </c>
      <c r="DT17" s="17" t="s">
        <v>24503</v>
      </c>
      <c r="DU17" s="17" t="s">
        <v>24504</v>
      </c>
      <c r="DV17" s="17" t="s">
        <v>24505</v>
      </c>
      <c r="DW17" s="17" t="s">
        <v>24506</v>
      </c>
      <c r="DX17" s="17" t="s">
        <v>24507</v>
      </c>
      <c r="DY17" s="49" t="s">
        <v>24508</v>
      </c>
      <c r="DZ17" s="17" t="s">
        <v>24509</v>
      </c>
      <c r="EA17" s="17" t="s">
        <v>24510</v>
      </c>
      <c r="EB17" s="17" t="s">
        <v>24511</v>
      </c>
      <c r="EC17" s="17" t="s">
        <v>24512</v>
      </c>
      <c r="ED17" s="17" t="s">
        <v>24513</v>
      </c>
      <c r="EE17" s="17" t="s">
        <v>24514</v>
      </c>
      <c r="EF17" s="17" t="s">
        <v>24515</v>
      </c>
      <c r="EG17" s="17" t="s">
        <v>24516</v>
      </c>
      <c r="EH17" s="17" t="s">
        <v>24517</v>
      </c>
      <c r="EI17" s="17" t="s">
        <v>24518</v>
      </c>
      <c r="EJ17" s="17" t="s">
        <v>24519</v>
      </c>
      <c r="EK17" s="17" t="s">
        <v>24520</v>
      </c>
      <c r="EL17" s="17" t="s">
        <v>24521</v>
      </c>
      <c r="EM17" s="17" t="s">
        <v>24522</v>
      </c>
      <c r="EN17" s="17" t="s">
        <v>24523</v>
      </c>
      <c r="EO17" s="17" t="s">
        <v>24524</v>
      </c>
      <c r="EP17" s="17" t="s">
        <v>24525</v>
      </c>
      <c r="EQ17" s="17" t="s">
        <v>24526</v>
      </c>
      <c r="ER17" s="17" t="s">
        <v>24527</v>
      </c>
      <c r="ES17" s="17" t="s">
        <v>24528</v>
      </c>
      <c r="ET17" s="17" t="s">
        <v>24529</v>
      </c>
      <c r="EU17" s="17" t="s">
        <v>24530</v>
      </c>
      <c r="EV17" s="17" t="s">
        <v>24531</v>
      </c>
      <c r="EW17" s="17" t="s">
        <v>24532</v>
      </c>
      <c r="EX17" s="17" t="s">
        <v>24533</v>
      </c>
      <c r="EY17" s="17" t="s">
        <v>24534</v>
      </c>
      <c r="EZ17" s="17" t="s">
        <v>24535</v>
      </c>
      <c r="FA17" s="17" t="s">
        <v>24536</v>
      </c>
      <c r="FB17" s="17" t="s">
        <v>24537</v>
      </c>
      <c r="FC17" s="17" t="s">
        <v>24538</v>
      </c>
      <c r="FD17" s="17" t="s">
        <v>24539</v>
      </c>
      <c r="FE17" s="17" t="s">
        <v>24540</v>
      </c>
      <c r="FF17" s="17" t="s">
        <v>24541</v>
      </c>
      <c r="FG17" s="17" t="s">
        <v>24542</v>
      </c>
      <c r="FH17" s="17" t="s">
        <v>24543</v>
      </c>
      <c r="FI17" s="17" t="s">
        <v>24544</v>
      </c>
      <c r="FJ17" s="17" t="s">
        <v>24545</v>
      </c>
      <c r="FK17" s="17" t="s">
        <v>24546</v>
      </c>
      <c r="FL17" s="17" t="s">
        <v>24547</v>
      </c>
      <c r="FM17" s="17" t="s">
        <v>24548</v>
      </c>
      <c r="FN17" s="17" t="s">
        <v>24549</v>
      </c>
    </row>
    <row r="18" spans="1:170" ht="38.700000000000003" customHeight="1" x14ac:dyDescent="0.3">
      <c r="A18" s="57" t="s">
        <v>24550</v>
      </c>
      <c r="C18" s="99" t="s">
        <v>24551</v>
      </c>
      <c r="D18" s="19">
        <v>2015</v>
      </c>
      <c r="E18" s="19">
        <v>2016</v>
      </c>
      <c r="F18" s="19">
        <v>2017</v>
      </c>
      <c r="G18" s="19">
        <v>2018</v>
      </c>
      <c r="H18" s="19">
        <v>2019</v>
      </c>
      <c r="I18" s="20">
        <v>2020</v>
      </c>
      <c r="J18" s="19">
        <v>2021</v>
      </c>
      <c r="K18" s="19">
        <v>2022</v>
      </c>
      <c r="L18" s="19">
        <v>2023</v>
      </c>
      <c r="M18" s="19">
        <v>2024</v>
      </c>
      <c r="N18" s="20">
        <v>2025</v>
      </c>
      <c r="O18" s="19">
        <v>2026</v>
      </c>
      <c r="P18" s="19">
        <v>2027</v>
      </c>
      <c r="Q18" s="19">
        <v>2028</v>
      </c>
      <c r="R18" s="19">
        <v>2029</v>
      </c>
      <c r="S18" s="20">
        <v>2030</v>
      </c>
      <c r="T18" s="19">
        <v>2031</v>
      </c>
      <c r="U18" s="19">
        <v>2032</v>
      </c>
      <c r="V18" s="19">
        <v>2033</v>
      </c>
      <c r="W18" s="19">
        <v>2034</v>
      </c>
      <c r="X18" s="20">
        <v>2035</v>
      </c>
      <c r="Y18" s="19">
        <v>2036</v>
      </c>
      <c r="Z18" s="19">
        <v>2037</v>
      </c>
      <c r="AA18" s="19">
        <v>2038</v>
      </c>
      <c r="AB18" s="19">
        <v>2039</v>
      </c>
      <c r="AC18" s="20">
        <v>2040</v>
      </c>
      <c r="AD18" s="19">
        <v>2041</v>
      </c>
      <c r="AE18" s="19">
        <v>2042</v>
      </c>
      <c r="AF18" s="19">
        <v>2043</v>
      </c>
      <c r="AG18" s="19">
        <v>2044</v>
      </c>
      <c r="AH18" s="20">
        <v>2045</v>
      </c>
      <c r="AI18" s="19">
        <v>2046</v>
      </c>
      <c r="AJ18" s="19">
        <v>2047</v>
      </c>
      <c r="AK18" s="19">
        <v>2048</v>
      </c>
      <c r="AL18" s="19">
        <v>2049</v>
      </c>
      <c r="AM18" s="20">
        <v>2050</v>
      </c>
      <c r="AN18" s="51">
        <v>2051</v>
      </c>
      <c r="AO18" s="51">
        <v>2052</v>
      </c>
      <c r="AP18" s="51">
        <v>2053</v>
      </c>
      <c r="AQ18" s="51">
        <v>2054</v>
      </c>
      <c r="AR18" s="20">
        <v>2055</v>
      </c>
      <c r="AS18" s="52" t="str">
        <f>$C$18</f>
        <v>Elected base year</v>
      </c>
      <c r="AT18" s="19">
        <v>2015</v>
      </c>
      <c r="AU18" s="19">
        <v>2016</v>
      </c>
      <c r="AV18" s="19">
        <v>2017</v>
      </c>
      <c r="AW18" s="19">
        <v>2018</v>
      </c>
      <c r="AX18" s="19">
        <v>2019</v>
      </c>
      <c r="AY18" s="20">
        <v>2020</v>
      </c>
      <c r="AZ18" s="19">
        <v>2021</v>
      </c>
      <c r="BA18" s="19">
        <v>2022</v>
      </c>
      <c r="BB18" s="19">
        <v>2023</v>
      </c>
      <c r="BC18" s="19">
        <v>2024</v>
      </c>
      <c r="BD18" s="20">
        <v>2025</v>
      </c>
      <c r="BE18" s="19">
        <v>2026</v>
      </c>
      <c r="BF18" s="19">
        <v>2027</v>
      </c>
      <c r="BG18" s="19">
        <v>2028</v>
      </c>
      <c r="BH18" s="19">
        <v>2029</v>
      </c>
      <c r="BI18" s="20">
        <v>2030</v>
      </c>
      <c r="BJ18" s="19">
        <v>2031</v>
      </c>
      <c r="BK18" s="19">
        <v>2032</v>
      </c>
      <c r="BL18" s="19">
        <v>2033</v>
      </c>
      <c r="BM18" s="19">
        <v>2034</v>
      </c>
      <c r="BN18" s="20">
        <v>2035</v>
      </c>
      <c r="BO18" s="19">
        <v>2036</v>
      </c>
      <c r="BP18" s="19">
        <v>2037</v>
      </c>
      <c r="BQ18" s="19">
        <v>2038</v>
      </c>
      <c r="BR18" s="19">
        <v>2039</v>
      </c>
      <c r="BS18" s="20">
        <v>2040</v>
      </c>
      <c r="BT18" s="19">
        <v>2041</v>
      </c>
      <c r="BU18" s="19">
        <v>2042</v>
      </c>
      <c r="BV18" s="19">
        <v>2043</v>
      </c>
      <c r="BW18" s="19">
        <v>2044</v>
      </c>
      <c r="BX18" s="20">
        <v>2045</v>
      </c>
      <c r="BY18" s="19">
        <v>2046</v>
      </c>
      <c r="BZ18" s="19">
        <v>2047</v>
      </c>
      <c r="CA18" s="19">
        <v>2048</v>
      </c>
      <c r="CB18" s="19">
        <v>2049</v>
      </c>
      <c r="CC18" s="20">
        <v>2050</v>
      </c>
      <c r="CD18" s="51">
        <v>2051</v>
      </c>
      <c r="CE18" s="51">
        <v>2052</v>
      </c>
      <c r="CF18" s="51">
        <v>2053</v>
      </c>
      <c r="CG18" s="51">
        <v>2054</v>
      </c>
      <c r="CH18" s="20">
        <v>2055</v>
      </c>
      <c r="CI18" s="52" t="str">
        <f>$C$18</f>
        <v>Elected base year</v>
      </c>
      <c r="CJ18" s="19">
        <v>2015</v>
      </c>
      <c r="CK18" s="19">
        <v>2016</v>
      </c>
      <c r="CL18" s="19">
        <v>2017</v>
      </c>
      <c r="CM18" s="19">
        <v>2018</v>
      </c>
      <c r="CN18" s="19">
        <v>2019</v>
      </c>
      <c r="CO18" s="20">
        <v>2020</v>
      </c>
      <c r="CP18" s="19">
        <v>2021</v>
      </c>
      <c r="CQ18" s="19">
        <v>2022</v>
      </c>
      <c r="CR18" s="19">
        <v>2023</v>
      </c>
      <c r="CS18" s="19">
        <v>2024</v>
      </c>
      <c r="CT18" s="20">
        <v>2025</v>
      </c>
      <c r="CU18" s="19">
        <v>2026</v>
      </c>
      <c r="CV18" s="19">
        <v>2027</v>
      </c>
      <c r="CW18" s="19">
        <v>2028</v>
      </c>
      <c r="CX18" s="19">
        <v>2029</v>
      </c>
      <c r="CY18" s="20">
        <v>2030</v>
      </c>
      <c r="CZ18" s="19">
        <v>2031</v>
      </c>
      <c r="DA18" s="19">
        <v>2032</v>
      </c>
      <c r="DB18" s="19">
        <v>2033</v>
      </c>
      <c r="DC18" s="19">
        <v>2034</v>
      </c>
      <c r="DD18" s="20">
        <v>2035</v>
      </c>
      <c r="DE18" s="19">
        <v>2036</v>
      </c>
      <c r="DF18" s="19">
        <v>2037</v>
      </c>
      <c r="DG18" s="19">
        <v>2038</v>
      </c>
      <c r="DH18" s="19">
        <v>2039</v>
      </c>
      <c r="DI18" s="20">
        <v>2040</v>
      </c>
      <c r="DJ18" s="19">
        <v>2041</v>
      </c>
      <c r="DK18" s="19">
        <v>2042</v>
      </c>
      <c r="DL18" s="19">
        <v>2043</v>
      </c>
      <c r="DM18" s="19">
        <v>2044</v>
      </c>
      <c r="DN18" s="20">
        <v>2045</v>
      </c>
      <c r="DO18" s="19">
        <v>2046</v>
      </c>
      <c r="DP18" s="19">
        <v>2047</v>
      </c>
      <c r="DQ18" s="19">
        <v>2048</v>
      </c>
      <c r="DR18" s="19">
        <v>2049</v>
      </c>
      <c r="DS18" s="20">
        <v>2050</v>
      </c>
      <c r="DT18" s="19">
        <v>2051</v>
      </c>
      <c r="DU18" s="19">
        <v>2052</v>
      </c>
      <c r="DV18" s="19">
        <v>2053</v>
      </c>
      <c r="DW18" s="19">
        <v>2054</v>
      </c>
      <c r="DX18" s="20">
        <v>2055</v>
      </c>
      <c r="DY18" s="52" t="str">
        <f>$C$18</f>
        <v>Elected base year</v>
      </c>
      <c r="DZ18" s="19">
        <v>2015</v>
      </c>
      <c r="EA18" s="19">
        <v>2016</v>
      </c>
      <c r="EB18" s="19">
        <v>2017</v>
      </c>
      <c r="EC18" s="19">
        <v>2018</v>
      </c>
      <c r="ED18" s="19">
        <v>2019</v>
      </c>
      <c r="EE18" s="20">
        <v>2020</v>
      </c>
      <c r="EF18" s="19">
        <v>2021</v>
      </c>
      <c r="EG18" s="19">
        <v>2022</v>
      </c>
      <c r="EH18" s="19">
        <v>2023</v>
      </c>
      <c r="EI18" s="19">
        <v>2024</v>
      </c>
      <c r="EJ18" s="20">
        <v>2025</v>
      </c>
      <c r="EK18" s="19">
        <v>2026</v>
      </c>
      <c r="EL18" s="19">
        <v>2027</v>
      </c>
      <c r="EM18" s="19">
        <v>2028</v>
      </c>
      <c r="EN18" s="19">
        <v>2029</v>
      </c>
      <c r="EO18" s="20">
        <v>2030</v>
      </c>
      <c r="EP18" s="19">
        <v>2031</v>
      </c>
      <c r="EQ18" s="19">
        <v>2032</v>
      </c>
      <c r="ER18" s="19">
        <v>2033</v>
      </c>
      <c r="ES18" s="19">
        <v>2034</v>
      </c>
      <c r="ET18" s="20">
        <v>2035</v>
      </c>
      <c r="EU18" s="19">
        <v>2036</v>
      </c>
      <c r="EV18" s="19">
        <v>2037</v>
      </c>
      <c r="EW18" s="19">
        <v>2038</v>
      </c>
      <c r="EX18" s="19">
        <v>2039</v>
      </c>
      <c r="EY18" s="20">
        <v>2040</v>
      </c>
      <c r="EZ18" s="19">
        <v>2041</v>
      </c>
      <c r="FA18" s="19">
        <v>2042</v>
      </c>
      <c r="FB18" s="19">
        <v>2043</v>
      </c>
      <c r="FC18" s="19">
        <v>2044</v>
      </c>
      <c r="FD18" s="20">
        <v>2045</v>
      </c>
      <c r="FE18" s="19">
        <v>2046</v>
      </c>
      <c r="FF18" s="19">
        <v>2047</v>
      </c>
      <c r="FG18" s="19">
        <v>2048</v>
      </c>
      <c r="FH18" s="19">
        <v>2049</v>
      </c>
      <c r="FI18" s="20">
        <v>2050</v>
      </c>
      <c r="FJ18" s="19">
        <v>2051</v>
      </c>
      <c r="FK18" s="19">
        <v>2052</v>
      </c>
      <c r="FL18" s="19">
        <v>2053</v>
      </c>
      <c r="FM18" s="19">
        <v>2054</v>
      </c>
      <c r="FN18" s="20">
        <v>2055</v>
      </c>
    </row>
    <row r="19" spans="1:170" x14ac:dyDescent="0.3">
      <c r="A19" s="59" t="s">
        <v>24552</v>
      </c>
      <c r="B19" s="24" t="s">
        <v>24553</v>
      </c>
      <c r="C19" s="103" t="str">
        <f t="shared" ref="C19:BS19" si="8">IF(NOT(COUNTA(C20)), "",IF(NOT(COUNT(C20)),"NK",SUM(C20)))</f>
        <v/>
      </c>
      <c r="D19" s="7" t="str">
        <f t="shared" si="8"/>
        <v/>
      </c>
      <c r="E19" s="7" t="str">
        <f t="shared" si="8"/>
        <v/>
      </c>
      <c r="F19" s="7" t="str">
        <f t="shared" si="8"/>
        <v/>
      </c>
      <c r="G19" s="7" t="str">
        <f t="shared" si="8"/>
        <v/>
      </c>
      <c r="H19" s="7" t="str">
        <f t="shared" si="8"/>
        <v/>
      </c>
      <c r="I19" s="103" t="str">
        <f t="shared" si="8"/>
        <v/>
      </c>
      <c r="J19" s="7" t="str">
        <f t="shared" si="8"/>
        <v/>
      </c>
      <c r="K19" s="7" t="str">
        <f t="shared" si="8"/>
        <v/>
      </c>
      <c r="L19" s="7" t="str">
        <f t="shared" si="8"/>
        <v/>
      </c>
      <c r="M19" s="7" t="str">
        <f t="shared" si="8"/>
        <v/>
      </c>
      <c r="N19" s="103" t="str">
        <f t="shared" si="8"/>
        <v/>
      </c>
      <c r="O19" s="7" t="str">
        <f t="shared" si="8"/>
        <v/>
      </c>
      <c r="P19" s="7" t="str">
        <f t="shared" si="8"/>
        <v/>
      </c>
      <c r="Q19" s="7" t="str">
        <f t="shared" si="8"/>
        <v/>
      </c>
      <c r="R19" s="7" t="str">
        <f t="shared" si="8"/>
        <v/>
      </c>
      <c r="S19" s="103" t="str">
        <f t="shared" si="8"/>
        <v/>
      </c>
      <c r="T19" s="7" t="str">
        <f t="shared" si="8"/>
        <v/>
      </c>
      <c r="U19" s="7" t="str">
        <f t="shared" si="8"/>
        <v/>
      </c>
      <c r="V19" s="7" t="str">
        <f t="shared" si="8"/>
        <v/>
      </c>
      <c r="W19" s="7" t="str">
        <f t="shared" si="8"/>
        <v/>
      </c>
      <c r="X19" s="103" t="str">
        <f t="shared" si="8"/>
        <v/>
      </c>
      <c r="Y19" s="7" t="str">
        <f t="shared" si="8"/>
        <v/>
      </c>
      <c r="Z19" s="7" t="str">
        <f t="shared" si="8"/>
        <v/>
      </c>
      <c r="AA19" s="7" t="str">
        <f t="shared" si="8"/>
        <v/>
      </c>
      <c r="AB19" s="7" t="str">
        <f t="shared" si="8"/>
        <v/>
      </c>
      <c r="AC19" s="103" t="str">
        <f t="shared" si="8"/>
        <v/>
      </c>
      <c r="AD19" s="103" t="str">
        <f t="shared" si="8"/>
        <v/>
      </c>
      <c r="AE19" s="103" t="str">
        <f t="shared" si="8"/>
        <v/>
      </c>
      <c r="AF19" s="103" t="str">
        <f t="shared" si="8"/>
        <v/>
      </c>
      <c r="AG19" s="103" t="str">
        <f t="shared" si="8"/>
        <v/>
      </c>
      <c r="AH19" s="103" t="str">
        <f t="shared" si="8"/>
        <v/>
      </c>
      <c r="AI19" s="103" t="str">
        <f t="shared" si="8"/>
        <v/>
      </c>
      <c r="AJ19" s="103" t="str">
        <f t="shared" si="8"/>
        <v/>
      </c>
      <c r="AK19" s="103" t="str">
        <f t="shared" si="8"/>
        <v/>
      </c>
      <c r="AL19" s="103" t="str">
        <f t="shared" si="8"/>
        <v/>
      </c>
      <c r="AM19" s="103" t="str">
        <f t="shared" si="8"/>
        <v/>
      </c>
      <c r="AN19" s="103" t="str">
        <f t="shared" si="8"/>
        <v/>
      </c>
      <c r="AO19" s="103" t="str">
        <f t="shared" si="8"/>
        <v/>
      </c>
      <c r="AP19" s="103" t="str">
        <f t="shared" si="8"/>
        <v/>
      </c>
      <c r="AQ19" s="103" t="str">
        <f t="shared" si="8"/>
        <v/>
      </c>
      <c r="AR19" s="103" t="str">
        <f t="shared" si="8"/>
        <v/>
      </c>
      <c r="AS19" s="103" t="str">
        <f t="shared" si="8"/>
        <v/>
      </c>
      <c r="AT19" s="103" t="str">
        <f t="shared" si="8"/>
        <v/>
      </c>
      <c r="AU19" s="103" t="str">
        <f t="shared" si="8"/>
        <v/>
      </c>
      <c r="AV19" s="103" t="str">
        <f t="shared" si="8"/>
        <v/>
      </c>
      <c r="AW19" s="103" t="str">
        <f t="shared" si="8"/>
        <v/>
      </c>
      <c r="AX19" s="103" t="str">
        <f t="shared" si="8"/>
        <v/>
      </c>
      <c r="AY19" s="103" t="str">
        <f t="shared" si="8"/>
        <v/>
      </c>
      <c r="AZ19" s="103" t="str">
        <f t="shared" si="8"/>
        <v/>
      </c>
      <c r="BA19" s="103" t="str">
        <f t="shared" si="8"/>
        <v/>
      </c>
      <c r="BB19" s="103" t="str">
        <f t="shared" si="8"/>
        <v/>
      </c>
      <c r="BC19" s="103" t="str">
        <f t="shared" si="8"/>
        <v/>
      </c>
      <c r="BD19" s="103" t="str">
        <f t="shared" si="8"/>
        <v/>
      </c>
      <c r="BE19" s="103" t="str">
        <f t="shared" si="8"/>
        <v/>
      </c>
      <c r="BF19" s="103" t="str">
        <f t="shared" si="8"/>
        <v/>
      </c>
      <c r="BG19" s="103" t="str">
        <f t="shared" si="8"/>
        <v/>
      </c>
      <c r="BH19" s="103" t="str">
        <f t="shared" si="8"/>
        <v/>
      </c>
      <c r="BI19" s="103" t="str">
        <f t="shared" si="8"/>
        <v/>
      </c>
      <c r="BJ19" s="103" t="str">
        <f t="shared" si="8"/>
        <v/>
      </c>
      <c r="BK19" s="103" t="str">
        <f t="shared" si="8"/>
        <v/>
      </c>
      <c r="BL19" s="103" t="str">
        <f t="shared" si="8"/>
        <v/>
      </c>
      <c r="BM19" s="103" t="str">
        <f t="shared" si="8"/>
        <v/>
      </c>
      <c r="BN19" s="103" t="str">
        <f t="shared" si="8"/>
        <v/>
      </c>
      <c r="BO19" s="103" t="str">
        <f t="shared" si="8"/>
        <v/>
      </c>
      <c r="BP19" s="103" t="str">
        <f t="shared" si="8"/>
        <v/>
      </c>
      <c r="BQ19" s="103" t="str">
        <f t="shared" si="8"/>
        <v/>
      </c>
      <c r="BR19" s="103" t="str">
        <f t="shared" si="8"/>
        <v/>
      </c>
      <c r="BS19" s="103" t="str">
        <f t="shared" si="8"/>
        <v/>
      </c>
      <c r="BT19" s="103" t="str">
        <f t="shared" ref="BT19:EO19" si="9">IF(NOT(COUNTA(BT20)), "",IF(NOT(COUNT(BT20)),"NK",SUM(BT20)))</f>
        <v/>
      </c>
      <c r="BU19" s="103" t="str">
        <f t="shared" si="9"/>
        <v/>
      </c>
      <c r="BV19" s="103" t="str">
        <f t="shared" si="9"/>
        <v/>
      </c>
      <c r="BW19" s="103" t="str">
        <f t="shared" si="9"/>
        <v/>
      </c>
      <c r="BX19" s="103" t="str">
        <f t="shared" si="9"/>
        <v/>
      </c>
      <c r="BY19" s="103" t="str">
        <f t="shared" si="9"/>
        <v/>
      </c>
      <c r="BZ19" s="103" t="str">
        <f t="shared" si="9"/>
        <v/>
      </c>
      <c r="CA19" s="103" t="str">
        <f t="shared" si="9"/>
        <v/>
      </c>
      <c r="CB19" s="103" t="str">
        <f t="shared" si="9"/>
        <v/>
      </c>
      <c r="CC19" s="103" t="str">
        <f t="shared" si="9"/>
        <v/>
      </c>
      <c r="CD19" s="103" t="str">
        <f t="shared" si="9"/>
        <v/>
      </c>
      <c r="CE19" s="103" t="str">
        <f t="shared" si="9"/>
        <v/>
      </c>
      <c r="CF19" s="103" t="str">
        <f t="shared" si="9"/>
        <v/>
      </c>
      <c r="CG19" s="103" t="str">
        <f t="shared" si="9"/>
        <v/>
      </c>
      <c r="CH19" s="103" t="str">
        <f t="shared" si="9"/>
        <v/>
      </c>
      <c r="CI19" s="103" t="str">
        <f t="shared" si="9"/>
        <v/>
      </c>
      <c r="CJ19" s="103" t="str">
        <f t="shared" si="9"/>
        <v/>
      </c>
      <c r="CK19" s="103" t="str">
        <f t="shared" si="9"/>
        <v/>
      </c>
      <c r="CL19" s="103" t="str">
        <f t="shared" si="9"/>
        <v/>
      </c>
      <c r="CM19" s="103" t="str">
        <f t="shared" si="9"/>
        <v/>
      </c>
      <c r="CN19" s="103" t="str">
        <f t="shared" si="9"/>
        <v/>
      </c>
      <c r="CO19" s="103" t="str">
        <f t="shared" si="9"/>
        <v/>
      </c>
      <c r="CP19" s="103" t="str">
        <f t="shared" si="9"/>
        <v/>
      </c>
      <c r="CQ19" s="103" t="str">
        <f t="shared" si="9"/>
        <v/>
      </c>
      <c r="CR19" s="103" t="str">
        <f t="shared" si="9"/>
        <v/>
      </c>
      <c r="CS19" s="103" t="str">
        <f t="shared" si="9"/>
        <v/>
      </c>
      <c r="CT19" s="103" t="str">
        <f t="shared" si="9"/>
        <v/>
      </c>
      <c r="CU19" s="103" t="str">
        <f t="shared" si="9"/>
        <v/>
      </c>
      <c r="CV19" s="103" t="str">
        <f t="shared" si="9"/>
        <v/>
      </c>
      <c r="CW19" s="103" t="str">
        <f t="shared" si="9"/>
        <v/>
      </c>
      <c r="CX19" s="103" t="str">
        <f t="shared" si="9"/>
        <v/>
      </c>
      <c r="CY19" s="103" t="str">
        <f t="shared" si="9"/>
        <v/>
      </c>
      <c r="CZ19" s="103" t="str">
        <f t="shared" si="9"/>
        <v/>
      </c>
      <c r="DA19" s="103" t="str">
        <f t="shared" si="9"/>
        <v/>
      </c>
      <c r="DB19" s="103" t="str">
        <f t="shared" si="9"/>
        <v/>
      </c>
      <c r="DC19" s="103" t="str">
        <f t="shared" si="9"/>
        <v/>
      </c>
      <c r="DD19" s="103" t="str">
        <f t="shared" si="9"/>
        <v/>
      </c>
      <c r="DE19" s="103" t="str">
        <f t="shared" si="9"/>
        <v/>
      </c>
      <c r="DF19" s="103" t="str">
        <f t="shared" si="9"/>
        <v/>
      </c>
      <c r="DG19" s="103" t="str">
        <f t="shared" si="9"/>
        <v/>
      </c>
      <c r="DH19" s="103" t="str">
        <f t="shared" si="9"/>
        <v/>
      </c>
      <c r="DI19" s="103" t="str">
        <f t="shared" si="9"/>
        <v/>
      </c>
      <c r="DJ19" s="103" t="str">
        <f t="shared" si="9"/>
        <v/>
      </c>
      <c r="DK19" s="103" t="str">
        <f t="shared" si="9"/>
        <v/>
      </c>
      <c r="DL19" s="103" t="str">
        <f t="shared" si="9"/>
        <v/>
      </c>
      <c r="DM19" s="103" t="str">
        <f t="shared" si="9"/>
        <v/>
      </c>
      <c r="DN19" s="103" t="str">
        <f t="shared" si="9"/>
        <v/>
      </c>
      <c r="DO19" s="103" t="str">
        <f t="shared" si="9"/>
        <v/>
      </c>
      <c r="DP19" s="103" t="str">
        <f t="shared" si="9"/>
        <v/>
      </c>
      <c r="DQ19" s="103" t="str">
        <f t="shared" si="9"/>
        <v/>
      </c>
      <c r="DR19" s="103" t="str">
        <f t="shared" si="9"/>
        <v/>
      </c>
      <c r="DS19" s="103" t="str">
        <f t="shared" si="9"/>
        <v/>
      </c>
      <c r="DT19" s="103" t="str">
        <f t="shared" si="9"/>
        <v/>
      </c>
      <c r="DU19" s="103" t="str">
        <f t="shared" si="9"/>
        <v/>
      </c>
      <c r="DV19" s="103" t="str">
        <f t="shared" si="9"/>
        <v/>
      </c>
      <c r="DW19" s="103" t="str">
        <f t="shared" si="9"/>
        <v/>
      </c>
      <c r="DX19" s="103" t="str">
        <f t="shared" si="9"/>
        <v/>
      </c>
      <c r="DY19" s="103" t="str">
        <f t="shared" si="9"/>
        <v/>
      </c>
      <c r="DZ19" s="103" t="str">
        <f t="shared" si="9"/>
        <v/>
      </c>
      <c r="EA19" s="103" t="str">
        <f t="shared" si="9"/>
        <v/>
      </c>
      <c r="EB19" s="103" t="str">
        <f t="shared" si="9"/>
        <v/>
      </c>
      <c r="EC19" s="103" t="str">
        <f t="shared" si="9"/>
        <v/>
      </c>
      <c r="ED19" s="103" t="str">
        <f t="shared" si="9"/>
        <v/>
      </c>
      <c r="EE19" s="103" t="str">
        <f t="shared" si="9"/>
        <v/>
      </c>
      <c r="EF19" s="103" t="str">
        <f t="shared" si="9"/>
        <v/>
      </c>
      <c r="EG19" s="103" t="str">
        <f t="shared" si="9"/>
        <v/>
      </c>
      <c r="EH19" s="103" t="str">
        <f t="shared" si="9"/>
        <v/>
      </c>
      <c r="EI19" s="103" t="str">
        <f t="shared" si="9"/>
        <v/>
      </c>
      <c r="EJ19" s="103" t="str">
        <f t="shared" si="9"/>
        <v/>
      </c>
      <c r="EK19" s="103" t="str">
        <f t="shared" si="9"/>
        <v/>
      </c>
      <c r="EL19" s="103" t="str">
        <f t="shared" si="9"/>
        <v/>
      </c>
      <c r="EM19" s="103" t="str">
        <f t="shared" si="9"/>
        <v/>
      </c>
      <c r="EN19" s="103" t="str">
        <f t="shared" si="9"/>
        <v/>
      </c>
      <c r="EO19" s="103" t="str">
        <f t="shared" si="9"/>
        <v/>
      </c>
      <c r="EP19" s="103" t="str">
        <f t="shared" ref="EP19:FN19" si="10">IF(NOT(COUNTA(EP20)), "",IF(NOT(COUNT(EP20)),"NK",SUM(EP20)))</f>
        <v/>
      </c>
      <c r="EQ19" s="103" t="str">
        <f t="shared" si="10"/>
        <v/>
      </c>
      <c r="ER19" s="103" t="str">
        <f t="shared" si="10"/>
        <v/>
      </c>
      <c r="ES19" s="103" t="str">
        <f t="shared" si="10"/>
        <v/>
      </c>
      <c r="ET19" s="103" t="str">
        <f t="shared" si="10"/>
        <v/>
      </c>
      <c r="EU19" s="103" t="str">
        <f t="shared" si="10"/>
        <v/>
      </c>
      <c r="EV19" s="103" t="str">
        <f t="shared" si="10"/>
        <v/>
      </c>
      <c r="EW19" s="103" t="str">
        <f t="shared" si="10"/>
        <v/>
      </c>
      <c r="EX19" s="103" t="str">
        <f t="shared" si="10"/>
        <v/>
      </c>
      <c r="EY19" s="103" t="str">
        <f t="shared" si="10"/>
        <v/>
      </c>
      <c r="EZ19" s="103" t="str">
        <f t="shared" si="10"/>
        <v/>
      </c>
      <c r="FA19" s="103" t="str">
        <f t="shared" si="10"/>
        <v/>
      </c>
      <c r="FB19" s="103" t="str">
        <f t="shared" si="10"/>
        <v/>
      </c>
      <c r="FC19" s="103" t="str">
        <f t="shared" si="10"/>
        <v/>
      </c>
      <c r="FD19" s="103" t="str">
        <f t="shared" si="10"/>
        <v/>
      </c>
      <c r="FE19" s="103" t="str">
        <f t="shared" si="10"/>
        <v/>
      </c>
      <c r="FF19" s="103" t="str">
        <f t="shared" si="10"/>
        <v/>
      </c>
      <c r="FG19" s="103" t="str">
        <f t="shared" si="10"/>
        <v/>
      </c>
      <c r="FH19" s="103" t="str">
        <f t="shared" si="10"/>
        <v/>
      </c>
      <c r="FI19" s="103" t="str">
        <f t="shared" si="10"/>
        <v/>
      </c>
      <c r="FJ19" s="103" t="str">
        <f t="shared" si="10"/>
        <v/>
      </c>
      <c r="FK19" s="103" t="str">
        <f t="shared" si="10"/>
        <v/>
      </c>
      <c r="FL19" s="103" t="str">
        <f t="shared" si="10"/>
        <v/>
      </c>
      <c r="FM19" s="103" t="str">
        <f t="shared" si="10"/>
        <v/>
      </c>
      <c r="FN19" s="103" t="str">
        <f t="shared" si="10"/>
        <v/>
      </c>
    </row>
    <row r="20" spans="1:170" x14ac:dyDescent="0.3">
      <c r="A20" s="60" t="s">
        <v>24554</v>
      </c>
      <c r="B20" s="24" t="s">
        <v>24555</v>
      </c>
    </row>
    <row r="21" spans="1:170" x14ac:dyDescent="0.3">
      <c r="A21" s="59" t="s">
        <v>24556</v>
      </c>
      <c r="B21" s="24" t="s">
        <v>24557</v>
      </c>
      <c r="C21" s="103" t="str">
        <f t="shared" ref="C21:BS21" si="11">IF(NOT(COUNTA(C22:C26)), "",IF(NOT(COUNT(C22:C26)),"NK",SUM(C22:C26)))</f>
        <v/>
      </c>
      <c r="D21" s="103" t="str">
        <f t="shared" si="11"/>
        <v/>
      </c>
      <c r="E21" s="103" t="str">
        <f t="shared" si="11"/>
        <v/>
      </c>
      <c r="F21" s="103" t="str">
        <f t="shared" si="11"/>
        <v/>
      </c>
      <c r="G21" s="103" t="str">
        <f t="shared" si="11"/>
        <v/>
      </c>
      <c r="H21" s="103" t="str">
        <f t="shared" si="11"/>
        <v/>
      </c>
      <c r="I21" s="103" t="str">
        <f t="shared" si="11"/>
        <v/>
      </c>
      <c r="J21" s="103" t="str">
        <f t="shared" si="11"/>
        <v/>
      </c>
      <c r="K21" s="103" t="str">
        <f t="shared" si="11"/>
        <v/>
      </c>
      <c r="L21" s="103" t="str">
        <f t="shared" si="11"/>
        <v/>
      </c>
      <c r="M21" s="103" t="str">
        <f t="shared" si="11"/>
        <v/>
      </c>
      <c r="N21" s="103" t="str">
        <f t="shared" si="11"/>
        <v/>
      </c>
      <c r="O21" s="103" t="str">
        <f t="shared" si="11"/>
        <v/>
      </c>
      <c r="P21" s="103" t="str">
        <f t="shared" si="11"/>
        <v/>
      </c>
      <c r="Q21" s="103" t="str">
        <f t="shared" si="11"/>
        <v/>
      </c>
      <c r="R21" s="103" t="str">
        <f t="shared" si="11"/>
        <v/>
      </c>
      <c r="S21" s="103" t="str">
        <f t="shared" si="11"/>
        <v/>
      </c>
      <c r="T21" s="103" t="str">
        <f t="shared" si="11"/>
        <v/>
      </c>
      <c r="U21" s="103" t="str">
        <f t="shared" si="11"/>
        <v/>
      </c>
      <c r="V21" s="103" t="str">
        <f t="shared" si="11"/>
        <v/>
      </c>
      <c r="W21" s="103" t="str">
        <f t="shared" si="11"/>
        <v/>
      </c>
      <c r="X21" s="103" t="str">
        <f t="shared" si="11"/>
        <v/>
      </c>
      <c r="Y21" s="103" t="str">
        <f t="shared" si="11"/>
        <v/>
      </c>
      <c r="Z21" s="103" t="str">
        <f t="shared" si="11"/>
        <v/>
      </c>
      <c r="AA21" s="103" t="str">
        <f t="shared" si="11"/>
        <v/>
      </c>
      <c r="AB21" s="103" t="str">
        <f t="shared" si="11"/>
        <v/>
      </c>
      <c r="AC21" s="103" t="str">
        <f t="shared" si="11"/>
        <v/>
      </c>
      <c r="AD21" s="103" t="str">
        <f t="shared" si="11"/>
        <v/>
      </c>
      <c r="AE21" s="103" t="str">
        <f t="shared" si="11"/>
        <v/>
      </c>
      <c r="AF21" s="103" t="str">
        <f t="shared" si="11"/>
        <v/>
      </c>
      <c r="AG21" s="103" t="str">
        <f t="shared" si="11"/>
        <v/>
      </c>
      <c r="AH21" s="103" t="str">
        <f t="shared" si="11"/>
        <v/>
      </c>
      <c r="AI21" s="103" t="str">
        <f t="shared" si="11"/>
        <v/>
      </c>
      <c r="AJ21" s="103" t="str">
        <f t="shared" si="11"/>
        <v/>
      </c>
      <c r="AK21" s="103" t="str">
        <f t="shared" si="11"/>
        <v/>
      </c>
      <c r="AL21" s="103" t="str">
        <f t="shared" si="11"/>
        <v/>
      </c>
      <c r="AM21" s="103" t="str">
        <f t="shared" ref="AM21:AR21" si="12">IF(NOT(COUNTA(AM22:AM26)), "",IF(NOT(COUNT(AM22:AM26)),"NK",SUM(AM22:AM26)))</f>
        <v/>
      </c>
      <c r="AN21" s="103" t="str">
        <f t="shared" si="12"/>
        <v/>
      </c>
      <c r="AO21" s="103" t="str">
        <f t="shared" si="12"/>
        <v/>
      </c>
      <c r="AP21" s="103" t="str">
        <f t="shared" si="12"/>
        <v/>
      </c>
      <c r="AQ21" s="103" t="str">
        <f t="shared" si="12"/>
        <v/>
      </c>
      <c r="AR21" s="103" t="str">
        <f t="shared" si="12"/>
        <v/>
      </c>
      <c r="AS21" s="103" t="str">
        <f t="shared" si="11"/>
        <v/>
      </c>
      <c r="AT21" s="103" t="str">
        <f t="shared" si="11"/>
        <v/>
      </c>
      <c r="AU21" s="103" t="str">
        <f t="shared" si="11"/>
        <v/>
      </c>
      <c r="AV21" s="103" t="str">
        <f t="shared" si="11"/>
        <v/>
      </c>
      <c r="AW21" s="103" t="str">
        <f t="shared" si="11"/>
        <v/>
      </c>
      <c r="AX21" s="103" t="str">
        <f t="shared" si="11"/>
        <v/>
      </c>
      <c r="AY21" s="103" t="str">
        <f t="shared" si="11"/>
        <v/>
      </c>
      <c r="AZ21" s="103" t="str">
        <f t="shared" si="11"/>
        <v/>
      </c>
      <c r="BA21" s="103" t="str">
        <f t="shared" si="11"/>
        <v/>
      </c>
      <c r="BB21" s="103" t="str">
        <f t="shared" si="11"/>
        <v/>
      </c>
      <c r="BC21" s="103" t="str">
        <f t="shared" si="11"/>
        <v/>
      </c>
      <c r="BD21" s="103" t="str">
        <f t="shared" si="11"/>
        <v/>
      </c>
      <c r="BE21" s="103" t="str">
        <f t="shared" si="11"/>
        <v/>
      </c>
      <c r="BF21" s="103" t="str">
        <f t="shared" si="11"/>
        <v/>
      </c>
      <c r="BG21" s="103" t="str">
        <f t="shared" si="11"/>
        <v/>
      </c>
      <c r="BH21" s="103" t="str">
        <f t="shared" si="11"/>
        <v/>
      </c>
      <c r="BI21" s="103" t="str">
        <f t="shared" si="11"/>
        <v/>
      </c>
      <c r="BJ21" s="103" t="str">
        <f t="shared" si="11"/>
        <v/>
      </c>
      <c r="BK21" s="103" t="str">
        <f t="shared" si="11"/>
        <v/>
      </c>
      <c r="BL21" s="103" t="str">
        <f t="shared" si="11"/>
        <v/>
      </c>
      <c r="BM21" s="103" t="str">
        <f t="shared" si="11"/>
        <v/>
      </c>
      <c r="BN21" s="103" t="str">
        <f t="shared" si="11"/>
        <v/>
      </c>
      <c r="BO21" s="103" t="str">
        <f t="shared" si="11"/>
        <v/>
      </c>
      <c r="BP21" s="103" t="str">
        <f t="shared" si="11"/>
        <v/>
      </c>
      <c r="BQ21" s="103" t="str">
        <f t="shared" si="11"/>
        <v/>
      </c>
      <c r="BR21" s="103" t="str">
        <f t="shared" si="11"/>
        <v/>
      </c>
      <c r="BS21" s="103" t="str">
        <f t="shared" si="11"/>
        <v/>
      </c>
      <c r="BT21" s="103" t="str">
        <f t="shared" ref="BT21:EO21" si="13">IF(NOT(COUNTA(BT22:BT26)), "",IF(NOT(COUNT(BT22:BT26)),"NK",SUM(BT22:BT26)))</f>
        <v/>
      </c>
      <c r="BU21" s="103" t="str">
        <f t="shared" si="13"/>
        <v/>
      </c>
      <c r="BV21" s="103" t="str">
        <f t="shared" si="13"/>
        <v/>
      </c>
      <c r="BW21" s="103" t="str">
        <f t="shared" si="13"/>
        <v/>
      </c>
      <c r="BX21" s="103" t="str">
        <f t="shared" si="13"/>
        <v/>
      </c>
      <c r="BY21" s="103" t="str">
        <f t="shared" si="13"/>
        <v/>
      </c>
      <c r="BZ21" s="103" t="str">
        <f t="shared" si="13"/>
        <v/>
      </c>
      <c r="CA21" s="103" t="str">
        <f t="shared" si="13"/>
        <v/>
      </c>
      <c r="CB21" s="103" t="str">
        <f t="shared" si="13"/>
        <v/>
      </c>
      <c r="CC21" s="103" t="str">
        <f t="shared" ref="CC21:CH21" si="14">IF(NOT(COUNTA(CC22:CC26)), "",IF(NOT(COUNT(CC22:CC26)),"NK",SUM(CC22:CC26)))</f>
        <v/>
      </c>
      <c r="CD21" s="103" t="str">
        <f t="shared" si="14"/>
        <v/>
      </c>
      <c r="CE21" s="103" t="str">
        <f t="shared" si="14"/>
        <v/>
      </c>
      <c r="CF21" s="103" t="str">
        <f t="shared" si="14"/>
        <v/>
      </c>
      <c r="CG21" s="103" t="str">
        <f t="shared" si="14"/>
        <v/>
      </c>
      <c r="CH21" s="103" t="str">
        <f t="shared" si="14"/>
        <v/>
      </c>
      <c r="CI21" s="103" t="str">
        <f t="shared" si="13"/>
        <v/>
      </c>
      <c r="CJ21" s="103" t="str">
        <f t="shared" si="13"/>
        <v/>
      </c>
      <c r="CK21" s="103" t="str">
        <f t="shared" si="13"/>
        <v/>
      </c>
      <c r="CL21" s="103" t="str">
        <f t="shared" si="13"/>
        <v/>
      </c>
      <c r="CM21" s="103" t="str">
        <f t="shared" si="13"/>
        <v/>
      </c>
      <c r="CN21" s="103" t="str">
        <f t="shared" si="13"/>
        <v/>
      </c>
      <c r="CO21" s="103" t="str">
        <f t="shared" si="13"/>
        <v/>
      </c>
      <c r="CP21" s="103" t="str">
        <f t="shared" si="13"/>
        <v/>
      </c>
      <c r="CQ21" s="103" t="str">
        <f t="shared" si="13"/>
        <v/>
      </c>
      <c r="CR21" s="103" t="str">
        <f t="shared" si="13"/>
        <v/>
      </c>
      <c r="CS21" s="103" t="str">
        <f t="shared" si="13"/>
        <v/>
      </c>
      <c r="CT21" s="103" t="str">
        <f t="shared" si="13"/>
        <v/>
      </c>
      <c r="CU21" s="103" t="str">
        <f t="shared" si="13"/>
        <v/>
      </c>
      <c r="CV21" s="103" t="str">
        <f t="shared" si="13"/>
        <v/>
      </c>
      <c r="CW21" s="103" t="str">
        <f t="shared" si="13"/>
        <v/>
      </c>
      <c r="CX21" s="103" t="str">
        <f t="shared" si="13"/>
        <v/>
      </c>
      <c r="CY21" s="103" t="str">
        <f t="shared" si="13"/>
        <v/>
      </c>
      <c r="CZ21" s="103" t="str">
        <f t="shared" si="13"/>
        <v/>
      </c>
      <c r="DA21" s="103" t="str">
        <f t="shared" si="13"/>
        <v/>
      </c>
      <c r="DB21" s="103" t="str">
        <f t="shared" si="13"/>
        <v/>
      </c>
      <c r="DC21" s="103" t="str">
        <f t="shared" si="13"/>
        <v/>
      </c>
      <c r="DD21" s="103" t="str">
        <f t="shared" si="13"/>
        <v/>
      </c>
      <c r="DE21" s="103" t="str">
        <f t="shared" si="13"/>
        <v/>
      </c>
      <c r="DF21" s="103" t="str">
        <f t="shared" si="13"/>
        <v/>
      </c>
      <c r="DG21" s="103" t="str">
        <f t="shared" si="13"/>
        <v/>
      </c>
      <c r="DH21" s="103" t="str">
        <f t="shared" si="13"/>
        <v/>
      </c>
      <c r="DI21" s="103" t="str">
        <f t="shared" si="13"/>
        <v/>
      </c>
      <c r="DJ21" s="103" t="str">
        <f t="shared" si="13"/>
        <v/>
      </c>
      <c r="DK21" s="103" t="str">
        <f t="shared" si="13"/>
        <v/>
      </c>
      <c r="DL21" s="103" t="str">
        <f t="shared" si="13"/>
        <v/>
      </c>
      <c r="DM21" s="103" t="str">
        <f t="shared" si="13"/>
        <v/>
      </c>
      <c r="DN21" s="103" t="str">
        <f t="shared" si="13"/>
        <v/>
      </c>
      <c r="DO21" s="103" t="str">
        <f t="shared" si="13"/>
        <v/>
      </c>
      <c r="DP21" s="103" t="str">
        <f t="shared" si="13"/>
        <v/>
      </c>
      <c r="DQ21" s="103" t="str">
        <f t="shared" si="13"/>
        <v/>
      </c>
      <c r="DR21" s="103" t="str">
        <f t="shared" si="13"/>
        <v/>
      </c>
      <c r="DS21" s="103" t="str">
        <f t="shared" ref="DS21:DX21" si="15">IF(NOT(COUNTA(DS22:DS26)), "",IF(NOT(COUNT(DS22:DS26)),"NK",SUM(DS22:DS26)))</f>
        <v/>
      </c>
      <c r="DT21" s="103" t="str">
        <f t="shared" si="15"/>
        <v/>
      </c>
      <c r="DU21" s="103" t="str">
        <f t="shared" si="15"/>
        <v/>
      </c>
      <c r="DV21" s="103" t="str">
        <f t="shared" si="15"/>
        <v/>
      </c>
      <c r="DW21" s="103" t="str">
        <f t="shared" si="15"/>
        <v/>
      </c>
      <c r="DX21" s="103" t="str">
        <f t="shared" si="15"/>
        <v/>
      </c>
      <c r="DY21" s="103" t="str">
        <f t="shared" si="13"/>
        <v/>
      </c>
      <c r="DZ21" s="103" t="str">
        <f t="shared" si="13"/>
        <v/>
      </c>
      <c r="EA21" s="103" t="str">
        <f t="shared" si="13"/>
        <v/>
      </c>
      <c r="EB21" s="103" t="str">
        <f t="shared" si="13"/>
        <v/>
      </c>
      <c r="EC21" s="103" t="str">
        <f t="shared" si="13"/>
        <v/>
      </c>
      <c r="ED21" s="103" t="str">
        <f t="shared" si="13"/>
        <v/>
      </c>
      <c r="EE21" s="103" t="str">
        <f t="shared" si="13"/>
        <v/>
      </c>
      <c r="EF21" s="103" t="str">
        <f t="shared" si="13"/>
        <v/>
      </c>
      <c r="EG21" s="103" t="str">
        <f t="shared" si="13"/>
        <v/>
      </c>
      <c r="EH21" s="103" t="str">
        <f t="shared" si="13"/>
        <v/>
      </c>
      <c r="EI21" s="103" t="str">
        <f t="shared" si="13"/>
        <v/>
      </c>
      <c r="EJ21" s="103" t="str">
        <f t="shared" si="13"/>
        <v/>
      </c>
      <c r="EK21" s="103" t="str">
        <f t="shared" si="13"/>
        <v/>
      </c>
      <c r="EL21" s="103" t="str">
        <f t="shared" si="13"/>
        <v/>
      </c>
      <c r="EM21" s="103" t="str">
        <f t="shared" si="13"/>
        <v/>
      </c>
      <c r="EN21" s="103" t="str">
        <f t="shared" si="13"/>
        <v/>
      </c>
      <c r="EO21" s="103" t="str">
        <f t="shared" si="13"/>
        <v/>
      </c>
      <c r="EP21" s="103" t="str">
        <f t="shared" ref="EP21:FH21" si="16">IF(NOT(COUNTA(EP22:EP26)), "",IF(NOT(COUNT(EP22:EP26)),"NK",SUM(EP22:EP26)))</f>
        <v/>
      </c>
      <c r="EQ21" s="103" t="str">
        <f t="shared" si="16"/>
        <v/>
      </c>
      <c r="ER21" s="103" t="str">
        <f t="shared" si="16"/>
        <v/>
      </c>
      <c r="ES21" s="103" t="str">
        <f t="shared" si="16"/>
        <v/>
      </c>
      <c r="ET21" s="103" t="str">
        <f t="shared" si="16"/>
        <v/>
      </c>
      <c r="EU21" s="103" t="str">
        <f t="shared" si="16"/>
        <v/>
      </c>
      <c r="EV21" s="103" t="str">
        <f t="shared" si="16"/>
        <v/>
      </c>
      <c r="EW21" s="103" t="str">
        <f t="shared" si="16"/>
        <v/>
      </c>
      <c r="EX21" s="103" t="str">
        <f t="shared" si="16"/>
        <v/>
      </c>
      <c r="EY21" s="103" t="str">
        <f t="shared" si="16"/>
        <v/>
      </c>
      <c r="EZ21" s="103" t="str">
        <f t="shared" si="16"/>
        <v/>
      </c>
      <c r="FA21" s="103" t="str">
        <f t="shared" si="16"/>
        <v/>
      </c>
      <c r="FB21" s="103" t="str">
        <f t="shared" si="16"/>
        <v/>
      </c>
      <c r="FC21" s="103" t="str">
        <f t="shared" si="16"/>
        <v/>
      </c>
      <c r="FD21" s="103" t="str">
        <f t="shared" si="16"/>
        <v/>
      </c>
      <c r="FE21" s="103" t="str">
        <f t="shared" si="16"/>
        <v/>
      </c>
      <c r="FF21" s="103" t="str">
        <f t="shared" si="16"/>
        <v/>
      </c>
      <c r="FG21" s="103" t="str">
        <f t="shared" si="16"/>
        <v/>
      </c>
      <c r="FH21" s="103" t="str">
        <f t="shared" si="16"/>
        <v/>
      </c>
      <c r="FI21" s="103" t="str">
        <f t="shared" ref="FI21:FN21" si="17">IF(NOT(COUNTA(FI22:FI26)), "",IF(NOT(COUNT(FI22:FI26)),"NK",SUM(FI22:FI26)))</f>
        <v/>
      </c>
      <c r="FJ21" s="103" t="str">
        <f t="shared" si="17"/>
        <v/>
      </c>
      <c r="FK21" s="103" t="str">
        <f t="shared" si="17"/>
        <v/>
      </c>
      <c r="FL21" s="103" t="str">
        <f t="shared" si="17"/>
        <v/>
      </c>
      <c r="FM21" s="103" t="str">
        <f t="shared" si="17"/>
        <v/>
      </c>
      <c r="FN21" s="103" t="str">
        <f t="shared" si="17"/>
        <v/>
      </c>
    </row>
    <row r="22" spans="1:170" x14ac:dyDescent="0.3">
      <c r="A22" s="60" t="s">
        <v>24558</v>
      </c>
      <c r="B22" s="24" t="s">
        <v>24559</v>
      </c>
    </row>
    <row r="23" spans="1:170" x14ac:dyDescent="0.3">
      <c r="A23" s="60" t="s">
        <v>24560</v>
      </c>
      <c r="B23" s="24" t="s">
        <v>24561</v>
      </c>
    </row>
    <row r="24" spans="1:170" x14ac:dyDescent="0.3">
      <c r="A24" s="60" t="s">
        <v>24562</v>
      </c>
      <c r="B24" s="24" t="s">
        <v>24563</v>
      </c>
    </row>
    <row r="25" spans="1:170" x14ac:dyDescent="0.3">
      <c r="A25" s="60" t="s">
        <v>24564</v>
      </c>
      <c r="B25" s="24" t="s">
        <v>24565</v>
      </c>
    </row>
    <row r="26" spans="1:170" x14ac:dyDescent="0.3">
      <c r="A26" s="60" t="s">
        <v>24566</v>
      </c>
      <c r="B26" s="24" t="s">
        <v>24567</v>
      </c>
    </row>
    <row r="27" spans="1:170" x14ac:dyDescent="0.3">
      <c r="A27" s="59" t="s">
        <v>24568</v>
      </c>
      <c r="B27" s="24" t="s">
        <v>24569</v>
      </c>
      <c r="C27" s="103" t="str">
        <f t="shared" ref="C27:BS27" si="18">IF(NOT(COUNTA(C28:C32)), "",IF(NOT(COUNT(C28:C32)),"NK",SUM(C28:C32)))</f>
        <v/>
      </c>
      <c r="D27" s="103" t="str">
        <f t="shared" si="18"/>
        <v/>
      </c>
      <c r="E27" s="103" t="str">
        <f t="shared" si="18"/>
        <v/>
      </c>
      <c r="F27" s="103" t="str">
        <f t="shared" si="18"/>
        <v/>
      </c>
      <c r="G27" s="103" t="str">
        <f t="shared" si="18"/>
        <v/>
      </c>
      <c r="H27" s="103" t="str">
        <f t="shared" si="18"/>
        <v/>
      </c>
      <c r="I27" s="103" t="str">
        <f t="shared" si="18"/>
        <v/>
      </c>
      <c r="J27" s="103" t="str">
        <f t="shared" si="18"/>
        <v/>
      </c>
      <c r="K27" s="103" t="str">
        <f t="shared" si="18"/>
        <v/>
      </c>
      <c r="L27" s="103" t="str">
        <f t="shared" si="18"/>
        <v/>
      </c>
      <c r="M27" s="103" t="str">
        <f t="shared" si="18"/>
        <v/>
      </c>
      <c r="N27" s="103" t="str">
        <f t="shared" si="18"/>
        <v/>
      </c>
      <c r="O27" s="103" t="str">
        <f t="shared" si="18"/>
        <v/>
      </c>
      <c r="P27" s="103" t="str">
        <f t="shared" si="18"/>
        <v/>
      </c>
      <c r="Q27" s="103" t="str">
        <f t="shared" si="18"/>
        <v/>
      </c>
      <c r="R27" s="103" t="str">
        <f t="shared" si="18"/>
        <v/>
      </c>
      <c r="S27" s="103" t="str">
        <f t="shared" si="18"/>
        <v/>
      </c>
      <c r="T27" s="103" t="str">
        <f t="shared" si="18"/>
        <v/>
      </c>
      <c r="U27" s="103" t="str">
        <f t="shared" si="18"/>
        <v/>
      </c>
      <c r="V27" s="103" t="str">
        <f t="shared" si="18"/>
        <v/>
      </c>
      <c r="W27" s="103" t="str">
        <f t="shared" si="18"/>
        <v/>
      </c>
      <c r="X27" s="103" t="str">
        <f t="shared" si="18"/>
        <v/>
      </c>
      <c r="Y27" s="103" t="str">
        <f t="shared" si="18"/>
        <v/>
      </c>
      <c r="Z27" s="103" t="str">
        <f t="shared" si="18"/>
        <v/>
      </c>
      <c r="AA27" s="103" t="str">
        <f t="shared" si="18"/>
        <v/>
      </c>
      <c r="AB27" s="103" t="str">
        <f t="shared" si="18"/>
        <v/>
      </c>
      <c r="AC27" s="103" t="str">
        <f t="shared" si="18"/>
        <v/>
      </c>
      <c r="AD27" s="103" t="str">
        <f t="shared" si="18"/>
        <v/>
      </c>
      <c r="AE27" s="103" t="str">
        <f t="shared" si="18"/>
        <v/>
      </c>
      <c r="AF27" s="103" t="str">
        <f t="shared" si="18"/>
        <v/>
      </c>
      <c r="AG27" s="103" t="str">
        <f t="shared" si="18"/>
        <v/>
      </c>
      <c r="AH27" s="103" t="str">
        <f t="shared" si="18"/>
        <v/>
      </c>
      <c r="AI27" s="103" t="str">
        <f t="shared" si="18"/>
        <v/>
      </c>
      <c r="AJ27" s="103" t="str">
        <f t="shared" si="18"/>
        <v/>
      </c>
      <c r="AK27" s="103" t="str">
        <f t="shared" si="18"/>
        <v/>
      </c>
      <c r="AL27" s="103" t="str">
        <f t="shared" si="18"/>
        <v/>
      </c>
      <c r="AM27" s="103" t="str">
        <f t="shared" ref="AM27:AR27" si="19">IF(NOT(COUNTA(AM28:AM32)), "",IF(NOT(COUNT(AM28:AM32)),"NK",SUM(AM28:AM32)))</f>
        <v/>
      </c>
      <c r="AN27" s="103" t="str">
        <f t="shared" si="19"/>
        <v/>
      </c>
      <c r="AO27" s="103" t="str">
        <f t="shared" si="19"/>
        <v/>
      </c>
      <c r="AP27" s="103" t="str">
        <f t="shared" si="19"/>
        <v/>
      </c>
      <c r="AQ27" s="103" t="str">
        <f t="shared" si="19"/>
        <v/>
      </c>
      <c r="AR27" s="103" t="str">
        <f t="shared" si="19"/>
        <v/>
      </c>
      <c r="AS27" s="103" t="str">
        <f t="shared" si="18"/>
        <v/>
      </c>
      <c r="AT27" s="103" t="str">
        <f t="shared" si="18"/>
        <v/>
      </c>
      <c r="AU27" s="103" t="str">
        <f t="shared" si="18"/>
        <v/>
      </c>
      <c r="AV27" s="103" t="str">
        <f t="shared" si="18"/>
        <v/>
      </c>
      <c r="AW27" s="103" t="str">
        <f t="shared" si="18"/>
        <v/>
      </c>
      <c r="AX27" s="103" t="str">
        <f t="shared" si="18"/>
        <v/>
      </c>
      <c r="AY27" s="103" t="str">
        <f t="shared" si="18"/>
        <v/>
      </c>
      <c r="AZ27" s="103" t="str">
        <f t="shared" si="18"/>
        <v/>
      </c>
      <c r="BA27" s="103" t="str">
        <f t="shared" si="18"/>
        <v/>
      </c>
      <c r="BB27" s="103" t="str">
        <f t="shared" si="18"/>
        <v/>
      </c>
      <c r="BC27" s="103" t="str">
        <f t="shared" si="18"/>
        <v/>
      </c>
      <c r="BD27" s="103" t="str">
        <f t="shared" si="18"/>
        <v/>
      </c>
      <c r="BE27" s="103" t="str">
        <f t="shared" si="18"/>
        <v/>
      </c>
      <c r="BF27" s="103" t="str">
        <f t="shared" si="18"/>
        <v/>
      </c>
      <c r="BG27" s="103" t="str">
        <f t="shared" si="18"/>
        <v/>
      </c>
      <c r="BH27" s="103" t="str">
        <f t="shared" si="18"/>
        <v/>
      </c>
      <c r="BI27" s="103" t="str">
        <f t="shared" si="18"/>
        <v/>
      </c>
      <c r="BJ27" s="103" t="str">
        <f t="shared" si="18"/>
        <v/>
      </c>
      <c r="BK27" s="103" t="str">
        <f t="shared" si="18"/>
        <v/>
      </c>
      <c r="BL27" s="103" t="str">
        <f t="shared" si="18"/>
        <v/>
      </c>
      <c r="BM27" s="103" t="str">
        <f t="shared" si="18"/>
        <v/>
      </c>
      <c r="BN27" s="103" t="str">
        <f t="shared" si="18"/>
        <v/>
      </c>
      <c r="BO27" s="103" t="str">
        <f t="shared" si="18"/>
        <v/>
      </c>
      <c r="BP27" s="103" t="str">
        <f t="shared" si="18"/>
        <v/>
      </c>
      <c r="BQ27" s="103" t="str">
        <f t="shared" si="18"/>
        <v/>
      </c>
      <c r="BR27" s="103" t="str">
        <f t="shared" si="18"/>
        <v/>
      </c>
      <c r="BS27" s="103" t="str">
        <f t="shared" si="18"/>
        <v/>
      </c>
      <c r="BT27" s="103" t="str">
        <f t="shared" ref="BT27:EO27" si="20">IF(NOT(COUNTA(BT28:BT32)), "",IF(NOT(COUNT(BT28:BT32)),"NK",SUM(BT28:BT32)))</f>
        <v/>
      </c>
      <c r="BU27" s="103" t="str">
        <f t="shared" si="20"/>
        <v/>
      </c>
      <c r="BV27" s="103" t="str">
        <f t="shared" si="20"/>
        <v/>
      </c>
      <c r="BW27" s="103" t="str">
        <f t="shared" si="20"/>
        <v/>
      </c>
      <c r="BX27" s="103" t="str">
        <f t="shared" si="20"/>
        <v/>
      </c>
      <c r="BY27" s="103" t="str">
        <f t="shared" si="20"/>
        <v/>
      </c>
      <c r="BZ27" s="103" t="str">
        <f t="shared" si="20"/>
        <v/>
      </c>
      <c r="CA27" s="103" t="str">
        <f t="shared" si="20"/>
        <v/>
      </c>
      <c r="CB27" s="103" t="str">
        <f t="shared" si="20"/>
        <v/>
      </c>
      <c r="CC27" s="103" t="str">
        <f t="shared" ref="CC27:CH27" si="21">IF(NOT(COUNTA(CC28:CC32)), "",IF(NOT(COUNT(CC28:CC32)),"NK",SUM(CC28:CC32)))</f>
        <v/>
      </c>
      <c r="CD27" s="103" t="str">
        <f t="shared" si="21"/>
        <v/>
      </c>
      <c r="CE27" s="103" t="str">
        <f t="shared" si="21"/>
        <v/>
      </c>
      <c r="CF27" s="103" t="str">
        <f t="shared" si="21"/>
        <v/>
      </c>
      <c r="CG27" s="103" t="str">
        <f t="shared" si="21"/>
        <v/>
      </c>
      <c r="CH27" s="103" t="str">
        <f t="shared" si="21"/>
        <v/>
      </c>
      <c r="CI27" s="103" t="str">
        <f t="shared" si="20"/>
        <v/>
      </c>
      <c r="CJ27" s="103" t="str">
        <f t="shared" si="20"/>
        <v/>
      </c>
      <c r="CK27" s="103" t="str">
        <f t="shared" si="20"/>
        <v/>
      </c>
      <c r="CL27" s="103" t="str">
        <f t="shared" si="20"/>
        <v/>
      </c>
      <c r="CM27" s="103" t="str">
        <f t="shared" si="20"/>
        <v/>
      </c>
      <c r="CN27" s="103" t="str">
        <f t="shared" si="20"/>
        <v/>
      </c>
      <c r="CO27" s="103" t="str">
        <f t="shared" si="20"/>
        <v/>
      </c>
      <c r="CP27" s="103" t="str">
        <f t="shared" si="20"/>
        <v/>
      </c>
      <c r="CQ27" s="103" t="str">
        <f t="shared" si="20"/>
        <v/>
      </c>
      <c r="CR27" s="103" t="str">
        <f t="shared" si="20"/>
        <v/>
      </c>
      <c r="CS27" s="103" t="str">
        <f t="shared" si="20"/>
        <v/>
      </c>
      <c r="CT27" s="103" t="str">
        <f t="shared" si="20"/>
        <v/>
      </c>
      <c r="CU27" s="103" t="str">
        <f t="shared" si="20"/>
        <v/>
      </c>
      <c r="CV27" s="103" t="str">
        <f t="shared" si="20"/>
        <v/>
      </c>
      <c r="CW27" s="103" t="str">
        <f t="shared" si="20"/>
        <v/>
      </c>
      <c r="CX27" s="103" t="str">
        <f t="shared" si="20"/>
        <v/>
      </c>
      <c r="CY27" s="103" t="str">
        <f t="shared" si="20"/>
        <v/>
      </c>
      <c r="CZ27" s="103" t="str">
        <f t="shared" si="20"/>
        <v/>
      </c>
      <c r="DA27" s="103" t="str">
        <f t="shared" si="20"/>
        <v/>
      </c>
      <c r="DB27" s="103" t="str">
        <f t="shared" si="20"/>
        <v/>
      </c>
      <c r="DC27" s="103" t="str">
        <f t="shared" si="20"/>
        <v/>
      </c>
      <c r="DD27" s="103" t="str">
        <f t="shared" si="20"/>
        <v/>
      </c>
      <c r="DE27" s="103" t="str">
        <f t="shared" si="20"/>
        <v/>
      </c>
      <c r="DF27" s="103" t="str">
        <f t="shared" si="20"/>
        <v/>
      </c>
      <c r="DG27" s="103" t="str">
        <f t="shared" si="20"/>
        <v/>
      </c>
      <c r="DH27" s="103" t="str">
        <f t="shared" si="20"/>
        <v/>
      </c>
      <c r="DI27" s="103" t="str">
        <f t="shared" si="20"/>
        <v/>
      </c>
      <c r="DJ27" s="103" t="str">
        <f t="shared" si="20"/>
        <v/>
      </c>
      <c r="DK27" s="103" t="str">
        <f t="shared" si="20"/>
        <v/>
      </c>
      <c r="DL27" s="103" t="str">
        <f t="shared" si="20"/>
        <v/>
      </c>
      <c r="DM27" s="103" t="str">
        <f t="shared" si="20"/>
        <v/>
      </c>
      <c r="DN27" s="103" t="str">
        <f t="shared" si="20"/>
        <v/>
      </c>
      <c r="DO27" s="103" t="str">
        <f t="shared" si="20"/>
        <v/>
      </c>
      <c r="DP27" s="103" t="str">
        <f t="shared" si="20"/>
        <v/>
      </c>
      <c r="DQ27" s="103" t="str">
        <f t="shared" si="20"/>
        <v/>
      </c>
      <c r="DR27" s="103" t="str">
        <f t="shared" si="20"/>
        <v/>
      </c>
      <c r="DS27" s="103" t="str">
        <f t="shared" ref="DS27:DX27" si="22">IF(NOT(COUNTA(DS28:DS32)), "",IF(NOT(COUNT(DS28:DS32)),"NK",SUM(DS28:DS32)))</f>
        <v/>
      </c>
      <c r="DT27" s="103" t="str">
        <f t="shared" si="22"/>
        <v/>
      </c>
      <c r="DU27" s="103" t="str">
        <f t="shared" si="22"/>
        <v/>
      </c>
      <c r="DV27" s="103" t="str">
        <f t="shared" si="22"/>
        <v/>
      </c>
      <c r="DW27" s="103" t="str">
        <f t="shared" si="22"/>
        <v/>
      </c>
      <c r="DX27" s="103" t="str">
        <f t="shared" si="22"/>
        <v/>
      </c>
      <c r="DY27" s="103" t="str">
        <f t="shared" si="20"/>
        <v/>
      </c>
      <c r="DZ27" s="103" t="str">
        <f t="shared" si="20"/>
        <v/>
      </c>
      <c r="EA27" s="103" t="str">
        <f t="shared" si="20"/>
        <v/>
      </c>
      <c r="EB27" s="103" t="str">
        <f t="shared" si="20"/>
        <v/>
      </c>
      <c r="EC27" s="103" t="str">
        <f t="shared" si="20"/>
        <v/>
      </c>
      <c r="ED27" s="103" t="str">
        <f t="shared" si="20"/>
        <v/>
      </c>
      <c r="EE27" s="103" t="str">
        <f t="shared" si="20"/>
        <v/>
      </c>
      <c r="EF27" s="103" t="str">
        <f t="shared" si="20"/>
        <v/>
      </c>
      <c r="EG27" s="103" t="str">
        <f t="shared" si="20"/>
        <v/>
      </c>
      <c r="EH27" s="103" t="str">
        <f t="shared" si="20"/>
        <v/>
      </c>
      <c r="EI27" s="103" t="str">
        <f t="shared" si="20"/>
        <v/>
      </c>
      <c r="EJ27" s="103" t="str">
        <f t="shared" si="20"/>
        <v/>
      </c>
      <c r="EK27" s="103" t="str">
        <f t="shared" si="20"/>
        <v/>
      </c>
      <c r="EL27" s="103" t="str">
        <f t="shared" si="20"/>
        <v/>
      </c>
      <c r="EM27" s="103" t="str">
        <f t="shared" si="20"/>
        <v/>
      </c>
      <c r="EN27" s="103" t="str">
        <f t="shared" si="20"/>
        <v/>
      </c>
      <c r="EO27" s="103" t="str">
        <f t="shared" si="20"/>
        <v/>
      </c>
      <c r="EP27" s="103" t="str">
        <f t="shared" ref="EP27:FH27" si="23">IF(NOT(COUNTA(EP28:EP32)), "",IF(NOT(COUNT(EP28:EP32)),"NK",SUM(EP28:EP32)))</f>
        <v/>
      </c>
      <c r="EQ27" s="103" t="str">
        <f t="shared" si="23"/>
        <v/>
      </c>
      <c r="ER27" s="103" t="str">
        <f t="shared" si="23"/>
        <v/>
      </c>
      <c r="ES27" s="103" t="str">
        <f t="shared" si="23"/>
        <v/>
      </c>
      <c r="ET27" s="103" t="str">
        <f t="shared" si="23"/>
        <v/>
      </c>
      <c r="EU27" s="103" t="str">
        <f t="shared" si="23"/>
        <v/>
      </c>
      <c r="EV27" s="103" t="str">
        <f t="shared" si="23"/>
        <v/>
      </c>
      <c r="EW27" s="103" t="str">
        <f t="shared" si="23"/>
        <v/>
      </c>
      <c r="EX27" s="103" t="str">
        <f t="shared" si="23"/>
        <v/>
      </c>
      <c r="EY27" s="103" t="str">
        <f t="shared" si="23"/>
        <v/>
      </c>
      <c r="EZ27" s="103" t="str">
        <f t="shared" si="23"/>
        <v/>
      </c>
      <c r="FA27" s="103" t="str">
        <f t="shared" si="23"/>
        <v/>
      </c>
      <c r="FB27" s="103" t="str">
        <f t="shared" si="23"/>
        <v/>
      </c>
      <c r="FC27" s="103" t="str">
        <f t="shared" si="23"/>
        <v/>
      </c>
      <c r="FD27" s="103" t="str">
        <f t="shared" si="23"/>
        <v/>
      </c>
      <c r="FE27" s="103" t="str">
        <f t="shared" si="23"/>
        <v/>
      </c>
      <c r="FF27" s="103" t="str">
        <f t="shared" si="23"/>
        <v/>
      </c>
      <c r="FG27" s="103" t="str">
        <f t="shared" si="23"/>
        <v/>
      </c>
      <c r="FH27" s="103" t="str">
        <f t="shared" si="23"/>
        <v/>
      </c>
      <c r="FI27" s="103" t="str">
        <f t="shared" ref="FI27:FN27" si="24">IF(NOT(COUNTA(FI28:FI32)), "",IF(NOT(COUNT(FI28:FI32)),"NK",SUM(FI28:FI32)))</f>
        <v/>
      </c>
      <c r="FJ27" s="103" t="str">
        <f t="shared" si="24"/>
        <v/>
      </c>
      <c r="FK27" s="103" t="str">
        <f t="shared" si="24"/>
        <v/>
      </c>
      <c r="FL27" s="103" t="str">
        <f t="shared" si="24"/>
        <v/>
      </c>
      <c r="FM27" s="103" t="str">
        <f t="shared" si="24"/>
        <v/>
      </c>
      <c r="FN27" s="103" t="str">
        <f t="shared" si="24"/>
        <v/>
      </c>
    </row>
    <row r="28" spans="1:170" x14ac:dyDescent="0.3">
      <c r="A28" s="60" t="s">
        <v>24570</v>
      </c>
      <c r="B28" s="24" t="s">
        <v>24571</v>
      </c>
    </row>
    <row r="29" spans="1:170" x14ac:dyDescent="0.3">
      <c r="A29" s="60" t="s">
        <v>24572</v>
      </c>
      <c r="B29" s="24" t="s">
        <v>24573</v>
      </c>
    </row>
    <row r="30" spans="1:170" x14ac:dyDescent="0.3">
      <c r="A30" s="60" t="s">
        <v>24574</v>
      </c>
      <c r="B30" s="24" t="s">
        <v>24575</v>
      </c>
    </row>
    <row r="31" spans="1:170" x14ac:dyDescent="0.3">
      <c r="A31" s="60" t="s">
        <v>24576</v>
      </c>
      <c r="B31" s="24" t="s">
        <v>24577</v>
      </c>
    </row>
    <row r="32" spans="1:170" x14ac:dyDescent="0.3">
      <c r="A32" s="60" t="s">
        <v>24578</v>
      </c>
      <c r="B32" s="24" t="s">
        <v>24579</v>
      </c>
    </row>
    <row r="33" spans="1:170" x14ac:dyDescent="0.3">
      <c r="A33" s="59" t="s">
        <v>24580</v>
      </c>
      <c r="B33" s="24" t="s">
        <v>24581</v>
      </c>
      <c r="C33" s="103" t="str">
        <f t="shared" ref="C33:BS33" si="25">IF(NOT(COUNTA(C34:C41)), "",IF(NOT(COUNT(C34:C41)),"NK",SUM(C34:C41)))</f>
        <v/>
      </c>
      <c r="D33" s="103" t="str">
        <f t="shared" si="25"/>
        <v/>
      </c>
      <c r="E33" s="103" t="str">
        <f t="shared" si="25"/>
        <v/>
      </c>
      <c r="F33" s="103" t="str">
        <f t="shared" si="25"/>
        <v/>
      </c>
      <c r="G33" s="103" t="str">
        <f t="shared" si="25"/>
        <v/>
      </c>
      <c r="H33" s="103" t="str">
        <f t="shared" si="25"/>
        <v/>
      </c>
      <c r="I33" s="103" t="str">
        <f t="shared" si="25"/>
        <v/>
      </c>
      <c r="J33" s="103" t="str">
        <f t="shared" si="25"/>
        <v/>
      </c>
      <c r="K33" s="103" t="str">
        <f t="shared" si="25"/>
        <v/>
      </c>
      <c r="L33" s="103" t="str">
        <f t="shared" si="25"/>
        <v/>
      </c>
      <c r="M33" s="103" t="str">
        <f t="shared" si="25"/>
        <v/>
      </c>
      <c r="N33" s="103" t="str">
        <f t="shared" si="25"/>
        <v/>
      </c>
      <c r="O33" s="103" t="str">
        <f t="shared" si="25"/>
        <v/>
      </c>
      <c r="P33" s="103" t="str">
        <f t="shared" si="25"/>
        <v/>
      </c>
      <c r="Q33" s="103" t="str">
        <f t="shared" si="25"/>
        <v/>
      </c>
      <c r="R33" s="103" t="str">
        <f t="shared" si="25"/>
        <v/>
      </c>
      <c r="S33" s="103" t="str">
        <f t="shared" si="25"/>
        <v/>
      </c>
      <c r="T33" s="103" t="str">
        <f t="shared" si="25"/>
        <v/>
      </c>
      <c r="U33" s="103" t="str">
        <f t="shared" si="25"/>
        <v/>
      </c>
      <c r="V33" s="103" t="str">
        <f t="shared" si="25"/>
        <v/>
      </c>
      <c r="W33" s="103" t="str">
        <f t="shared" si="25"/>
        <v/>
      </c>
      <c r="X33" s="103" t="str">
        <f t="shared" si="25"/>
        <v/>
      </c>
      <c r="Y33" s="103" t="str">
        <f t="shared" si="25"/>
        <v/>
      </c>
      <c r="Z33" s="103" t="str">
        <f t="shared" si="25"/>
        <v/>
      </c>
      <c r="AA33" s="103" t="str">
        <f t="shared" si="25"/>
        <v/>
      </c>
      <c r="AB33" s="103" t="str">
        <f t="shared" si="25"/>
        <v/>
      </c>
      <c r="AC33" s="103" t="str">
        <f t="shared" si="25"/>
        <v/>
      </c>
      <c r="AD33" s="103" t="str">
        <f t="shared" si="25"/>
        <v/>
      </c>
      <c r="AE33" s="103" t="str">
        <f t="shared" si="25"/>
        <v/>
      </c>
      <c r="AF33" s="103" t="str">
        <f t="shared" si="25"/>
        <v/>
      </c>
      <c r="AG33" s="103" t="str">
        <f t="shared" si="25"/>
        <v/>
      </c>
      <c r="AH33" s="103" t="str">
        <f t="shared" si="25"/>
        <v/>
      </c>
      <c r="AI33" s="103" t="str">
        <f t="shared" si="25"/>
        <v/>
      </c>
      <c r="AJ33" s="103" t="str">
        <f t="shared" si="25"/>
        <v/>
      </c>
      <c r="AK33" s="103" t="str">
        <f t="shared" si="25"/>
        <v/>
      </c>
      <c r="AL33" s="103" t="str">
        <f t="shared" si="25"/>
        <v/>
      </c>
      <c r="AM33" s="103" t="str">
        <f t="shared" ref="AM33:AR33" si="26">IF(NOT(COUNTA(AM34:AM41)), "",IF(NOT(COUNT(AM34:AM41)),"NK",SUM(AM34:AM41)))</f>
        <v/>
      </c>
      <c r="AN33" s="103" t="str">
        <f t="shared" si="26"/>
        <v/>
      </c>
      <c r="AO33" s="103" t="str">
        <f t="shared" si="26"/>
        <v/>
      </c>
      <c r="AP33" s="103" t="str">
        <f t="shared" si="26"/>
        <v/>
      </c>
      <c r="AQ33" s="103" t="str">
        <f t="shared" si="26"/>
        <v/>
      </c>
      <c r="AR33" s="103" t="str">
        <f t="shared" si="26"/>
        <v/>
      </c>
      <c r="AS33" s="103" t="str">
        <f t="shared" si="25"/>
        <v/>
      </c>
      <c r="AT33" s="103" t="str">
        <f t="shared" si="25"/>
        <v/>
      </c>
      <c r="AU33" s="103" t="str">
        <f t="shared" si="25"/>
        <v/>
      </c>
      <c r="AV33" s="103" t="str">
        <f t="shared" si="25"/>
        <v/>
      </c>
      <c r="AW33" s="103" t="str">
        <f t="shared" si="25"/>
        <v/>
      </c>
      <c r="AX33" s="103" t="str">
        <f t="shared" si="25"/>
        <v/>
      </c>
      <c r="AY33" s="103" t="str">
        <f t="shared" si="25"/>
        <v/>
      </c>
      <c r="AZ33" s="103" t="str">
        <f t="shared" si="25"/>
        <v/>
      </c>
      <c r="BA33" s="103" t="str">
        <f t="shared" si="25"/>
        <v/>
      </c>
      <c r="BB33" s="103" t="str">
        <f t="shared" si="25"/>
        <v/>
      </c>
      <c r="BC33" s="103" t="str">
        <f t="shared" si="25"/>
        <v/>
      </c>
      <c r="BD33" s="103" t="str">
        <f t="shared" si="25"/>
        <v/>
      </c>
      <c r="BE33" s="103" t="str">
        <f t="shared" si="25"/>
        <v/>
      </c>
      <c r="BF33" s="103" t="str">
        <f t="shared" si="25"/>
        <v/>
      </c>
      <c r="BG33" s="103" t="str">
        <f t="shared" si="25"/>
        <v/>
      </c>
      <c r="BH33" s="103" t="str">
        <f t="shared" si="25"/>
        <v/>
      </c>
      <c r="BI33" s="103" t="str">
        <f t="shared" si="25"/>
        <v/>
      </c>
      <c r="BJ33" s="103" t="str">
        <f t="shared" si="25"/>
        <v/>
      </c>
      <c r="BK33" s="103" t="str">
        <f t="shared" si="25"/>
        <v/>
      </c>
      <c r="BL33" s="103" t="str">
        <f t="shared" si="25"/>
        <v/>
      </c>
      <c r="BM33" s="103" t="str">
        <f t="shared" si="25"/>
        <v/>
      </c>
      <c r="BN33" s="103" t="str">
        <f t="shared" si="25"/>
        <v/>
      </c>
      <c r="BO33" s="103" t="str">
        <f t="shared" si="25"/>
        <v/>
      </c>
      <c r="BP33" s="103" t="str">
        <f t="shared" si="25"/>
        <v/>
      </c>
      <c r="BQ33" s="103" t="str">
        <f t="shared" si="25"/>
        <v/>
      </c>
      <c r="BR33" s="103" t="str">
        <f t="shared" si="25"/>
        <v/>
      </c>
      <c r="BS33" s="103" t="str">
        <f t="shared" si="25"/>
        <v/>
      </c>
      <c r="BT33" s="103" t="str">
        <f t="shared" ref="BT33:EO33" si="27">IF(NOT(COUNTA(BT34:BT41)), "",IF(NOT(COUNT(BT34:BT41)),"NK",SUM(BT34:BT41)))</f>
        <v/>
      </c>
      <c r="BU33" s="103" t="str">
        <f t="shared" si="27"/>
        <v/>
      </c>
      <c r="BV33" s="103" t="str">
        <f t="shared" si="27"/>
        <v/>
      </c>
      <c r="BW33" s="103" t="str">
        <f t="shared" si="27"/>
        <v/>
      </c>
      <c r="BX33" s="103" t="str">
        <f t="shared" si="27"/>
        <v/>
      </c>
      <c r="BY33" s="103" t="str">
        <f t="shared" si="27"/>
        <v/>
      </c>
      <c r="BZ33" s="103" t="str">
        <f t="shared" si="27"/>
        <v/>
      </c>
      <c r="CA33" s="103" t="str">
        <f t="shared" si="27"/>
        <v/>
      </c>
      <c r="CB33" s="103" t="str">
        <f t="shared" si="27"/>
        <v/>
      </c>
      <c r="CC33" s="103" t="str">
        <f t="shared" ref="CC33:CH33" si="28">IF(NOT(COUNTA(CC34:CC41)), "",IF(NOT(COUNT(CC34:CC41)),"NK",SUM(CC34:CC41)))</f>
        <v/>
      </c>
      <c r="CD33" s="103" t="str">
        <f t="shared" si="28"/>
        <v/>
      </c>
      <c r="CE33" s="103" t="str">
        <f t="shared" si="28"/>
        <v/>
      </c>
      <c r="CF33" s="103" t="str">
        <f t="shared" si="28"/>
        <v/>
      </c>
      <c r="CG33" s="103" t="str">
        <f t="shared" si="28"/>
        <v/>
      </c>
      <c r="CH33" s="103" t="str">
        <f t="shared" si="28"/>
        <v/>
      </c>
      <c r="CI33" s="103" t="str">
        <f t="shared" si="27"/>
        <v/>
      </c>
      <c r="CJ33" s="103" t="str">
        <f t="shared" si="27"/>
        <v/>
      </c>
      <c r="CK33" s="103" t="str">
        <f t="shared" si="27"/>
        <v/>
      </c>
      <c r="CL33" s="103" t="str">
        <f t="shared" si="27"/>
        <v/>
      </c>
      <c r="CM33" s="103" t="str">
        <f t="shared" si="27"/>
        <v/>
      </c>
      <c r="CN33" s="103" t="str">
        <f t="shared" si="27"/>
        <v/>
      </c>
      <c r="CO33" s="103" t="str">
        <f t="shared" si="27"/>
        <v/>
      </c>
      <c r="CP33" s="103" t="str">
        <f t="shared" si="27"/>
        <v/>
      </c>
      <c r="CQ33" s="103" t="str">
        <f t="shared" si="27"/>
        <v/>
      </c>
      <c r="CR33" s="103" t="str">
        <f t="shared" si="27"/>
        <v/>
      </c>
      <c r="CS33" s="103" t="str">
        <f t="shared" si="27"/>
        <v/>
      </c>
      <c r="CT33" s="103" t="str">
        <f t="shared" si="27"/>
        <v/>
      </c>
      <c r="CU33" s="103" t="str">
        <f t="shared" si="27"/>
        <v/>
      </c>
      <c r="CV33" s="103" t="str">
        <f t="shared" si="27"/>
        <v/>
      </c>
      <c r="CW33" s="103" t="str">
        <f t="shared" si="27"/>
        <v/>
      </c>
      <c r="CX33" s="103" t="str">
        <f t="shared" si="27"/>
        <v/>
      </c>
      <c r="CY33" s="103" t="str">
        <f t="shared" si="27"/>
        <v/>
      </c>
      <c r="CZ33" s="103" t="str">
        <f t="shared" si="27"/>
        <v/>
      </c>
      <c r="DA33" s="103" t="str">
        <f t="shared" si="27"/>
        <v/>
      </c>
      <c r="DB33" s="103" t="str">
        <f t="shared" si="27"/>
        <v/>
      </c>
      <c r="DC33" s="103" t="str">
        <f t="shared" si="27"/>
        <v/>
      </c>
      <c r="DD33" s="103" t="str">
        <f t="shared" si="27"/>
        <v/>
      </c>
      <c r="DE33" s="103" t="str">
        <f t="shared" si="27"/>
        <v/>
      </c>
      <c r="DF33" s="103" t="str">
        <f t="shared" si="27"/>
        <v/>
      </c>
      <c r="DG33" s="103" t="str">
        <f t="shared" si="27"/>
        <v/>
      </c>
      <c r="DH33" s="103" t="str">
        <f t="shared" si="27"/>
        <v/>
      </c>
      <c r="DI33" s="103" t="str">
        <f t="shared" si="27"/>
        <v/>
      </c>
      <c r="DJ33" s="103" t="str">
        <f t="shared" si="27"/>
        <v/>
      </c>
      <c r="DK33" s="103" t="str">
        <f t="shared" si="27"/>
        <v/>
      </c>
      <c r="DL33" s="103" t="str">
        <f t="shared" si="27"/>
        <v/>
      </c>
      <c r="DM33" s="103" t="str">
        <f t="shared" si="27"/>
        <v/>
      </c>
      <c r="DN33" s="103" t="str">
        <f t="shared" si="27"/>
        <v/>
      </c>
      <c r="DO33" s="103" t="str">
        <f t="shared" si="27"/>
        <v/>
      </c>
      <c r="DP33" s="103" t="str">
        <f t="shared" si="27"/>
        <v/>
      </c>
      <c r="DQ33" s="103" t="str">
        <f t="shared" si="27"/>
        <v/>
      </c>
      <c r="DR33" s="103" t="str">
        <f t="shared" si="27"/>
        <v/>
      </c>
      <c r="DS33" s="103" t="str">
        <f t="shared" ref="DS33:DX33" si="29">IF(NOT(COUNTA(DS34:DS41)), "",IF(NOT(COUNT(DS34:DS41)),"NK",SUM(DS34:DS41)))</f>
        <v/>
      </c>
      <c r="DT33" s="103" t="str">
        <f t="shared" si="29"/>
        <v/>
      </c>
      <c r="DU33" s="103" t="str">
        <f t="shared" si="29"/>
        <v/>
      </c>
      <c r="DV33" s="103" t="str">
        <f t="shared" si="29"/>
        <v/>
      </c>
      <c r="DW33" s="103" t="str">
        <f t="shared" si="29"/>
        <v/>
      </c>
      <c r="DX33" s="103" t="str">
        <f t="shared" si="29"/>
        <v/>
      </c>
      <c r="DY33" s="103" t="str">
        <f t="shared" si="27"/>
        <v/>
      </c>
      <c r="DZ33" s="103" t="str">
        <f t="shared" si="27"/>
        <v/>
      </c>
      <c r="EA33" s="103" t="str">
        <f t="shared" si="27"/>
        <v/>
      </c>
      <c r="EB33" s="103" t="str">
        <f t="shared" si="27"/>
        <v/>
      </c>
      <c r="EC33" s="103" t="str">
        <f t="shared" si="27"/>
        <v/>
      </c>
      <c r="ED33" s="103" t="str">
        <f t="shared" si="27"/>
        <v/>
      </c>
      <c r="EE33" s="103" t="str">
        <f t="shared" si="27"/>
        <v/>
      </c>
      <c r="EF33" s="103" t="str">
        <f t="shared" si="27"/>
        <v/>
      </c>
      <c r="EG33" s="103" t="str">
        <f t="shared" si="27"/>
        <v/>
      </c>
      <c r="EH33" s="103" t="str">
        <f t="shared" si="27"/>
        <v/>
      </c>
      <c r="EI33" s="103" t="str">
        <f t="shared" si="27"/>
        <v/>
      </c>
      <c r="EJ33" s="103" t="str">
        <f t="shared" si="27"/>
        <v/>
      </c>
      <c r="EK33" s="103" t="str">
        <f t="shared" si="27"/>
        <v/>
      </c>
      <c r="EL33" s="103" t="str">
        <f t="shared" si="27"/>
        <v/>
      </c>
      <c r="EM33" s="103" t="str">
        <f t="shared" si="27"/>
        <v/>
      </c>
      <c r="EN33" s="103" t="str">
        <f t="shared" si="27"/>
        <v/>
      </c>
      <c r="EO33" s="103" t="str">
        <f t="shared" si="27"/>
        <v/>
      </c>
      <c r="EP33" s="103" t="str">
        <f t="shared" ref="EP33:FH33" si="30">IF(NOT(COUNTA(EP34:EP41)), "",IF(NOT(COUNT(EP34:EP41)),"NK",SUM(EP34:EP41)))</f>
        <v/>
      </c>
      <c r="EQ33" s="103" t="str">
        <f t="shared" si="30"/>
        <v/>
      </c>
      <c r="ER33" s="103" t="str">
        <f t="shared" si="30"/>
        <v/>
      </c>
      <c r="ES33" s="103" t="str">
        <f t="shared" si="30"/>
        <v/>
      </c>
      <c r="ET33" s="103" t="str">
        <f t="shared" si="30"/>
        <v/>
      </c>
      <c r="EU33" s="103" t="str">
        <f t="shared" si="30"/>
        <v/>
      </c>
      <c r="EV33" s="103" t="str">
        <f t="shared" si="30"/>
        <v/>
      </c>
      <c r="EW33" s="103" t="str">
        <f t="shared" si="30"/>
        <v/>
      </c>
      <c r="EX33" s="103" t="str">
        <f t="shared" si="30"/>
        <v/>
      </c>
      <c r="EY33" s="103" t="str">
        <f t="shared" si="30"/>
        <v/>
      </c>
      <c r="EZ33" s="103" t="str">
        <f t="shared" si="30"/>
        <v/>
      </c>
      <c r="FA33" s="103" t="str">
        <f t="shared" si="30"/>
        <v/>
      </c>
      <c r="FB33" s="103" t="str">
        <f t="shared" si="30"/>
        <v/>
      </c>
      <c r="FC33" s="103" t="str">
        <f t="shared" si="30"/>
        <v/>
      </c>
      <c r="FD33" s="103" t="str">
        <f t="shared" si="30"/>
        <v/>
      </c>
      <c r="FE33" s="103" t="str">
        <f t="shared" si="30"/>
        <v/>
      </c>
      <c r="FF33" s="103" t="str">
        <f t="shared" si="30"/>
        <v/>
      </c>
      <c r="FG33" s="103" t="str">
        <f t="shared" si="30"/>
        <v/>
      </c>
      <c r="FH33" s="103" t="str">
        <f t="shared" si="30"/>
        <v/>
      </c>
      <c r="FI33" s="103" t="str">
        <f t="shared" ref="FI33:FN33" si="31">IF(NOT(COUNTA(FI34:FI41)), "",IF(NOT(COUNT(FI34:FI41)),"NK",SUM(FI34:FI41)))</f>
        <v/>
      </c>
      <c r="FJ33" s="103" t="str">
        <f t="shared" si="31"/>
        <v/>
      </c>
      <c r="FK33" s="103" t="str">
        <f t="shared" si="31"/>
        <v/>
      </c>
      <c r="FL33" s="103" t="str">
        <f t="shared" si="31"/>
        <v/>
      </c>
      <c r="FM33" s="103" t="str">
        <f t="shared" si="31"/>
        <v/>
      </c>
      <c r="FN33" s="103" t="str">
        <f t="shared" si="31"/>
        <v/>
      </c>
    </row>
    <row r="34" spans="1:170" x14ac:dyDescent="0.3">
      <c r="A34" s="60" t="s">
        <v>24582</v>
      </c>
      <c r="B34" s="24" t="s">
        <v>24583</v>
      </c>
    </row>
    <row r="35" spans="1:170" x14ac:dyDescent="0.3">
      <c r="A35" s="60" t="s">
        <v>24584</v>
      </c>
      <c r="B35" s="24" t="s">
        <v>24585</v>
      </c>
    </row>
    <row r="36" spans="1:170" x14ac:dyDescent="0.3">
      <c r="A36" s="60" t="s">
        <v>24586</v>
      </c>
      <c r="B36" s="24" t="s">
        <v>24587</v>
      </c>
    </row>
    <row r="37" spans="1:170" x14ac:dyDescent="0.3">
      <c r="A37" s="60" t="s">
        <v>24588</v>
      </c>
      <c r="B37" s="24" t="s">
        <v>24589</v>
      </c>
    </row>
    <row r="38" spans="1:170" x14ac:dyDescent="0.3">
      <c r="A38" s="60" t="s">
        <v>24590</v>
      </c>
      <c r="B38" s="24" t="s">
        <v>24591</v>
      </c>
    </row>
    <row r="39" spans="1:170" x14ac:dyDescent="0.3">
      <c r="A39" s="60" t="s">
        <v>24592</v>
      </c>
      <c r="B39" s="24" t="s">
        <v>24593</v>
      </c>
    </row>
    <row r="40" spans="1:170" x14ac:dyDescent="0.3">
      <c r="A40" s="60" t="s">
        <v>24594</v>
      </c>
      <c r="B40" s="24" t="s">
        <v>24595</v>
      </c>
    </row>
    <row r="41" spans="1:170" ht="13.35" customHeight="1" x14ac:dyDescent="0.3">
      <c r="A41" s="60" t="s">
        <v>24596</v>
      </c>
      <c r="B41" s="61" t="s">
        <v>24597</v>
      </c>
    </row>
    <row r="42" spans="1:170" x14ac:dyDescent="0.3">
      <c r="A42" s="59" t="s">
        <v>24598</v>
      </c>
      <c r="B42" s="24" t="s">
        <v>24599</v>
      </c>
      <c r="C42" s="103" t="str">
        <f t="shared" ref="C42:BS42" si="32">IF(NOT(COUNTA(C43:C50)), "",IF(NOT(COUNT(C43:C50)),"NK",SUM(C43:C50)))</f>
        <v/>
      </c>
      <c r="D42" s="103" t="str">
        <f t="shared" si="32"/>
        <v/>
      </c>
      <c r="E42" s="103" t="str">
        <f t="shared" si="32"/>
        <v/>
      </c>
      <c r="F42" s="103" t="str">
        <f t="shared" si="32"/>
        <v/>
      </c>
      <c r="G42" s="103" t="str">
        <f t="shared" si="32"/>
        <v/>
      </c>
      <c r="H42" s="103" t="str">
        <f t="shared" si="32"/>
        <v/>
      </c>
      <c r="I42" s="103" t="str">
        <f t="shared" si="32"/>
        <v/>
      </c>
      <c r="J42" s="103" t="str">
        <f t="shared" si="32"/>
        <v/>
      </c>
      <c r="K42" s="103" t="str">
        <f t="shared" si="32"/>
        <v/>
      </c>
      <c r="L42" s="103" t="str">
        <f t="shared" si="32"/>
        <v/>
      </c>
      <c r="M42" s="103" t="str">
        <f t="shared" si="32"/>
        <v/>
      </c>
      <c r="N42" s="103" t="str">
        <f t="shared" si="32"/>
        <v/>
      </c>
      <c r="O42" s="103" t="str">
        <f t="shared" si="32"/>
        <v/>
      </c>
      <c r="P42" s="103" t="str">
        <f t="shared" si="32"/>
        <v/>
      </c>
      <c r="Q42" s="103" t="str">
        <f t="shared" si="32"/>
        <v/>
      </c>
      <c r="R42" s="103" t="str">
        <f t="shared" si="32"/>
        <v/>
      </c>
      <c r="S42" s="103" t="str">
        <f t="shared" si="32"/>
        <v/>
      </c>
      <c r="T42" s="103" t="str">
        <f t="shared" si="32"/>
        <v/>
      </c>
      <c r="U42" s="103" t="str">
        <f t="shared" si="32"/>
        <v/>
      </c>
      <c r="V42" s="103" t="str">
        <f t="shared" si="32"/>
        <v/>
      </c>
      <c r="W42" s="103" t="str">
        <f t="shared" si="32"/>
        <v/>
      </c>
      <c r="X42" s="103" t="str">
        <f t="shared" si="32"/>
        <v/>
      </c>
      <c r="Y42" s="103" t="str">
        <f t="shared" si="32"/>
        <v/>
      </c>
      <c r="Z42" s="103" t="str">
        <f t="shared" si="32"/>
        <v/>
      </c>
      <c r="AA42" s="103" t="str">
        <f t="shared" si="32"/>
        <v/>
      </c>
      <c r="AB42" s="103" t="str">
        <f t="shared" si="32"/>
        <v/>
      </c>
      <c r="AC42" s="103" t="str">
        <f t="shared" si="32"/>
        <v/>
      </c>
      <c r="AD42" s="103" t="str">
        <f t="shared" si="32"/>
        <v/>
      </c>
      <c r="AE42" s="103" t="str">
        <f t="shared" si="32"/>
        <v/>
      </c>
      <c r="AF42" s="103" t="str">
        <f t="shared" si="32"/>
        <v/>
      </c>
      <c r="AG42" s="103" t="str">
        <f t="shared" si="32"/>
        <v/>
      </c>
      <c r="AH42" s="103" t="str">
        <f t="shared" si="32"/>
        <v/>
      </c>
      <c r="AI42" s="103" t="str">
        <f t="shared" si="32"/>
        <v/>
      </c>
      <c r="AJ42" s="103" t="str">
        <f t="shared" si="32"/>
        <v/>
      </c>
      <c r="AK42" s="103" t="str">
        <f t="shared" si="32"/>
        <v/>
      </c>
      <c r="AL42" s="103" t="str">
        <f t="shared" si="32"/>
        <v/>
      </c>
      <c r="AM42" s="103" t="str">
        <f t="shared" ref="AM42:AR42" si="33">IF(NOT(COUNTA(AM43:AM50)), "",IF(NOT(COUNT(AM43:AM50)),"NK",SUM(AM43:AM50)))</f>
        <v/>
      </c>
      <c r="AN42" s="103" t="str">
        <f t="shared" si="33"/>
        <v/>
      </c>
      <c r="AO42" s="103" t="str">
        <f t="shared" si="33"/>
        <v/>
      </c>
      <c r="AP42" s="103" t="str">
        <f t="shared" si="33"/>
        <v/>
      </c>
      <c r="AQ42" s="103" t="str">
        <f t="shared" si="33"/>
        <v/>
      </c>
      <c r="AR42" s="103" t="str">
        <f t="shared" si="33"/>
        <v/>
      </c>
      <c r="AS42" s="103" t="str">
        <f t="shared" si="32"/>
        <v/>
      </c>
      <c r="AT42" s="103" t="str">
        <f t="shared" si="32"/>
        <v/>
      </c>
      <c r="AU42" s="103" t="str">
        <f t="shared" si="32"/>
        <v/>
      </c>
      <c r="AV42" s="103" t="str">
        <f t="shared" si="32"/>
        <v/>
      </c>
      <c r="AW42" s="103" t="str">
        <f t="shared" si="32"/>
        <v/>
      </c>
      <c r="AX42" s="103" t="str">
        <f t="shared" si="32"/>
        <v/>
      </c>
      <c r="AY42" s="103" t="str">
        <f t="shared" si="32"/>
        <v/>
      </c>
      <c r="AZ42" s="103" t="str">
        <f t="shared" si="32"/>
        <v/>
      </c>
      <c r="BA42" s="103" t="str">
        <f t="shared" si="32"/>
        <v/>
      </c>
      <c r="BB42" s="103" t="str">
        <f t="shared" si="32"/>
        <v/>
      </c>
      <c r="BC42" s="103" t="str">
        <f t="shared" si="32"/>
        <v/>
      </c>
      <c r="BD42" s="103" t="str">
        <f t="shared" si="32"/>
        <v/>
      </c>
      <c r="BE42" s="103" t="str">
        <f t="shared" si="32"/>
        <v/>
      </c>
      <c r="BF42" s="103" t="str">
        <f t="shared" si="32"/>
        <v/>
      </c>
      <c r="BG42" s="103" t="str">
        <f t="shared" si="32"/>
        <v/>
      </c>
      <c r="BH42" s="103" t="str">
        <f t="shared" si="32"/>
        <v/>
      </c>
      <c r="BI42" s="103" t="str">
        <f t="shared" si="32"/>
        <v/>
      </c>
      <c r="BJ42" s="103" t="str">
        <f t="shared" si="32"/>
        <v/>
      </c>
      <c r="BK42" s="103" t="str">
        <f t="shared" si="32"/>
        <v/>
      </c>
      <c r="BL42" s="103" t="str">
        <f t="shared" si="32"/>
        <v/>
      </c>
      <c r="BM42" s="103" t="str">
        <f t="shared" si="32"/>
        <v/>
      </c>
      <c r="BN42" s="103" t="str">
        <f t="shared" si="32"/>
        <v/>
      </c>
      <c r="BO42" s="103" t="str">
        <f t="shared" si="32"/>
        <v/>
      </c>
      <c r="BP42" s="103" t="str">
        <f t="shared" si="32"/>
        <v/>
      </c>
      <c r="BQ42" s="103" t="str">
        <f t="shared" si="32"/>
        <v/>
      </c>
      <c r="BR42" s="103" t="str">
        <f t="shared" si="32"/>
        <v/>
      </c>
      <c r="BS42" s="103" t="str">
        <f t="shared" si="32"/>
        <v/>
      </c>
      <c r="BT42" s="103" t="str">
        <f t="shared" ref="BT42:EO42" si="34">IF(NOT(COUNTA(BT43:BT50)), "",IF(NOT(COUNT(BT43:BT50)),"NK",SUM(BT43:BT50)))</f>
        <v/>
      </c>
      <c r="BU42" s="103" t="str">
        <f t="shared" si="34"/>
        <v/>
      </c>
      <c r="BV42" s="103" t="str">
        <f t="shared" si="34"/>
        <v/>
      </c>
      <c r="BW42" s="103" t="str">
        <f t="shared" si="34"/>
        <v/>
      </c>
      <c r="BX42" s="103" t="str">
        <f t="shared" si="34"/>
        <v/>
      </c>
      <c r="BY42" s="103" t="str">
        <f t="shared" si="34"/>
        <v/>
      </c>
      <c r="BZ42" s="103" t="str">
        <f t="shared" si="34"/>
        <v/>
      </c>
      <c r="CA42" s="103" t="str">
        <f t="shared" si="34"/>
        <v/>
      </c>
      <c r="CB42" s="103" t="str">
        <f t="shared" si="34"/>
        <v/>
      </c>
      <c r="CC42" s="103" t="str">
        <f t="shared" ref="CC42:CH42" si="35">IF(NOT(COUNTA(CC43:CC50)), "",IF(NOT(COUNT(CC43:CC50)),"NK",SUM(CC43:CC50)))</f>
        <v/>
      </c>
      <c r="CD42" s="103" t="str">
        <f t="shared" si="35"/>
        <v/>
      </c>
      <c r="CE42" s="103" t="str">
        <f t="shared" si="35"/>
        <v/>
      </c>
      <c r="CF42" s="103" t="str">
        <f t="shared" si="35"/>
        <v/>
      </c>
      <c r="CG42" s="103" t="str">
        <f t="shared" si="35"/>
        <v/>
      </c>
      <c r="CH42" s="103" t="str">
        <f t="shared" si="35"/>
        <v/>
      </c>
      <c r="CI42" s="103" t="str">
        <f t="shared" si="34"/>
        <v/>
      </c>
      <c r="CJ42" s="103" t="str">
        <f t="shared" si="34"/>
        <v/>
      </c>
      <c r="CK42" s="103" t="str">
        <f t="shared" si="34"/>
        <v/>
      </c>
      <c r="CL42" s="103" t="str">
        <f t="shared" si="34"/>
        <v/>
      </c>
      <c r="CM42" s="103" t="str">
        <f t="shared" si="34"/>
        <v/>
      </c>
      <c r="CN42" s="103" t="str">
        <f t="shared" si="34"/>
        <v/>
      </c>
      <c r="CO42" s="103" t="str">
        <f t="shared" si="34"/>
        <v/>
      </c>
      <c r="CP42" s="103" t="str">
        <f t="shared" si="34"/>
        <v/>
      </c>
      <c r="CQ42" s="103" t="str">
        <f t="shared" si="34"/>
        <v/>
      </c>
      <c r="CR42" s="103" t="str">
        <f t="shared" si="34"/>
        <v/>
      </c>
      <c r="CS42" s="103" t="str">
        <f t="shared" si="34"/>
        <v/>
      </c>
      <c r="CT42" s="103" t="str">
        <f t="shared" si="34"/>
        <v/>
      </c>
      <c r="CU42" s="103" t="str">
        <f t="shared" si="34"/>
        <v/>
      </c>
      <c r="CV42" s="103" t="str">
        <f t="shared" si="34"/>
        <v/>
      </c>
      <c r="CW42" s="103" t="str">
        <f t="shared" si="34"/>
        <v/>
      </c>
      <c r="CX42" s="103" t="str">
        <f t="shared" si="34"/>
        <v/>
      </c>
      <c r="CY42" s="103" t="str">
        <f t="shared" si="34"/>
        <v/>
      </c>
      <c r="CZ42" s="103" t="str">
        <f t="shared" si="34"/>
        <v/>
      </c>
      <c r="DA42" s="103" t="str">
        <f t="shared" si="34"/>
        <v/>
      </c>
      <c r="DB42" s="103" t="str">
        <f t="shared" si="34"/>
        <v/>
      </c>
      <c r="DC42" s="103" t="str">
        <f t="shared" si="34"/>
        <v/>
      </c>
      <c r="DD42" s="103" t="str">
        <f t="shared" si="34"/>
        <v/>
      </c>
      <c r="DE42" s="103" t="str">
        <f t="shared" si="34"/>
        <v/>
      </c>
      <c r="DF42" s="103" t="str">
        <f t="shared" si="34"/>
        <v/>
      </c>
      <c r="DG42" s="103" t="str">
        <f t="shared" si="34"/>
        <v/>
      </c>
      <c r="DH42" s="103" t="str">
        <f t="shared" si="34"/>
        <v/>
      </c>
      <c r="DI42" s="103" t="str">
        <f t="shared" si="34"/>
        <v/>
      </c>
      <c r="DJ42" s="103" t="str">
        <f t="shared" si="34"/>
        <v/>
      </c>
      <c r="DK42" s="103" t="str">
        <f t="shared" si="34"/>
        <v/>
      </c>
      <c r="DL42" s="103" t="str">
        <f t="shared" si="34"/>
        <v/>
      </c>
      <c r="DM42" s="103" t="str">
        <f t="shared" si="34"/>
        <v/>
      </c>
      <c r="DN42" s="103" t="str">
        <f t="shared" si="34"/>
        <v/>
      </c>
      <c r="DO42" s="103" t="str">
        <f t="shared" si="34"/>
        <v/>
      </c>
      <c r="DP42" s="103" t="str">
        <f t="shared" si="34"/>
        <v/>
      </c>
      <c r="DQ42" s="103" t="str">
        <f t="shared" si="34"/>
        <v/>
      </c>
      <c r="DR42" s="103" t="str">
        <f t="shared" si="34"/>
        <v/>
      </c>
      <c r="DS42" s="103" t="str">
        <f t="shared" ref="DS42:DX42" si="36">IF(NOT(COUNTA(DS43:DS50)), "",IF(NOT(COUNT(DS43:DS50)),"NK",SUM(DS43:DS50)))</f>
        <v/>
      </c>
      <c r="DT42" s="103" t="str">
        <f t="shared" si="36"/>
        <v/>
      </c>
      <c r="DU42" s="103" t="str">
        <f t="shared" si="36"/>
        <v/>
      </c>
      <c r="DV42" s="103" t="str">
        <f t="shared" si="36"/>
        <v/>
      </c>
      <c r="DW42" s="103" t="str">
        <f t="shared" si="36"/>
        <v/>
      </c>
      <c r="DX42" s="103" t="str">
        <f t="shared" si="36"/>
        <v/>
      </c>
      <c r="DY42" s="103" t="str">
        <f t="shared" si="34"/>
        <v/>
      </c>
      <c r="DZ42" s="103" t="str">
        <f t="shared" si="34"/>
        <v/>
      </c>
      <c r="EA42" s="103" t="str">
        <f t="shared" si="34"/>
        <v/>
      </c>
      <c r="EB42" s="103" t="str">
        <f t="shared" si="34"/>
        <v/>
      </c>
      <c r="EC42" s="103" t="str">
        <f t="shared" si="34"/>
        <v/>
      </c>
      <c r="ED42" s="103" t="str">
        <f t="shared" si="34"/>
        <v/>
      </c>
      <c r="EE42" s="103" t="str">
        <f t="shared" si="34"/>
        <v/>
      </c>
      <c r="EF42" s="103" t="str">
        <f t="shared" si="34"/>
        <v/>
      </c>
      <c r="EG42" s="103" t="str">
        <f t="shared" si="34"/>
        <v/>
      </c>
      <c r="EH42" s="103" t="str">
        <f t="shared" si="34"/>
        <v/>
      </c>
      <c r="EI42" s="103" t="str">
        <f t="shared" si="34"/>
        <v/>
      </c>
      <c r="EJ42" s="103" t="str">
        <f t="shared" si="34"/>
        <v/>
      </c>
      <c r="EK42" s="103" t="str">
        <f t="shared" si="34"/>
        <v/>
      </c>
      <c r="EL42" s="103" t="str">
        <f t="shared" si="34"/>
        <v/>
      </c>
      <c r="EM42" s="103" t="str">
        <f t="shared" si="34"/>
        <v/>
      </c>
      <c r="EN42" s="103" t="str">
        <f t="shared" si="34"/>
        <v/>
      </c>
      <c r="EO42" s="103" t="str">
        <f t="shared" si="34"/>
        <v/>
      </c>
      <c r="EP42" s="103" t="str">
        <f t="shared" ref="EP42:FH42" si="37">IF(NOT(COUNTA(EP43:EP50)), "",IF(NOT(COUNT(EP43:EP50)),"NK",SUM(EP43:EP50)))</f>
        <v/>
      </c>
      <c r="EQ42" s="103" t="str">
        <f t="shared" si="37"/>
        <v/>
      </c>
      <c r="ER42" s="103" t="str">
        <f t="shared" si="37"/>
        <v/>
      </c>
      <c r="ES42" s="103" t="str">
        <f t="shared" si="37"/>
        <v/>
      </c>
      <c r="ET42" s="103" t="str">
        <f t="shared" si="37"/>
        <v/>
      </c>
      <c r="EU42" s="103" t="str">
        <f t="shared" si="37"/>
        <v/>
      </c>
      <c r="EV42" s="103" t="str">
        <f t="shared" si="37"/>
        <v/>
      </c>
      <c r="EW42" s="103" t="str">
        <f t="shared" si="37"/>
        <v/>
      </c>
      <c r="EX42" s="103" t="str">
        <f t="shared" si="37"/>
        <v/>
      </c>
      <c r="EY42" s="103" t="str">
        <f t="shared" si="37"/>
        <v/>
      </c>
      <c r="EZ42" s="103" t="str">
        <f t="shared" si="37"/>
        <v/>
      </c>
      <c r="FA42" s="103" t="str">
        <f t="shared" si="37"/>
        <v/>
      </c>
      <c r="FB42" s="103" t="str">
        <f t="shared" si="37"/>
        <v/>
      </c>
      <c r="FC42" s="103" t="str">
        <f t="shared" si="37"/>
        <v/>
      </c>
      <c r="FD42" s="103" t="str">
        <f t="shared" si="37"/>
        <v/>
      </c>
      <c r="FE42" s="103" t="str">
        <f t="shared" si="37"/>
        <v/>
      </c>
      <c r="FF42" s="103" t="str">
        <f t="shared" si="37"/>
        <v/>
      </c>
      <c r="FG42" s="103" t="str">
        <f t="shared" si="37"/>
        <v/>
      </c>
      <c r="FH42" s="103" t="str">
        <f t="shared" si="37"/>
        <v/>
      </c>
      <c r="FI42" s="103" t="str">
        <f t="shared" ref="FI42:FN42" si="38">IF(NOT(COUNTA(FI43:FI50)), "",IF(NOT(COUNT(FI43:FI50)),"NK",SUM(FI43:FI50)))</f>
        <v/>
      </c>
      <c r="FJ42" s="103" t="str">
        <f t="shared" si="38"/>
        <v/>
      </c>
      <c r="FK42" s="103" t="str">
        <f t="shared" si="38"/>
        <v/>
      </c>
      <c r="FL42" s="103" t="str">
        <f t="shared" si="38"/>
        <v/>
      </c>
      <c r="FM42" s="103" t="str">
        <f t="shared" si="38"/>
        <v/>
      </c>
      <c r="FN42" s="103" t="str">
        <f t="shared" si="38"/>
        <v/>
      </c>
    </row>
    <row r="43" spans="1:170" x14ac:dyDescent="0.3">
      <c r="A43" s="60" t="s">
        <v>24600</v>
      </c>
      <c r="B43" s="24" t="s">
        <v>24601</v>
      </c>
    </row>
    <row r="44" spans="1:170" x14ac:dyDescent="0.3">
      <c r="A44" s="60" t="s">
        <v>24602</v>
      </c>
      <c r="B44" s="24" t="s">
        <v>24603</v>
      </c>
    </row>
    <row r="45" spans="1:170" x14ac:dyDescent="0.3">
      <c r="A45" s="60" t="s">
        <v>24604</v>
      </c>
      <c r="B45" s="24" t="s">
        <v>24605</v>
      </c>
    </row>
    <row r="46" spans="1:170" ht="14.1" customHeight="1" x14ac:dyDescent="0.3">
      <c r="A46" s="60" t="s">
        <v>24606</v>
      </c>
      <c r="B46" s="24" t="s">
        <v>24607</v>
      </c>
    </row>
    <row r="47" spans="1:170" ht="14.1" customHeight="1" x14ac:dyDescent="0.3">
      <c r="A47" s="60" t="s">
        <v>24608</v>
      </c>
      <c r="B47" s="24" t="s">
        <v>24609</v>
      </c>
    </row>
    <row r="48" spans="1:170" x14ac:dyDescent="0.3">
      <c r="A48" s="60" t="s">
        <v>24610</v>
      </c>
      <c r="B48" s="24" t="s">
        <v>24611</v>
      </c>
    </row>
    <row r="49" spans="1:170" x14ac:dyDescent="0.3">
      <c r="A49" s="60" t="s">
        <v>24612</v>
      </c>
      <c r="B49" s="24" t="s">
        <v>24613</v>
      </c>
    </row>
    <row r="50" spans="1:170" x14ac:dyDescent="0.3">
      <c r="A50" s="60" t="s">
        <v>24614</v>
      </c>
      <c r="B50" s="24" t="s">
        <v>24615</v>
      </c>
    </row>
    <row r="51" spans="1:170" x14ac:dyDescent="0.3">
      <c r="A51" s="59" t="s">
        <v>24616</v>
      </c>
      <c r="B51" s="24" t="s">
        <v>24617</v>
      </c>
      <c r="C51" s="103" t="str">
        <f t="shared" ref="C51:BS51" si="39">IF(NOT(COUNTA(C52:C56)), "",IF(NOT(COUNT(C52:C56)),"NK",SUM(C52:C56)))</f>
        <v/>
      </c>
      <c r="D51" s="103" t="str">
        <f t="shared" si="39"/>
        <v/>
      </c>
      <c r="E51" s="103" t="str">
        <f t="shared" si="39"/>
        <v/>
      </c>
      <c r="F51" s="103" t="str">
        <f t="shared" si="39"/>
        <v/>
      </c>
      <c r="G51" s="103" t="str">
        <f t="shared" si="39"/>
        <v/>
      </c>
      <c r="H51" s="103" t="str">
        <f t="shared" si="39"/>
        <v/>
      </c>
      <c r="I51" s="103" t="str">
        <f t="shared" si="39"/>
        <v/>
      </c>
      <c r="J51" s="103" t="str">
        <f t="shared" si="39"/>
        <v/>
      </c>
      <c r="K51" s="103" t="str">
        <f t="shared" si="39"/>
        <v/>
      </c>
      <c r="L51" s="103" t="str">
        <f t="shared" si="39"/>
        <v/>
      </c>
      <c r="M51" s="103" t="str">
        <f t="shared" si="39"/>
        <v/>
      </c>
      <c r="N51" s="103" t="str">
        <f t="shared" si="39"/>
        <v/>
      </c>
      <c r="O51" s="103" t="str">
        <f t="shared" si="39"/>
        <v/>
      </c>
      <c r="P51" s="103" t="str">
        <f t="shared" si="39"/>
        <v/>
      </c>
      <c r="Q51" s="103" t="str">
        <f t="shared" si="39"/>
        <v/>
      </c>
      <c r="R51" s="103" t="str">
        <f t="shared" si="39"/>
        <v/>
      </c>
      <c r="S51" s="103" t="str">
        <f t="shared" si="39"/>
        <v/>
      </c>
      <c r="T51" s="103" t="str">
        <f t="shared" si="39"/>
        <v/>
      </c>
      <c r="U51" s="103" t="str">
        <f t="shared" si="39"/>
        <v/>
      </c>
      <c r="V51" s="103" t="str">
        <f t="shared" si="39"/>
        <v/>
      </c>
      <c r="W51" s="103" t="str">
        <f t="shared" si="39"/>
        <v/>
      </c>
      <c r="X51" s="103" t="str">
        <f t="shared" si="39"/>
        <v/>
      </c>
      <c r="Y51" s="103" t="str">
        <f t="shared" si="39"/>
        <v/>
      </c>
      <c r="Z51" s="103" t="str">
        <f t="shared" si="39"/>
        <v/>
      </c>
      <c r="AA51" s="103" t="str">
        <f t="shared" si="39"/>
        <v/>
      </c>
      <c r="AB51" s="103" t="str">
        <f t="shared" si="39"/>
        <v/>
      </c>
      <c r="AC51" s="103" t="str">
        <f t="shared" si="39"/>
        <v/>
      </c>
      <c r="AD51" s="103" t="str">
        <f t="shared" si="39"/>
        <v/>
      </c>
      <c r="AE51" s="103" t="str">
        <f t="shared" si="39"/>
        <v/>
      </c>
      <c r="AF51" s="103" t="str">
        <f t="shared" si="39"/>
        <v/>
      </c>
      <c r="AG51" s="103" t="str">
        <f t="shared" si="39"/>
        <v/>
      </c>
      <c r="AH51" s="103" t="str">
        <f t="shared" si="39"/>
        <v/>
      </c>
      <c r="AI51" s="103" t="str">
        <f t="shared" si="39"/>
        <v/>
      </c>
      <c r="AJ51" s="103" t="str">
        <f t="shared" si="39"/>
        <v/>
      </c>
      <c r="AK51" s="103" t="str">
        <f t="shared" si="39"/>
        <v/>
      </c>
      <c r="AL51" s="103" t="str">
        <f t="shared" si="39"/>
        <v/>
      </c>
      <c r="AM51" s="103" t="str">
        <f t="shared" ref="AM51:AR51" si="40">IF(NOT(COUNTA(AM52:AM56)), "",IF(NOT(COUNT(AM52:AM56)),"NK",SUM(AM52:AM56)))</f>
        <v/>
      </c>
      <c r="AN51" s="103" t="str">
        <f t="shared" si="40"/>
        <v/>
      </c>
      <c r="AO51" s="103" t="str">
        <f t="shared" si="40"/>
        <v/>
      </c>
      <c r="AP51" s="103" t="str">
        <f t="shared" si="40"/>
        <v/>
      </c>
      <c r="AQ51" s="103" t="str">
        <f t="shared" si="40"/>
        <v/>
      </c>
      <c r="AR51" s="103" t="str">
        <f t="shared" si="40"/>
        <v/>
      </c>
      <c r="AS51" s="103" t="str">
        <f t="shared" si="39"/>
        <v/>
      </c>
      <c r="AT51" s="103" t="str">
        <f t="shared" si="39"/>
        <v/>
      </c>
      <c r="AU51" s="103" t="str">
        <f t="shared" si="39"/>
        <v/>
      </c>
      <c r="AV51" s="103" t="str">
        <f t="shared" si="39"/>
        <v/>
      </c>
      <c r="AW51" s="103" t="str">
        <f t="shared" si="39"/>
        <v/>
      </c>
      <c r="AX51" s="103" t="str">
        <f t="shared" si="39"/>
        <v/>
      </c>
      <c r="AY51" s="103" t="str">
        <f t="shared" si="39"/>
        <v/>
      </c>
      <c r="AZ51" s="103" t="str">
        <f t="shared" si="39"/>
        <v/>
      </c>
      <c r="BA51" s="103" t="str">
        <f t="shared" si="39"/>
        <v/>
      </c>
      <c r="BB51" s="103" t="str">
        <f t="shared" si="39"/>
        <v/>
      </c>
      <c r="BC51" s="103" t="str">
        <f t="shared" si="39"/>
        <v/>
      </c>
      <c r="BD51" s="103" t="str">
        <f t="shared" si="39"/>
        <v/>
      </c>
      <c r="BE51" s="103" t="str">
        <f t="shared" si="39"/>
        <v/>
      </c>
      <c r="BF51" s="103" t="str">
        <f t="shared" si="39"/>
        <v/>
      </c>
      <c r="BG51" s="103" t="str">
        <f t="shared" si="39"/>
        <v/>
      </c>
      <c r="BH51" s="103" t="str">
        <f t="shared" si="39"/>
        <v/>
      </c>
      <c r="BI51" s="103" t="str">
        <f t="shared" si="39"/>
        <v/>
      </c>
      <c r="BJ51" s="103" t="str">
        <f t="shared" si="39"/>
        <v/>
      </c>
      <c r="BK51" s="103" t="str">
        <f t="shared" si="39"/>
        <v/>
      </c>
      <c r="BL51" s="103" t="str">
        <f t="shared" si="39"/>
        <v/>
      </c>
      <c r="BM51" s="103" t="str">
        <f t="shared" si="39"/>
        <v/>
      </c>
      <c r="BN51" s="103" t="str">
        <f t="shared" si="39"/>
        <v/>
      </c>
      <c r="BO51" s="103" t="str">
        <f t="shared" si="39"/>
        <v/>
      </c>
      <c r="BP51" s="103" t="str">
        <f t="shared" si="39"/>
        <v/>
      </c>
      <c r="BQ51" s="103" t="str">
        <f t="shared" si="39"/>
        <v/>
      </c>
      <c r="BR51" s="103" t="str">
        <f t="shared" si="39"/>
        <v/>
      </c>
      <c r="BS51" s="103" t="str">
        <f t="shared" si="39"/>
        <v/>
      </c>
      <c r="BT51" s="103" t="str">
        <f t="shared" ref="BT51:EO51" si="41">IF(NOT(COUNTA(BT52:BT56)), "",IF(NOT(COUNT(BT52:BT56)),"NK",SUM(BT52:BT56)))</f>
        <v/>
      </c>
      <c r="BU51" s="103" t="str">
        <f t="shared" si="41"/>
        <v/>
      </c>
      <c r="BV51" s="103" t="str">
        <f t="shared" si="41"/>
        <v/>
      </c>
      <c r="BW51" s="103" t="str">
        <f t="shared" si="41"/>
        <v/>
      </c>
      <c r="BX51" s="103" t="str">
        <f t="shared" si="41"/>
        <v/>
      </c>
      <c r="BY51" s="103" t="str">
        <f t="shared" si="41"/>
        <v/>
      </c>
      <c r="BZ51" s="103" t="str">
        <f t="shared" si="41"/>
        <v/>
      </c>
      <c r="CA51" s="103" t="str">
        <f t="shared" si="41"/>
        <v/>
      </c>
      <c r="CB51" s="103" t="str">
        <f t="shared" si="41"/>
        <v/>
      </c>
      <c r="CC51" s="103" t="str">
        <f t="shared" ref="CC51:CH51" si="42">IF(NOT(COUNTA(CC52:CC56)), "",IF(NOT(COUNT(CC52:CC56)),"NK",SUM(CC52:CC56)))</f>
        <v/>
      </c>
      <c r="CD51" s="103" t="str">
        <f t="shared" si="42"/>
        <v/>
      </c>
      <c r="CE51" s="103" t="str">
        <f t="shared" si="42"/>
        <v/>
      </c>
      <c r="CF51" s="103" t="str">
        <f t="shared" si="42"/>
        <v/>
      </c>
      <c r="CG51" s="103" t="str">
        <f t="shared" si="42"/>
        <v/>
      </c>
      <c r="CH51" s="103" t="str">
        <f t="shared" si="42"/>
        <v/>
      </c>
      <c r="CI51" s="103" t="str">
        <f t="shared" si="41"/>
        <v/>
      </c>
      <c r="CJ51" s="103" t="str">
        <f t="shared" si="41"/>
        <v/>
      </c>
      <c r="CK51" s="103" t="str">
        <f t="shared" si="41"/>
        <v/>
      </c>
      <c r="CL51" s="103" t="str">
        <f t="shared" si="41"/>
        <v/>
      </c>
      <c r="CM51" s="103" t="str">
        <f t="shared" si="41"/>
        <v/>
      </c>
      <c r="CN51" s="103" t="str">
        <f t="shared" si="41"/>
        <v/>
      </c>
      <c r="CO51" s="103" t="str">
        <f t="shared" si="41"/>
        <v/>
      </c>
      <c r="CP51" s="103" t="str">
        <f t="shared" si="41"/>
        <v/>
      </c>
      <c r="CQ51" s="103" t="str">
        <f t="shared" si="41"/>
        <v/>
      </c>
      <c r="CR51" s="103" t="str">
        <f t="shared" si="41"/>
        <v/>
      </c>
      <c r="CS51" s="103" t="str">
        <f t="shared" si="41"/>
        <v/>
      </c>
      <c r="CT51" s="103" t="str">
        <f t="shared" si="41"/>
        <v/>
      </c>
      <c r="CU51" s="103" t="str">
        <f t="shared" si="41"/>
        <v/>
      </c>
      <c r="CV51" s="103" t="str">
        <f t="shared" si="41"/>
        <v/>
      </c>
      <c r="CW51" s="103" t="str">
        <f t="shared" si="41"/>
        <v/>
      </c>
      <c r="CX51" s="103" t="str">
        <f t="shared" si="41"/>
        <v/>
      </c>
      <c r="CY51" s="103" t="str">
        <f t="shared" si="41"/>
        <v/>
      </c>
      <c r="CZ51" s="103" t="str">
        <f t="shared" si="41"/>
        <v/>
      </c>
      <c r="DA51" s="103" t="str">
        <f t="shared" si="41"/>
        <v/>
      </c>
      <c r="DB51" s="103" t="str">
        <f t="shared" si="41"/>
        <v/>
      </c>
      <c r="DC51" s="103" t="str">
        <f t="shared" si="41"/>
        <v/>
      </c>
      <c r="DD51" s="103" t="str">
        <f t="shared" si="41"/>
        <v/>
      </c>
      <c r="DE51" s="103" t="str">
        <f t="shared" si="41"/>
        <v/>
      </c>
      <c r="DF51" s="103" t="str">
        <f t="shared" si="41"/>
        <v/>
      </c>
      <c r="DG51" s="103" t="str">
        <f t="shared" si="41"/>
        <v/>
      </c>
      <c r="DH51" s="103" t="str">
        <f t="shared" si="41"/>
        <v/>
      </c>
      <c r="DI51" s="103" t="str">
        <f t="shared" si="41"/>
        <v/>
      </c>
      <c r="DJ51" s="103" t="str">
        <f t="shared" si="41"/>
        <v/>
      </c>
      <c r="DK51" s="103" t="str">
        <f t="shared" si="41"/>
        <v/>
      </c>
      <c r="DL51" s="103" t="str">
        <f t="shared" si="41"/>
        <v/>
      </c>
      <c r="DM51" s="103" t="str">
        <f t="shared" si="41"/>
        <v/>
      </c>
      <c r="DN51" s="103" t="str">
        <f t="shared" si="41"/>
        <v/>
      </c>
      <c r="DO51" s="103" t="str">
        <f t="shared" si="41"/>
        <v/>
      </c>
      <c r="DP51" s="103" t="str">
        <f t="shared" si="41"/>
        <v/>
      </c>
      <c r="DQ51" s="103" t="str">
        <f t="shared" si="41"/>
        <v/>
      </c>
      <c r="DR51" s="103" t="str">
        <f t="shared" si="41"/>
        <v/>
      </c>
      <c r="DS51" s="103" t="str">
        <f t="shared" ref="DS51:DX51" si="43">IF(NOT(COUNTA(DS52:DS56)), "",IF(NOT(COUNT(DS52:DS56)),"NK",SUM(DS52:DS56)))</f>
        <v/>
      </c>
      <c r="DT51" s="103" t="str">
        <f t="shared" si="43"/>
        <v/>
      </c>
      <c r="DU51" s="103" t="str">
        <f t="shared" si="43"/>
        <v/>
      </c>
      <c r="DV51" s="103" t="str">
        <f t="shared" si="43"/>
        <v/>
      </c>
      <c r="DW51" s="103" t="str">
        <f t="shared" si="43"/>
        <v/>
      </c>
      <c r="DX51" s="103" t="str">
        <f t="shared" si="43"/>
        <v/>
      </c>
      <c r="DY51" s="103" t="str">
        <f t="shared" si="41"/>
        <v/>
      </c>
      <c r="DZ51" s="103" t="str">
        <f t="shared" si="41"/>
        <v/>
      </c>
      <c r="EA51" s="103" t="str">
        <f t="shared" si="41"/>
        <v/>
      </c>
      <c r="EB51" s="103" t="str">
        <f t="shared" si="41"/>
        <v/>
      </c>
      <c r="EC51" s="103" t="str">
        <f t="shared" si="41"/>
        <v/>
      </c>
      <c r="ED51" s="103" t="str">
        <f t="shared" si="41"/>
        <v/>
      </c>
      <c r="EE51" s="103" t="str">
        <f t="shared" si="41"/>
        <v/>
      </c>
      <c r="EF51" s="103" t="str">
        <f t="shared" si="41"/>
        <v/>
      </c>
      <c r="EG51" s="103" t="str">
        <f t="shared" si="41"/>
        <v/>
      </c>
      <c r="EH51" s="103" t="str">
        <f t="shared" si="41"/>
        <v/>
      </c>
      <c r="EI51" s="103" t="str">
        <f t="shared" si="41"/>
        <v/>
      </c>
      <c r="EJ51" s="103" t="str">
        <f t="shared" si="41"/>
        <v/>
      </c>
      <c r="EK51" s="103" t="str">
        <f t="shared" si="41"/>
        <v/>
      </c>
      <c r="EL51" s="103" t="str">
        <f t="shared" si="41"/>
        <v/>
      </c>
      <c r="EM51" s="103" t="str">
        <f t="shared" si="41"/>
        <v/>
      </c>
      <c r="EN51" s="103" t="str">
        <f t="shared" si="41"/>
        <v/>
      </c>
      <c r="EO51" s="103" t="str">
        <f t="shared" si="41"/>
        <v/>
      </c>
      <c r="EP51" s="103" t="str">
        <f t="shared" ref="EP51:FH51" si="44">IF(NOT(COUNTA(EP52:EP56)), "",IF(NOT(COUNT(EP52:EP56)),"NK",SUM(EP52:EP56)))</f>
        <v/>
      </c>
      <c r="EQ51" s="103" t="str">
        <f t="shared" si="44"/>
        <v/>
      </c>
      <c r="ER51" s="103" t="str">
        <f t="shared" si="44"/>
        <v/>
      </c>
      <c r="ES51" s="103" t="str">
        <f t="shared" si="44"/>
        <v/>
      </c>
      <c r="ET51" s="103" t="str">
        <f t="shared" si="44"/>
        <v/>
      </c>
      <c r="EU51" s="103" t="str">
        <f t="shared" si="44"/>
        <v/>
      </c>
      <c r="EV51" s="103" t="str">
        <f t="shared" si="44"/>
        <v/>
      </c>
      <c r="EW51" s="103" t="str">
        <f t="shared" si="44"/>
        <v/>
      </c>
      <c r="EX51" s="103" t="str">
        <f t="shared" si="44"/>
        <v/>
      </c>
      <c r="EY51" s="103" t="str">
        <f t="shared" si="44"/>
        <v/>
      </c>
      <c r="EZ51" s="103" t="str">
        <f t="shared" si="44"/>
        <v/>
      </c>
      <c r="FA51" s="103" t="str">
        <f t="shared" si="44"/>
        <v/>
      </c>
      <c r="FB51" s="103" t="str">
        <f t="shared" si="44"/>
        <v/>
      </c>
      <c r="FC51" s="103" t="str">
        <f t="shared" si="44"/>
        <v/>
      </c>
      <c r="FD51" s="103" t="str">
        <f t="shared" si="44"/>
        <v/>
      </c>
      <c r="FE51" s="103" t="str">
        <f t="shared" si="44"/>
        <v/>
      </c>
      <c r="FF51" s="103" t="str">
        <f t="shared" si="44"/>
        <v/>
      </c>
      <c r="FG51" s="103" t="str">
        <f t="shared" si="44"/>
        <v/>
      </c>
      <c r="FH51" s="103" t="str">
        <f t="shared" si="44"/>
        <v/>
      </c>
      <c r="FI51" s="103" t="str">
        <f t="shared" ref="FI51:FN51" si="45">IF(NOT(COUNTA(FI52:FI56)), "",IF(NOT(COUNT(FI52:FI56)),"NK",SUM(FI52:FI56)))</f>
        <v/>
      </c>
      <c r="FJ51" s="103" t="str">
        <f t="shared" si="45"/>
        <v/>
      </c>
      <c r="FK51" s="103" t="str">
        <f t="shared" si="45"/>
        <v/>
      </c>
      <c r="FL51" s="103" t="str">
        <f t="shared" si="45"/>
        <v/>
      </c>
      <c r="FM51" s="103" t="str">
        <f t="shared" si="45"/>
        <v/>
      </c>
      <c r="FN51" s="103" t="str">
        <f t="shared" si="45"/>
        <v/>
      </c>
    </row>
    <row r="52" spans="1:170" x14ac:dyDescent="0.3">
      <c r="A52" s="60" t="s">
        <v>24618</v>
      </c>
      <c r="B52" s="24" t="s">
        <v>24619</v>
      </c>
    </row>
    <row r="53" spans="1:170" x14ac:dyDescent="0.3">
      <c r="A53" s="60" t="s">
        <v>24620</v>
      </c>
      <c r="B53" s="24" t="s">
        <v>24621</v>
      </c>
    </row>
    <row r="54" spans="1:170" x14ac:dyDescent="0.3">
      <c r="A54" s="60" t="s">
        <v>24622</v>
      </c>
      <c r="B54" s="24" t="s">
        <v>24623</v>
      </c>
    </row>
    <row r="55" spans="1:170" x14ac:dyDescent="0.3">
      <c r="A55" s="60" t="s">
        <v>24624</v>
      </c>
      <c r="B55" s="24" t="s">
        <v>24625</v>
      </c>
    </row>
    <row r="56" spans="1:170" x14ac:dyDescent="0.3">
      <c r="A56" s="60" t="s">
        <v>24626</v>
      </c>
      <c r="B56" s="24" t="s">
        <v>24627</v>
      </c>
    </row>
    <row r="57" spans="1:170" x14ac:dyDescent="0.3">
      <c r="A57" s="59" t="s">
        <v>24628</v>
      </c>
      <c r="B57" s="24" t="s">
        <v>24629</v>
      </c>
      <c r="C57" s="103" t="str">
        <f t="shared" ref="C57:AL57" si="46">IF(NOT(COUNTA(C58:C59)), "",IF(NOT(COUNT(C58:C59)),"NK",SUM(C58:C59)))</f>
        <v/>
      </c>
      <c r="D57" s="103" t="str">
        <f t="shared" si="46"/>
        <v/>
      </c>
      <c r="E57" s="103" t="str">
        <f t="shared" si="46"/>
        <v/>
      </c>
      <c r="F57" s="103" t="str">
        <f t="shared" si="46"/>
        <v/>
      </c>
      <c r="G57" s="103" t="str">
        <f t="shared" si="46"/>
        <v/>
      </c>
      <c r="H57" s="103" t="str">
        <f t="shared" si="46"/>
        <v/>
      </c>
      <c r="I57" s="103" t="str">
        <f t="shared" si="46"/>
        <v/>
      </c>
      <c r="J57" s="103" t="str">
        <f t="shared" si="46"/>
        <v/>
      </c>
      <c r="K57" s="103" t="str">
        <f t="shared" si="46"/>
        <v/>
      </c>
      <c r="L57" s="103" t="str">
        <f t="shared" si="46"/>
        <v/>
      </c>
      <c r="M57" s="103" t="str">
        <f t="shared" si="46"/>
        <v/>
      </c>
      <c r="N57" s="103" t="str">
        <f t="shared" si="46"/>
        <v/>
      </c>
      <c r="O57" s="103" t="str">
        <f t="shared" si="46"/>
        <v/>
      </c>
      <c r="P57" s="103" t="str">
        <f t="shared" si="46"/>
        <v/>
      </c>
      <c r="Q57" s="103" t="str">
        <f t="shared" si="46"/>
        <v/>
      </c>
      <c r="R57" s="103" t="str">
        <f t="shared" si="46"/>
        <v/>
      </c>
      <c r="S57" s="103" t="str">
        <f t="shared" si="46"/>
        <v/>
      </c>
      <c r="T57" s="103" t="str">
        <f t="shared" si="46"/>
        <v/>
      </c>
      <c r="U57" s="103" t="str">
        <f t="shared" si="46"/>
        <v/>
      </c>
      <c r="V57" s="103" t="str">
        <f t="shared" si="46"/>
        <v/>
      </c>
      <c r="W57" s="103" t="str">
        <f t="shared" si="46"/>
        <v/>
      </c>
      <c r="X57" s="103" t="str">
        <f t="shared" si="46"/>
        <v/>
      </c>
      <c r="Y57" s="103" t="str">
        <f t="shared" si="46"/>
        <v/>
      </c>
      <c r="Z57" s="103" t="str">
        <f t="shared" si="46"/>
        <v/>
      </c>
      <c r="AA57" s="103" t="str">
        <f t="shared" si="46"/>
        <v/>
      </c>
      <c r="AB57" s="103" t="str">
        <f t="shared" si="46"/>
        <v/>
      </c>
      <c r="AC57" s="103" t="str">
        <f t="shared" si="46"/>
        <v/>
      </c>
      <c r="AD57" s="103" t="str">
        <f t="shared" si="46"/>
        <v/>
      </c>
      <c r="AE57" s="103" t="str">
        <f t="shared" si="46"/>
        <v/>
      </c>
      <c r="AF57" s="103" t="str">
        <f t="shared" si="46"/>
        <v/>
      </c>
      <c r="AG57" s="103" t="str">
        <f t="shared" si="46"/>
        <v/>
      </c>
      <c r="AH57" s="103" t="str">
        <f t="shared" si="46"/>
        <v/>
      </c>
      <c r="AI57" s="103" t="str">
        <f t="shared" si="46"/>
        <v/>
      </c>
      <c r="AJ57" s="103" t="str">
        <f t="shared" si="46"/>
        <v/>
      </c>
      <c r="AK57" s="103" t="str">
        <f t="shared" si="46"/>
        <v/>
      </c>
      <c r="AL57" s="103" t="str">
        <f t="shared" si="46"/>
        <v/>
      </c>
      <c r="AM57" s="103" t="str">
        <f t="shared" ref="AM57:AR57" si="47">IF(NOT(COUNTA(AM58:AM59)), "",IF(NOT(COUNT(AM58:AM59)),"NK",SUM(AM58:AM59)))</f>
        <v/>
      </c>
      <c r="AN57" s="103" t="str">
        <f t="shared" si="47"/>
        <v/>
      </c>
      <c r="AO57" s="103" t="str">
        <f t="shared" si="47"/>
        <v/>
      </c>
      <c r="AP57" s="103" t="str">
        <f t="shared" si="47"/>
        <v/>
      </c>
      <c r="AQ57" s="103" t="str">
        <f t="shared" si="47"/>
        <v/>
      </c>
      <c r="AR57" s="103" t="str">
        <f t="shared" si="47"/>
        <v/>
      </c>
      <c r="DY57" s="98" t="str">
        <f t="shared" ref="DY57:FH57" si="48">IF(NOT(COUNTA(DY58:DY59)), "",IF(NOT(COUNT(DY58:DY59)),"NK",SUM(DY58:DY59)))</f>
        <v/>
      </c>
      <c r="DZ57" s="34" t="str">
        <f t="shared" si="48"/>
        <v/>
      </c>
      <c r="EA57" s="34" t="str">
        <f t="shared" si="48"/>
        <v/>
      </c>
      <c r="EB57" s="34" t="str">
        <f t="shared" si="48"/>
        <v/>
      </c>
      <c r="EC57" s="34" t="str">
        <f t="shared" si="48"/>
        <v/>
      </c>
      <c r="ED57" s="34" t="str">
        <f t="shared" si="48"/>
        <v/>
      </c>
      <c r="EE57" s="33" t="str">
        <f t="shared" si="48"/>
        <v/>
      </c>
      <c r="EF57" s="34" t="str">
        <f t="shared" si="48"/>
        <v/>
      </c>
      <c r="EG57" s="34" t="str">
        <f t="shared" si="48"/>
        <v/>
      </c>
      <c r="EH57" s="34" t="str">
        <f t="shared" si="48"/>
        <v/>
      </c>
      <c r="EI57" s="34" t="str">
        <f t="shared" si="48"/>
        <v/>
      </c>
      <c r="EJ57" s="34" t="str">
        <f t="shared" si="48"/>
        <v/>
      </c>
      <c r="EK57" s="34" t="str">
        <f t="shared" si="48"/>
        <v/>
      </c>
      <c r="EL57" s="34" t="str">
        <f t="shared" si="48"/>
        <v/>
      </c>
      <c r="EM57" s="34" t="str">
        <f t="shared" si="48"/>
        <v/>
      </c>
      <c r="EN57" s="34" t="str">
        <f t="shared" si="48"/>
        <v/>
      </c>
      <c r="EO57" s="34" t="str">
        <f t="shared" si="48"/>
        <v/>
      </c>
      <c r="EP57" s="34" t="str">
        <f t="shared" si="48"/>
        <v/>
      </c>
      <c r="EQ57" s="34" t="str">
        <f t="shared" si="48"/>
        <v/>
      </c>
      <c r="ER57" s="34" t="str">
        <f t="shared" si="48"/>
        <v/>
      </c>
      <c r="ES57" s="34" t="str">
        <f t="shared" si="48"/>
        <v/>
      </c>
      <c r="ET57" s="34" t="str">
        <f t="shared" si="48"/>
        <v/>
      </c>
      <c r="EU57" s="34" t="str">
        <f t="shared" si="48"/>
        <v/>
      </c>
      <c r="EV57" s="34" t="str">
        <f t="shared" si="48"/>
        <v/>
      </c>
      <c r="EW57" s="34" t="str">
        <f t="shared" si="48"/>
        <v/>
      </c>
      <c r="EX57" s="34" t="str">
        <f t="shared" si="48"/>
        <v/>
      </c>
      <c r="EY57" s="34" t="str">
        <f t="shared" si="48"/>
        <v/>
      </c>
      <c r="EZ57" s="34" t="str">
        <f t="shared" si="48"/>
        <v/>
      </c>
      <c r="FA57" s="34" t="str">
        <f t="shared" si="48"/>
        <v/>
      </c>
      <c r="FB57" s="34" t="str">
        <f t="shared" si="48"/>
        <v/>
      </c>
      <c r="FC57" s="34" t="str">
        <f t="shared" si="48"/>
        <v/>
      </c>
      <c r="FD57" s="34" t="str">
        <f t="shared" si="48"/>
        <v/>
      </c>
      <c r="FE57" s="34" t="str">
        <f t="shared" si="48"/>
        <v/>
      </c>
      <c r="FF57" s="34" t="str">
        <f t="shared" si="48"/>
        <v/>
      </c>
      <c r="FG57" s="34" t="str">
        <f t="shared" si="48"/>
        <v/>
      </c>
      <c r="FH57" s="34" t="str">
        <f t="shared" si="48"/>
        <v/>
      </c>
      <c r="FI57" s="34" t="str">
        <f t="shared" ref="FI57:FN57" si="49">IF(NOT(COUNTA(FI58:FI59)), "",IF(NOT(COUNT(FI58:FI59)),"NK",SUM(FI58:FI59)))</f>
        <v/>
      </c>
      <c r="FJ57" s="34" t="str">
        <f t="shared" si="49"/>
        <v/>
      </c>
      <c r="FK57" s="34" t="str">
        <f t="shared" si="49"/>
        <v/>
      </c>
      <c r="FL57" s="34" t="str">
        <f t="shared" si="49"/>
        <v/>
      </c>
      <c r="FM57" s="34" t="str">
        <f t="shared" si="49"/>
        <v/>
      </c>
      <c r="FN57" s="34" t="str">
        <f t="shared" si="49"/>
        <v/>
      </c>
    </row>
    <row r="58" spans="1:170" x14ac:dyDescent="0.3">
      <c r="A58" s="60" t="s">
        <v>24630</v>
      </c>
      <c r="B58" s="24" t="s">
        <v>24631</v>
      </c>
    </row>
    <row r="59" spans="1:170" x14ac:dyDescent="0.3">
      <c r="A59" s="60" t="s">
        <v>24632</v>
      </c>
      <c r="B59" s="24" t="s">
        <v>24633</v>
      </c>
    </row>
    <row r="61" spans="1:170" x14ac:dyDescent="0.3">
      <c r="A61" s="59" t="s">
        <v>24634</v>
      </c>
      <c r="B61" s="37" t="s">
        <v>24635</v>
      </c>
      <c r="C61" s="103" t="str">
        <f t="shared" ref="C61:BS61" si="50">IF(NOT(COUNTA(C62)), "",IF(NOT(COUNT(C62)),"NK",SUM(C62)))</f>
        <v/>
      </c>
      <c r="D61" s="103" t="str">
        <f t="shared" si="50"/>
        <v/>
      </c>
      <c r="E61" s="103" t="str">
        <f t="shared" si="50"/>
        <v/>
      </c>
      <c r="F61" s="103" t="str">
        <f t="shared" si="50"/>
        <v/>
      </c>
      <c r="G61" s="103" t="str">
        <f t="shared" si="50"/>
        <v/>
      </c>
      <c r="H61" s="103" t="str">
        <f t="shared" si="50"/>
        <v/>
      </c>
      <c r="I61" s="103" t="str">
        <f t="shared" si="50"/>
        <v/>
      </c>
      <c r="J61" s="103" t="str">
        <f t="shared" si="50"/>
        <v/>
      </c>
      <c r="K61" s="103" t="str">
        <f t="shared" si="50"/>
        <v/>
      </c>
      <c r="L61" s="103" t="str">
        <f t="shared" si="50"/>
        <v/>
      </c>
      <c r="M61" s="103" t="str">
        <f t="shared" si="50"/>
        <v/>
      </c>
      <c r="N61" s="103" t="str">
        <f t="shared" si="50"/>
        <v/>
      </c>
      <c r="O61" s="103" t="str">
        <f t="shared" si="50"/>
        <v/>
      </c>
      <c r="P61" s="103" t="str">
        <f t="shared" si="50"/>
        <v/>
      </c>
      <c r="Q61" s="103" t="str">
        <f t="shared" si="50"/>
        <v/>
      </c>
      <c r="R61" s="103" t="str">
        <f t="shared" si="50"/>
        <v/>
      </c>
      <c r="S61" s="103" t="str">
        <f t="shared" si="50"/>
        <v/>
      </c>
      <c r="T61" s="103" t="str">
        <f t="shared" si="50"/>
        <v/>
      </c>
      <c r="U61" s="103" t="str">
        <f t="shared" si="50"/>
        <v/>
      </c>
      <c r="V61" s="103" t="str">
        <f t="shared" si="50"/>
        <v/>
      </c>
      <c r="W61" s="103" t="str">
        <f t="shared" si="50"/>
        <v/>
      </c>
      <c r="X61" s="103" t="str">
        <f t="shared" si="50"/>
        <v/>
      </c>
      <c r="Y61" s="103" t="str">
        <f t="shared" si="50"/>
        <v/>
      </c>
      <c r="Z61" s="103" t="str">
        <f t="shared" si="50"/>
        <v/>
      </c>
      <c r="AA61" s="103" t="str">
        <f t="shared" si="50"/>
        <v/>
      </c>
      <c r="AB61" s="103" t="str">
        <f t="shared" si="50"/>
        <v/>
      </c>
      <c r="AC61" s="103" t="str">
        <f t="shared" si="50"/>
        <v/>
      </c>
      <c r="AD61" s="103" t="str">
        <f t="shared" si="50"/>
        <v/>
      </c>
      <c r="AE61" s="103" t="str">
        <f t="shared" si="50"/>
        <v/>
      </c>
      <c r="AF61" s="103" t="str">
        <f t="shared" si="50"/>
        <v/>
      </c>
      <c r="AG61" s="103" t="str">
        <f t="shared" si="50"/>
        <v/>
      </c>
      <c r="AH61" s="103" t="str">
        <f t="shared" si="50"/>
        <v/>
      </c>
      <c r="AI61" s="103" t="str">
        <f t="shared" si="50"/>
        <v/>
      </c>
      <c r="AJ61" s="103" t="str">
        <f t="shared" si="50"/>
        <v/>
      </c>
      <c r="AK61" s="103" t="str">
        <f t="shared" si="50"/>
        <v/>
      </c>
      <c r="AL61" s="103" t="str">
        <f t="shared" si="50"/>
        <v/>
      </c>
      <c r="AM61" s="103" t="str">
        <f t="shared" si="50"/>
        <v/>
      </c>
      <c r="AN61" s="103" t="str">
        <f t="shared" si="50"/>
        <v/>
      </c>
      <c r="AO61" s="103" t="str">
        <f t="shared" si="50"/>
        <v/>
      </c>
      <c r="AP61" s="103" t="str">
        <f t="shared" si="50"/>
        <v/>
      </c>
      <c r="AQ61" s="103" t="str">
        <f t="shared" si="50"/>
        <v/>
      </c>
      <c r="AR61" s="103" t="str">
        <f t="shared" si="50"/>
        <v/>
      </c>
      <c r="AS61" s="98" t="str">
        <f t="shared" si="50"/>
        <v/>
      </c>
      <c r="AT61" s="98" t="str">
        <f t="shared" si="50"/>
        <v/>
      </c>
      <c r="AU61" s="98" t="str">
        <f t="shared" si="50"/>
        <v/>
      </c>
      <c r="AV61" s="98" t="str">
        <f t="shared" si="50"/>
        <v/>
      </c>
      <c r="AW61" s="98" t="str">
        <f t="shared" si="50"/>
        <v/>
      </c>
      <c r="AX61" s="98" t="str">
        <f t="shared" si="50"/>
        <v/>
      </c>
      <c r="AY61" s="98" t="str">
        <f t="shared" si="50"/>
        <v/>
      </c>
      <c r="AZ61" s="98" t="str">
        <f t="shared" si="50"/>
        <v/>
      </c>
      <c r="BA61" s="98" t="str">
        <f t="shared" si="50"/>
        <v/>
      </c>
      <c r="BB61" s="98" t="str">
        <f t="shared" si="50"/>
        <v/>
      </c>
      <c r="BC61" s="98" t="str">
        <f t="shared" si="50"/>
        <v/>
      </c>
      <c r="BD61" s="98" t="str">
        <f t="shared" si="50"/>
        <v/>
      </c>
      <c r="BE61" s="98" t="str">
        <f t="shared" si="50"/>
        <v/>
      </c>
      <c r="BF61" s="98" t="str">
        <f t="shared" si="50"/>
        <v/>
      </c>
      <c r="BG61" s="98" t="str">
        <f t="shared" si="50"/>
        <v/>
      </c>
      <c r="BH61" s="98" t="str">
        <f t="shared" si="50"/>
        <v/>
      </c>
      <c r="BI61" s="98" t="str">
        <f t="shared" si="50"/>
        <v/>
      </c>
      <c r="BJ61" s="98" t="str">
        <f t="shared" si="50"/>
        <v/>
      </c>
      <c r="BK61" s="98" t="str">
        <f t="shared" si="50"/>
        <v/>
      </c>
      <c r="BL61" s="98" t="str">
        <f t="shared" si="50"/>
        <v/>
      </c>
      <c r="BM61" s="98" t="str">
        <f t="shared" si="50"/>
        <v/>
      </c>
      <c r="BN61" s="98" t="str">
        <f t="shared" si="50"/>
        <v/>
      </c>
      <c r="BO61" s="98" t="str">
        <f t="shared" si="50"/>
        <v/>
      </c>
      <c r="BP61" s="98" t="str">
        <f t="shared" si="50"/>
        <v/>
      </c>
      <c r="BQ61" s="98" t="str">
        <f t="shared" si="50"/>
        <v/>
      </c>
      <c r="BR61" s="98" t="str">
        <f t="shared" si="50"/>
        <v/>
      </c>
      <c r="BS61" s="98" t="str">
        <f t="shared" si="50"/>
        <v/>
      </c>
      <c r="BT61" s="98" t="str">
        <f t="shared" ref="BT61:DX61" si="51">IF(NOT(COUNTA(BT62)), "",IF(NOT(COUNT(BT62)),"NK",SUM(BT62)))</f>
        <v/>
      </c>
      <c r="BU61" s="98" t="str">
        <f t="shared" si="51"/>
        <v/>
      </c>
      <c r="BV61" s="98" t="str">
        <f t="shared" si="51"/>
        <v/>
      </c>
      <c r="BW61" s="98" t="str">
        <f t="shared" si="51"/>
        <v/>
      </c>
      <c r="BX61" s="98" t="str">
        <f t="shared" si="51"/>
        <v/>
      </c>
      <c r="BY61" s="98" t="str">
        <f t="shared" si="51"/>
        <v/>
      </c>
      <c r="BZ61" s="98" t="str">
        <f t="shared" si="51"/>
        <v/>
      </c>
      <c r="CA61" s="98" t="str">
        <f t="shared" si="51"/>
        <v/>
      </c>
      <c r="CB61" s="98" t="str">
        <f t="shared" si="51"/>
        <v/>
      </c>
      <c r="CC61" s="98" t="str">
        <f t="shared" si="51"/>
        <v/>
      </c>
      <c r="CD61" s="98" t="str">
        <f t="shared" si="51"/>
        <v/>
      </c>
      <c r="CE61" s="98" t="str">
        <f t="shared" si="51"/>
        <v/>
      </c>
      <c r="CF61" s="98" t="str">
        <f t="shared" si="51"/>
        <v/>
      </c>
      <c r="CG61" s="98" t="str">
        <f t="shared" si="51"/>
        <v/>
      </c>
      <c r="CH61" s="98" t="str">
        <f t="shared" si="51"/>
        <v/>
      </c>
      <c r="CI61" s="98" t="str">
        <f t="shared" si="51"/>
        <v/>
      </c>
      <c r="CJ61" s="98" t="str">
        <f t="shared" si="51"/>
        <v/>
      </c>
      <c r="CK61" s="98" t="str">
        <f t="shared" si="51"/>
        <v/>
      </c>
      <c r="CL61" s="98" t="str">
        <f t="shared" si="51"/>
        <v/>
      </c>
      <c r="CM61" s="98" t="str">
        <f t="shared" si="51"/>
        <v/>
      </c>
      <c r="CN61" s="98" t="str">
        <f t="shared" si="51"/>
        <v/>
      </c>
      <c r="CO61" s="98" t="str">
        <f t="shared" si="51"/>
        <v/>
      </c>
      <c r="CP61" s="98" t="str">
        <f t="shared" si="51"/>
        <v/>
      </c>
      <c r="CQ61" s="98" t="str">
        <f t="shared" si="51"/>
        <v/>
      </c>
      <c r="CR61" s="98" t="str">
        <f t="shared" si="51"/>
        <v/>
      </c>
      <c r="CS61" s="98" t="str">
        <f t="shared" si="51"/>
        <v/>
      </c>
      <c r="CT61" s="98" t="str">
        <f t="shared" si="51"/>
        <v/>
      </c>
      <c r="CU61" s="98" t="str">
        <f t="shared" si="51"/>
        <v/>
      </c>
      <c r="CV61" s="98" t="str">
        <f t="shared" si="51"/>
        <v/>
      </c>
      <c r="CW61" s="98" t="str">
        <f t="shared" si="51"/>
        <v/>
      </c>
      <c r="CX61" s="98" t="str">
        <f t="shared" si="51"/>
        <v/>
      </c>
      <c r="CY61" s="98" t="str">
        <f t="shared" si="51"/>
        <v/>
      </c>
      <c r="CZ61" s="98" t="str">
        <f t="shared" si="51"/>
        <v/>
      </c>
      <c r="DA61" s="98" t="str">
        <f t="shared" si="51"/>
        <v/>
      </c>
      <c r="DB61" s="98" t="str">
        <f t="shared" si="51"/>
        <v/>
      </c>
      <c r="DC61" s="98" t="str">
        <f t="shared" si="51"/>
        <v/>
      </c>
      <c r="DD61" s="98" t="str">
        <f t="shared" si="51"/>
        <v/>
      </c>
      <c r="DE61" s="98" t="str">
        <f t="shared" si="51"/>
        <v/>
      </c>
      <c r="DF61" s="98" t="str">
        <f t="shared" si="51"/>
        <v/>
      </c>
      <c r="DG61" s="98" t="str">
        <f t="shared" si="51"/>
        <v/>
      </c>
      <c r="DH61" s="98" t="str">
        <f t="shared" si="51"/>
        <v/>
      </c>
      <c r="DI61" s="98" t="str">
        <f t="shared" si="51"/>
        <v/>
      </c>
      <c r="DJ61" s="98" t="str">
        <f t="shared" si="51"/>
        <v/>
      </c>
      <c r="DK61" s="98" t="str">
        <f t="shared" si="51"/>
        <v/>
      </c>
      <c r="DL61" s="98" t="str">
        <f t="shared" si="51"/>
        <v/>
      </c>
      <c r="DM61" s="98" t="str">
        <f t="shared" si="51"/>
        <v/>
      </c>
      <c r="DN61" s="98" t="str">
        <f t="shared" si="51"/>
        <v/>
      </c>
      <c r="DO61" s="98" t="str">
        <f t="shared" si="51"/>
        <v/>
      </c>
      <c r="DP61" s="98" t="str">
        <f t="shared" si="51"/>
        <v/>
      </c>
      <c r="DQ61" s="98" t="str">
        <f t="shared" si="51"/>
        <v/>
      </c>
      <c r="DR61" s="98" t="str">
        <f t="shared" si="51"/>
        <v/>
      </c>
      <c r="DS61" s="98" t="str">
        <f t="shared" si="51"/>
        <v/>
      </c>
      <c r="DT61" s="98" t="str">
        <f t="shared" si="51"/>
        <v/>
      </c>
      <c r="DU61" s="98" t="str">
        <f t="shared" si="51"/>
        <v/>
      </c>
      <c r="DV61" s="98" t="str">
        <f t="shared" si="51"/>
        <v/>
      </c>
      <c r="DW61" s="98" t="str">
        <f t="shared" si="51"/>
        <v/>
      </c>
      <c r="DX61" s="98" t="str">
        <f t="shared" si="51"/>
        <v/>
      </c>
      <c r="DY61" s="98" t="str">
        <f t="shared" ref="DY61:FN61" si="52">IF(NOT(COUNTA(DY62)), "",IF(NOT(COUNT(DY62)),"NK",SUM(DY62)))</f>
        <v/>
      </c>
      <c r="DZ61" s="98" t="str">
        <f t="shared" si="52"/>
        <v/>
      </c>
      <c r="EA61" s="98" t="str">
        <f t="shared" si="52"/>
        <v/>
      </c>
      <c r="EB61" s="98" t="str">
        <f t="shared" si="52"/>
        <v/>
      </c>
      <c r="EC61" s="98" t="str">
        <f t="shared" si="52"/>
        <v/>
      </c>
      <c r="ED61" s="98" t="str">
        <f t="shared" si="52"/>
        <v/>
      </c>
      <c r="EE61" s="98" t="str">
        <f t="shared" si="52"/>
        <v/>
      </c>
      <c r="EF61" s="98" t="str">
        <f t="shared" si="52"/>
        <v/>
      </c>
      <c r="EG61" s="98" t="str">
        <f t="shared" si="52"/>
        <v/>
      </c>
      <c r="EH61" s="98" t="str">
        <f t="shared" si="52"/>
        <v/>
      </c>
      <c r="EI61" s="98" t="str">
        <f t="shared" si="52"/>
        <v/>
      </c>
      <c r="EJ61" s="98" t="str">
        <f t="shared" si="52"/>
        <v/>
      </c>
      <c r="EK61" s="98" t="str">
        <f t="shared" si="52"/>
        <v/>
      </c>
      <c r="EL61" s="98" t="str">
        <f t="shared" si="52"/>
        <v/>
      </c>
      <c r="EM61" s="98" t="str">
        <f t="shared" si="52"/>
        <v/>
      </c>
      <c r="EN61" s="98" t="str">
        <f t="shared" si="52"/>
        <v/>
      </c>
      <c r="EO61" s="98" t="str">
        <f t="shared" si="52"/>
        <v/>
      </c>
      <c r="EP61" s="98" t="str">
        <f t="shared" si="52"/>
        <v/>
      </c>
      <c r="EQ61" s="98" t="str">
        <f t="shared" si="52"/>
        <v/>
      </c>
      <c r="ER61" s="98" t="str">
        <f t="shared" si="52"/>
        <v/>
      </c>
      <c r="ES61" s="98" t="str">
        <f t="shared" si="52"/>
        <v/>
      </c>
      <c r="ET61" s="98" t="str">
        <f t="shared" si="52"/>
        <v/>
      </c>
      <c r="EU61" s="98" t="str">
        <f t="shared" si="52"/>
        <v/>
      </c>
      <c r="EV61" s="98" t="str">
        <f t="shared" si="52"/>
        <v/>
      </c>
      <c r="EW61" s="98" t="str">
        <f t="shared" si="52"/>
        <v/>
      </c>
      <c r="EX61" s="98" t="str">
        <f t="shared" si="52"/>
        <v/>
      </c>
      <c r="EY61" s="98" t="str">
        <f t="shared" si="52"/>
        <v/>
      </c>
      <c r="EZ61" s="98" t="str">
        <f t="shared" si="52"/>
        <v/>
      </c>
      <c r="FA61" s="98" t="str">
        <f t="shared" si="52"/>
        <v/>
      </c>
      <c r="FB61" s="98" t="str">
        <f t="shared" si="52"/>
        <v/>
      </c>
      <c r="FC61" s="98" t="str">
        <f t="shared" si="52"/>
        <v/>
      </c>
      <c r="FD61" s="98" t="str">
        <f t="shared" si="52"/>
        <v/>
      </c>
      <c r="FE61" s="98" t="str">
        <f t="shared" si="52"/>
        <v/>
      </c>
      <c r="FF61" s="98" t="str">
        <f t="shared" si="52"/>
        <v/>
      </c>
      <c r="FG61" s="98" t="str">
        <f t="shared" si="52"/>
        <v/>
      </c>
      <c r="FH61" s="98" t="str">
        <f t="shared" ref="FH61:FM61" si="53">IF(NOT(COUNTA(FH62)), "",IF(NOT(COUNT(FH62)),"NK",SUM(FH62)))</f>
        <v/>
      </c>
      <c r="FI61" s="98" t="str">
        <f t="shared" si="52"/>
        <v/>
      </c>
      <c r="FJ61" s="98" t="str">
        <f t="shared" si="52"/>
        <v/>
      </c>
      <c r="FK61" s="98" t="str">
        <f t="shared" si="52"/>
        <v/>
      </c>
      <c r="FL61" s="98" t="str">
        <f t="shared" si="52"/>
        <v/>
      </c>
      <c r="FM61" s="98" t="str">
        <f t="shared" si="53"/>
        <v/>
      </c>
      <c r="FN61" s="98" t="str">
        <f t="shared" si="52"/>
        <v/>
      </c>
    </row>
    <row r="62" spans="1:170" x14ac:dyDescent="0.3">
      <c r="A62" s="60" t="s">
        <v>24636</v>
      </c>
      <c r="B62" s="37" t="s">
        <v>24637</v>
      </c>
    </row>
    <row r="63" spans="1:170" x14ac:dyDescent="0.3">
      <c r="A63" s="59" t="s">
        <v>24638</v>
      </c>
      <c r="B63" s="37" t="s">
        <v>24639</v>
      </c>
      <c r="C63" s="103" t="str">
        <f t="shared" ref="C63:AS63" si="54">IF(NOT(COUNTA(C64:C68)), "",IF(NOT(COUNT(C64:C68)),"NK",SUM(C64:C68)))</f>
        <v/>
      </c>
      <c r="D63" s="103" t="str">
        <f t="shared" ref="D63:AL63" si="55">IF(NOT(COUNTA(D64:D68)), "",IF(NOT(COUNT(D64:D68)),"NK",SUM(D64:D68)))</f>
        <v/>
      </c>
      <c r="E63" s="103" t="str">
        <f t="shared" si="55"/>
        <v/>
      </c>
      <c r="F63" s="103" t="str">
        <f t="shared" si="55"/>
        <v/>
      </c>
      <c r="G63" s="103" t="str">
        <f t="shared" si="55"/>
        <v/>
      </c>
      <c r="H63" s="103" t="str">
        <f t="shared" si="55"/>
        <v/>
      </c>
      <c r="I63" s="103" t="str">
        <f t="shared" si="55"/>
        <v/>
      </c>
      <c r="J63" s="103" t="str">
        <f t="shared" si="55"/>
        <v/>
      </c>
      <c r="K63" s="103" t="str">
        <f t="shared" si="55"/>
        <v/>
      </c>
      <c r="L63" s="103" t="str">
        <f t="shared" si="55"/>
        <v/>
      </c>
      <c r="M63" s="103" t="str">
        <f t="shared" si="55"/>
        <v/>
      </c>
      <c r="N63" s="103" t="str">
        <f t="shared" si="55"/>
        <v/>
      </c>
      <c r="O63" s="103" t="str">
        <f t="shared" si="55"/>
        <v/>
      </c>
      <c r="P63" s="103" t="str">
        <f t="shared" si="55"/>
        <v/>
      </c>
      <c r="Q63" s="103" t="str">
        <f t="shared" si="55"/>
        <v/>
      </c>
      <c r="R63" s="103" t="str">
        <f t="shared" si="55"/>
        <v/>
      </c>
      <c r="S63" s="103" t="str">
        <f t="shared" si="55"/>
        <v/>
      </c>
      <c r="T63" s="103" t="str">
        <f t="shared" si="55"/>
        <v/>
      </c>
      <c r="U63" s="103" t="str">
        <f t="shared" si="55"/>
        <v/>
      </c>
      <c r="V63" s="103" t="str">
        <f t="shared" si="55"/>
        <v/>
      </c>
      <c r="W63" s="103" t="str">
        <f t="shared" si="55"/>
        <v/>
      </c>
      <c r="X63" s="103" t="str">
        <f t="shared" si="55"/>
        <v/>
      </c>
      <c r="Y63" s="103" t="str">
        <f t="shared" si="55"/>
        <v/>
      </c>
      <c r="Z63" s="103" t="str">
        <f t="shared" si="55"/>
        <v/>
      </c>
      <c r="AA63" s="103" t="str">
        <f t="shared" si="55"/>
        <v/>
      </c>
      <c r="AB63" s="103" t="str">
        <f t="shared" si="55"/>
        <v/>
      </c>
      <c r="AC63" s="103" t="str">
        <f t="shared" si="55"/>
        <v/>
      </c>
      <c r="AD63" s="103" t="str">
        <f t="shared" si="55"/>
        <v/>
      </c>
      <c r="AE63" s="103" t="str">
        <f t="shared" si="55"/>
        <v/>
      </c>
      <c r="AF63" s="103" t="str">
        <f t="shared" si="55"/>
        <v/>
      </c>
      <c r="AG63" s="103" t="str">
        <f t="shared" si="55"/>
        <v/>
      </c>
      <c r="AH63" s="103" t="str">
        <f t="shared" si="55"/>
        <v/>
      </c>
      <c r="AI63" s="103" t="str">
        <f t="shared" si="55"/>
        <v/>
      </c>
      <c r="AJ63" s="103" t="str">
        <f t="shared" si="55"/>
        <v/>
      </c>
      <c r="AK63" s="103" t="str">
        <f t="shared" si="55"/>
        <v/>
      </c>
      <c r="AL63" s="103" t="str">
        <f t="shared" si="55"/>
        <v/>
      </c>
      <c r="AM63" s="103" t="str">
        <f t="shared" ref="AM63:AR63" si="56">IF(NOT(COUNTA(AM64:AM68)), "",IF(NOT(COUNT(AM64:AM68)),"NK",SUM(AM64:AM68)))</f>
        <v/>
      </c>
      <c r="AN63" s="103" t="str">
        <f t="shared" si="56"/>
        <v/>
      </c>
      <c r="AO63" s="103" t="str">
        <f t="shared" si="56"/>
        <v/>
      </c>
      <c r="AP63" s="103" t="str">
        <f t="shared" si="56"/>
        <v/>
      </c>
      <c r="AQ63" s="103" t="str">
        <f t="shared" si="56"/>
        <v/>
      </c>
      <c r="AR63" s="103" t="str">
        <f t="shared" si="56"/>
        <v/>
      </c>
      <c r="AS63" s="98" t="str">
        <f t="shared" si="54"/>
        <v/>
      </c>
      <c r="AT63" s="98" t="str">
        <f t="shared" ref="AT63:DJ63" si="57">IF(NOT(COUNTA(AT64:AT68)), "",IF(NOT(COUNT(AT64:AT68)),"NK",SUM(AT64:AT68)))</f>
        <v/>
      </c>
      <c r="AU63" s="98" t="str">
        <f t="shared" si="57"/>
        <v/>
      </c>
      <c r="AV63" s="98" t="str">
        <f t="shared" si="57"/>
        <v/>
      </c>
      <c r="AW63" s="98" t="str">
        <f t="shared" si="57"/>
        <v/>
      </c>
      <c r="AX63" s="98" t="str">
        <f t="shared" si="57"/>
        <v/>
      </c>
      <c r="AY63" s="98" t="str">
        <f t="shared" si="57"/>
        <v/>
      </c>
      <c r="AZ63" s="98" t="str">
        <f t="shared" si="57"/>
        <v/>
      </c>
      <c r="BA63" s="98" t="str">
        <f t="shared" si="57"/>
        <v/>
      </c>
      <c r="BB63" s="98" t="str">
        <f t="shared" si="57"/>
        <v/>
      </c>
      <c r="BC63" s="98" t="str">
        <f t="shared" si="57"/>
        <v/>
      </c>
      <c r="BD63" s="98" t="str">
        <f t="shared" si="57"/>
        <v/>
      </c>
      <c r="BE63" s="98" t="str">
        <f t="shared" si="57"/>
        <v/>
      </c>
      <c r="BF63" s="98" t="str">
        <f t="shared" si="57"/>
        <v/>
      </c>
      <c r="BG63" s="98" t="str">
        <f t="shared" si="57"/>
        <v/>
      </c>
      <c r="BH63" s="98" t="str">
        <f t="shared" si="57"/>
        <v/>
      </c>
      <c r="BI63" s="98" t="str">
        <f t="shared" si="57"/>
        <v/>
      </c>
      <c r="BJ63" s="98" t="str">
        <f t="shared" si="57"/>
        <v/>
      </c>
      <c r="BK63" s="98" t="str">
        <f t="shared" si="57"/>
        <v/>
      </c>
      <c r="BL63" s="98" t="str">
        <f t="shared" si="57"/>
        <v/>
      </c>
      <c r="BM63" s="98" t="str">
        <f t="shared" si="57"/>
        <v/>
      </c>
      <c r="BN63" s="98" t="str">
        <f t="shared" si="57"/>
        <v/>
      </c>
      <c r="BO63" s="98" t="str">
        <f t="shared" si="57"/>
        <v/>
      </c>
      <c r="BP63" s="98" t="str">
        <f t="shared" si="57"/>
        <v/>
      </c>
      <c r="BQ63" s="98" t="str">
        <f t="shared" si="57"/>
        <v/>
      </c>
      <c r="BR63" s="98" t="str">
        <f t="shared" si="57"/>
        <v/>
      </c>
      <c r="BS63" s="98" t="str">
        <f t="shared" si="57"/>
        <v/>
      </c>
      <c r="BT63" s="98" t="str">
        <f t="shared" si="57"/>
        <v/>
      </c>
      <c r="BU63" s="98" t="str">
        <f t="shared" si="57"/>
        <v/>
      </c>
      <c r="BV63" s="98" t="str">
        <f t="shared" si="57"/>
        <v/>
      </c>
      <c r="BW63" s="98" t="str">
        <f t="shared" si="57"/>
        <v/>
      </c>
      <c r="BX63" s="98" t="str">
        <f t="shared" si="57"/>
        <v/>
      </c>
      <c r="BY63" s="98" t="str">
        <f t="shared" si="57"/>
        <v/>
      </c>
      <c r="BZ63" s="98" t="str">
        <f t="shared" si="57"/>
        <v/>
      </c>
      <c r="CA63" s="98" t="str">
        <f t="shared" si="57"/>
        <v/>
      </c>
      <c r="CB63" s="98" t="str">
        <f t="shared" si="57"/>
        <v/>
      </c>
      <c r="CC63" s="98" t="str">
        <f t="shared" ref="CC63:CH63" si="58">IF(NOT(COUNTA(CC64:CC68)), "",IF(NOT(COUNT(CC64:CC68)),"NK",SUM(CC64:CC68)))</f>
        <v/>
      </c>
      <c r="CD63" s="98" t="str">
        <f t="shared" si="58"/>
        <v/>
      </c>
      <c r="CE63" s="98" t="str">
        <f t="shared" si="58"/>
        <v/>
      </c>
      <c r="CF63" s="98" t="str">
        <f t="shared" si="58"/>
        <v/>
      </c>
      <c r="CG63" s="98" t="str">
        <f t="shared" si="58"/>
        <v/>
      </c>
      <c r="CH63" s="98" t="str">
        <f t="shared" si="58"/>
        <v/>
      </c>
      <c r="CI63" s="98" t="str">
        <f t="shared" si="57"/>
        <v/>
      </c>
      <c r="CJ63" s="98" t="str">
        <f t="shared" si="57"/>
        <v/>
      </c>
      <c r="CK63" s="98" t="str">
        <f t="shared" si="57"/>
        <v/>
      </c>
      <c r="CL63" s="98" t="str">
        <f t="shared" si="57"/>
        <v/>
      </c>
      <c r="CM63" s="98" t="str">
        <f t="shared" si="57"/>
        <v/>
      </c>
      <c r="CN63" s="98" t="str">
        <f t="shared" si="57"/>
        <v/>
      </c>
      <c r="CO63" s="98" t="str">
        <f t="shared" si="57"/>
        <v/>
      </c>
      <c r="CP63" s="98" t="str">
        <f t="shared" si="57"/>
        <v/>
      </c>
      <c r="CQ63" s="98" t="str">
        <f t="shared" si="57"/>
        <v/>
      </c>
      <c r="CR63" s="98" t="str">
        <f t="shared" si="57"/>
        <v/>
      </c>
      <c r="CS63" s="98" t="str">
        <f t="shared" si="57"/>
        <v/>
      </c>
      <c r="CT63" s="98" t="str">
        <f t="shared" si="57"/>
        <v/>
      </c>
      <c r="CU63" s="98" t="str">
        <f t="shared" si="57"/>
        <v/>
      </c>
      <c r="CV63" s="98" t="str">
        <f t="shared" si="57"/>
        <v/>
      </c>
      <c r="CW63" s="98" t="str">
        <f t="shared" si="57"/>
        <v/>
      </c>
      <c r="CX63" s="98" t="str">
        <f t="shared" si="57"/>
        <v/>
      </c>
      <c r="CY63" s="98" t="str">
        <f t="shared" si="57"/>
        <v/>
      </c>
      <c r="CZ63" s="98" t="str">
        <f t="shared" si="57"/>
        <v/>
      </c>
      <c r="DA63" s="98" t="str">
        <f t="shared" si="57"/>
        <v/>
      </c>
      <c r="DB63" s="98" t="str">
        <f t="shared" si="57"/>
        <v/>
      </c>
      <c r="DC63" s="98" t="str">
        <f t="shared" si="57"/>
        <v/>
      </c>
      <c r="DD63" s="98" t="str">
        <f t="shared" si="57"/>
        <v/>
      </c>
      <c r="DE63" s="98" t="str">
        <f t="shared" si="57"/>
        <v/>
      </c>
      <c r="DF63" s="98" t="str">
        <f t="shared" si="57"/>
        <v/>
      </c>
      <c r="DG63" s="98" t="str">
        <f t="shared" si="57"/>
        <v/>
      </c>
      <c r="DH63" s="98" t="str">
        <f t="shared" si="57"/>
        <v/>
      </c>
      <c r="DI63" s="98" t="str">
        <f t="shared" si="57"/>
        <v/>
      </c>
      <c r="DJ63" s="98" t="str">
        <f t="shared" si="57"/>
        <v/>
      </c>
      <c r="DK63" s="98" t="str">
        <f t="shared" ref="DK63:DR63" si="59">IF(NOT(COUNTA(DK64:DK68)), "",IF(NOT(COUNT(DK64:DK68)),"NK",SUM(DK64:DK68)))</f>
        <v/>
      </c>
      <c r="DL63" s="98" t="str">
        <f t="shared" si="59"/>
        <v/>
      </c>
      <c r="DM63" s="98" t="str">
        <f t="shared" si="59"/>
        <v/>
      </c>
      <c r="DN63" s="98" t="str">
        <f t="shared" si="59"/>
        <v/>
      </c>
      <c r="DO63" s="98" t="str">
        <f t="shared" si="59"/>
        <v/>
      </c>
      <c r="DP63" s="98" t="str">
        <f t="shared" si="59"/>
        <v/>
      </c>
      <c r="DQ63" s="98" t="str">
        <f t="shared" si="59"/>
        <v/>
      </c>
      <c r="DR63" s="98" t="str">
        <f t="shared" si="59"/>
        <v/>
      </c>
      <c r="DS63" s="98" t="str">
        <f t="shared" ref="DS63:DX63" si="60">IF(NOT(COUNTA(DS64:DS68)), "",IF(NOT(COUNT(DS64:DS68)),"NK",SUM(DS64:DS68)))</f>
        <v/>
      </c>
      <c r="DT63" s="98" t="str">
        <f t="shared" si="60"/>
        <v/>
      </c>
      <c r="DU63" s="98" t="str">
        <f t="shared" si="60"/>
        <v/>
      </c>
      <c r="DV63" s="98" t="str">
        <f t="shared" si="60"/>
        <v/>
      </c>
      <c r="DW63" s="98" t="str">
        <f t="shared" si="60"/>
        <v/>
      </c>
      <c r="DX63" s="98" t="str">
        <f t="shared" si="60"/>
        <v/>
      </c>
      <c r="DY63" s="98" t="str">
        <f t="shared" ref="DY63" si="61">IF(NOT(COUNTA(DY64:DY68)), "",IF(NOT(COUNT(DY64:DY68)),"NK",SUM(DY64:DY68)))</f>
        <v/>
      </c>
      <c r="DZ63" s="98" t="str">
        <f t="shared" ref="DZ63:FH63" si="62">IF(NOT(COUNTA(DZ64:DZ68)), "",IF(NOT(COUNT(DZ64:DZ68)),"NK",SUM(DZ64:DZ68)))</f>
        <v/>
      </c>
      <c r="EA63" s="98" t="str">
        <f t="shared" si="62"/>
        <v/>
      </c>
      <c r="EB63" s="98" t="str">
        <f t="shared" si="62"/>
        <v/>
      </c>
      <c r="EC63" s="98" t="str">
        <f t="shared" si="62"/>
        <v/>
      </c>
      <c r="ED63" s="98" t="str">
        <f t="shared" si="62"/>
        <v/>
      </c>
      <c r="EE63" s="98" t="str">
        <f t="shared" si="62"/>
        <v/>
      </c>
      <c r="EF63" s="98" t="str">
        <f t="shared" si="62"/>
        <v/>
      </c>
      <c r="EG63" s="98" t="str">
        <f t="shared" si="62"/>
        <v/>
      </c>
      <c r="EH63" s="98" t="str">
        <f t="shared" si="62"/>
        <v/>
      </c>
      <c r="EI63" s="98" t="str">
        <f t="shared" si="62"/>
        <v/>
      </c>
      <c r="EJ63" s="98" t="str">
        <f t="shared" si="62"/>
        <v/>
      </c>
      <c r="EK63" s="98" t="str">
        <f t="shared" si="62"/>
        <v/>
      </c>
      <c r="EL63" s="98" t="str">
        <f t="shared" si="62"/>
        <v/>
      </c>
      <c r="EM63" s="98" t="str">
        <f t="shared" si="62"/>
        <v/>
      </c>
      <c r="EN63" s="98" t="str">
        <f t="shared" si="62"/>
        <v/>
      </c>
      <c r="EO63" s="98" t="str">
        <f t="shared" si="62"/>
        <v/>
      </c>
      <c r="EP63" s="98" t="str">
        <f t="shared" si="62"/>
        <v/>
      </c>
      <c r="EQ63" s="98" t="str">
        <f t="shared" si="62"/>
        <v/>
      </c>
      <c r="ER63" s="98" t="str">
        <f t="shared" si="62"/>
        <v/>
      </c>
      <c r="ES63" s="98" t="str">
        <f t="shared" si="62"/>
        <v/>
      </c>
      <c r="ET63" s="98" t="str">
        <f t="shared" si="62"/>
        <v/>
      </c>
      <c r="EU63" s="98" t="str">
        <f t="shared" si="62"/>
        <v/>
      </c>
      <c r="EV63" s="98" t="str">
        <f t="shared" si="62"/>
        <v/>
      </c>
      <c r="EW63" s="98" t="str">
        <f t="shared" si="62"/>
        <v/>
      </c>
      <c r="EX63" s="98" t="str">
        <f t="shared" si="62"/>
        <v/>
      </c>
      <c r="EY63" s="98" t="str">
        <f t="shared" si="62"/>
        <v/>
      </c>
      <c r="EZ63" s="98" t="str">
        <f t="shared" si="62"/>
        <v/>
      </c>
      <c r="FA63" s="98" t="str">
        <f t="shared" si="62"/>
        <v/>
      </c>
      <c r="FB63" s="98" t="str">
        <f t="shared" si="62"/>
        <v/>
      </c>
      <c r="FC63" s="98" t="str">
        <f t="shared" si="62"/>
        <v/>
      </c>
      <c r="FD63" s="98" t="str">
        <f t="shared" si="62"/>
        <v/>
      </c>
      <c r="FE63" s="98" t="str">
        <f t="shared" si="62"/>
        <v/>
      </c>
      <c r="FF63" s="98" t="str">
        <f t="shared" si="62"/>
        <v/>
      </c>
      <c r="FG63" s="98" t="str">
        <f t="shared" si="62"/>
        <v/>
      </c>
      <c r="FH63" s="98" t="str">
        <f t="shared" si="62"/>
        <v/>
      </c>
      <c r="FI63" s="98" t="str">
        <f t="shared" ref="FI63:FN63" si="63">IF(NOT(COUNTA(FI64:FI68)), "",IF(NOT(COUNT(FI64:FI68)),"NK",SUM(FI64:FI68)))</f>
        <v/>
      </c>
      <c r="FJ63" s="98" t="str">
        <f t="shared" si="63"/>
        <v/>
      </c>
      <c r="FK63" s="98" t="str">
        <f t="shared" si="63"/>
        <v/>
      </c>
      <c r="FL63" s="98" t="str">
        <f t="shared" si="63"/>
        <v/>
      </c>
      <c r="FM63" s="98" t="str">
        <f t="shared" si="63"/>
        <v/>
      </c>
      <c r="FN63" s="98" t="str">
        <f t="shared" si="63"/>
        <v/>
      </c>
    </row>
    <row r="64" spans="1:170" x14ac:dyDescent="0.3">
      <c r="A64" s="60" t="s">
        <v>24640</v>
      </c>
      <c r="B64" s="37" t="s">
        <v>24641</v>
      </c>
    </row>
    <row r="65" spans="1:170" x14ac:dyDescent="0.3">
      <c r="A65" s="60" t="s">
        <v>24642</v>
      </c>
      <c r="B65" s="37" t="s">
        <v>24643</v>
      </c>
    </row>
    <row r="66" spans="1:170" x14ac:dyDescent="0.3">
      <c r="A66" s="60" t="s">
        <v>24644</v>
      </c>
      <c r="B66" s="37" t="s">
        <v>24645</v>
      </c>
    </row>
    <row r="67" spans="1:170" x14ac:dyDescent="0.3">
      <c r="A67" s="60" t="s">
        <v>24646</v>
      </c>
      <c r="B67" s="37" t="s">
        <v>24647</v>
      </c>
    </row>
    <row r="68" spans="1:170" x14ac:dyDescent="0.3">
      <c r="A68" s="60" t="s">
        <v>24648</v>
      </c>
      <c r="B68" s="37" t="s">
        <v>24649</v>
      </c>
    </row>
    <row r="69" spans="1:170" x14ac:dyDescent="0.3">
      <c r="A69" s="59" t="s">
        <v>24650</v>
      </c>
      <c r="B69" s="37" t="s">
        <v>24651</v>
      </c>
      <c r="C69" s="103" t="str">
        <f t="shared" ref="C69:AS69" si="64">IF(NOT(COUNTA(C70:C74)), "",IF(NOT(COUNT(C70:C74)),"NK",SUM(C70:C74)))</f>
        <v/>
      </c>
      <c r="D69" s="103" t="str">
        <f t="shared" ref="D69:AL69" si="65">IF(NOT(COUNTA(D70:D74)), "",IF(NOT(COUNT(D70:D74)),"NK",SUM(D70:D74)))</f>
        <v/>
      </c>
      <c r="E69" s="103" t="str">
        <f t="shared" si="65"/>
        <v/>
      </c>
      <c r="F69" s="103" t="str">
        <f t="shared" si="65"/>
        <v/>
      </c>
      <c r="G69" s="103" t="str">
        <f t="shared" si="65"/>
        <v/>
      </c>
      <c r="H69" s="103" t="str">
        <f t="shared" si="65"/>
        <v/>
      </c>
      <c r="I69" s="103" t="str">
        <f t="shared" si="65"/>
        <v/>
      </c>
      <c r="J69" s="103" t="str">
        <f t="shared" si="65"/>
        <v/>
      </c>
      <c r="K69" s="103" t="str">
        <f t="shared" si="65"/>
        <v/>
      </c>
      <c r="L69" s="103" t="str">
        <f t="shared" si="65"/>
        <v/>
      </c>
      <c r="M69" s="103" t="str">
        <f t="shared" si="65"/>
        <v/>
      </c>
      <c r="N69" s="103" t="str">
        <f t="shared" si="65"/>
        <v/>
      </c>
      <c r="O69" s="103" t="str">
        <f t="shared" si="65"/>
        <v/>
      </c>
      <c r="P69" s="103" t="str">
        <f t="shared" si="65"/>
        <v/>
      </c>
      <c r="Q69" s="103" t="str">
        <f t="shared" si="65"/>
        <v/>
      </c>
      <c r="R69" s="103" t="str">
        <f t="shared" si="65"/>
        <v/>
      </c>
      <c r="S69" s="103" t="str">
        <f t="shared" si="65"/>
        <v/>
      </c>
      <c r="T69" s="103" t="str">
        <f t="shared" si="65"/>
        <v/>
      </c>
      <c r="U69" s="103" t="str">
        <f t="shared" si="65"/>
        <v/>
      </c>
      <c r="V69" s="103" t="str">
        <f t="shared" si="65"/>
        <v/>
      </c>
      <c r="W69" s="103" t="str">
        <f t="shared" si="65"/>
        <v/>
      </c>
      <c r="X69" s="103" t="str">
        <f t="shared" si="65"/>
        <v/>
      </c>
      <c r="Y69" s="103" t="str">
        <f t="shared" si="65"/>
        <v/>
      </c>
      <c r="Z69" s="103" t="str">
        <f t="shared" si="65"/>
        <v/>
      </c>
      <c r="AA69" s="103" t="str">
        <f t="shared" si="65"/>
        <v/>
      </c>
      <c r="AB69" s="103" t="str">
        <f t="shared" si="65"/>
        <v/>
      </c>
      <c r="AC69" s="103" t="str">
        <f t="shared" si="65"/>
        <v/>
      </c>
      <c r="AD69" s="103" t="str">
        <f t="shared" si="65"/>
        <v/>
      </c>
      <c r="AE69" s="103" t="str">
        <f t="shared" si="65"/>
        <v/>
      </c>
      <c r="AF69" s="103" t="str">
        <f t="shared" si="65"/>
        <v/>
      </c>
      <c r="AG69" s="103" t="str">
        <f t="shared" si="65"/>
        <v/>
      </c>
      <c r="AH69" s="103" t="str">
        <f t="shared" si="65"/>
        <v/>
      </c>
      <c r="AI69" s="103" t="str">
        <f t="shared" si="65"/>
        <v/>
      </c>
      <c r="AJ69" s="103" t="str">
        <f t="shared" si="65"/>
        <v/>
      </c>
      <c r="AK69" s="103" t="str">
        <f t="shared" si="65"/>
        <v/>
      </c>
      <c r="AL69" s="103" t="str">
        <f t="shared" si="65"/>
        <v/>
      </c>
      <c r="AM69" s="103" t="str">
        <f t="shared" ref="AM69:AR69" si="66">IF(NOT(COUNTA(AM70:AM74)), "",IF(NOT(COUNT(AM70:AM74)),"NK",SUM(AM70:AM74)))</f>
        <v/>
      </c>
      <c r="AN69" s="103" t="str">
        <f t="shared" si="66"/>
        <v/>
      </c>
      <c r="AO69" s="103" t="str">
        <f t="shared" si="66"/>
        <v/>
      </c>
      <c r="AP69" s="103" t="str">
        <f t="shared" si="66"/>
        <v/>
      </c>
      <c r="AQ69" s="103" t="str">
        <f t="shared" si="66"/>
        <v/>
      </c>
      <c r="AR69" s="103" t="str">
        <f t="shared" si="66"/>
        <v/>
      </c>
      <c r="AS69" s="98" t="str">
        <f t="shared" si="64"/>
        <v/>
      </c>
      <c r="AT69" s="98" t="str">
        <f t="shared" ref="AT69:DJ69" si="67">IF(NOT(COUNTA(AT70:AT74)), "",IF(NOT(COUNT(AT70:AT74)),"NK",SUM(AT70:AT74)))</f>
        <v/>
      </c>
      <c r="AU69" s="98" t="str">
        <f t="shared" si="67"/>
        <v/>
      </c>
      <c r="AV69" s="98" t="str">
        <f t="shared" si="67"/>
        <v/>
      </c>
      <c r="AW69" s="98" t="str">
        <f t="shared" si="67"/>
        <v/>
      </c>
      <c r="AX69" s="98" t="str">
        <f t="shared" si="67"/>
        <v/>
      </c>
      <c r="AY69" s="98" t="str">
        <f t="shared" si="67"/>
        <v/>
      </c>
      <c r="AZ69" s="98" t="str">
        <f t="shared" si="67"/>
        <v/>
      </c>
      <c r="BA69" s="98" t="str">
        <f t="shared" si="67"/>
        <v/>
      </c>
      <c r="BB69" s="98" t="str">
        <f t="shared" si="67"/>
        <v/>
      </c>
      <c r="BC69" s="98" t="str">
        <f t="shared" si="67"/>
        <v/>
      </c>
      <c r="BD69" s="98" t="str">
        <f t="shared" si="67"/>
        <v/>
      </c>
      <c r="BE69" s="98" t="str">
        <f t="shared" si="67"/>
        <v/>
      </c>
      <c r="BF69" s="98" t="str">
        <f t="shared" si="67"/>
        <v/>
      </c>
      <c r="BG69" s="98" t="str">
        <f t="shared" si="67"/>
        <v/>
      </c>
      <c r="BH69" s="98" t="str">
        <f t="shared" si="67"/>
        <v/>
      </c>
      <c r="BI69" s="98" t="str">
        <f t="shared" si="67"/>
        <v/>
      </c>
      <c r="BJ69" s="98" t="str">
        <f t="shared" si="67"/>
        <v/>
      </c>
      <c r="BK69" s="98" t="str">
        <f t="shared" si="67"/>
        <v/>
      </c>
      <c r="BL69" s="98" t="str">
        <f t="shared" si="67"/>
        <v/>
      </c>
      <c r="BM69" s="98" t="str">
        <f t="shared" si="67"/>
        <v/>
      </c>
      <c r="BN69" s="98" t="str">
        <f t="shared" si="67"/>
        <v/>
      </c>
      <c r="BO69" s="98" t="str">
        <f t="shared" si="67"/>
        <v/>
      </c>
      <c r="BP69" s="98" t="str">
        <f t="shared" si="67"/>
        <v/>
      </c>
      <c r="BQ69" s="98" t="str">
        <f t="shared" si="67"/>
        <v/>
      </c>
      <c r="BR69" s="98" t="str">
        <f t="shared" si="67"/>
        <v/>
      </c>
      <c r="BS69" s="98" t="str">
        <f t="shared" si="67"/>
        <v/>
      </c>
      <c r="BT69" s="98" t="str">
        <f t="shared" si="67"/>
        <v/>
      </c>
      <c r="BU69" s="98" t="str">
        <f t="shared" si="67"/>
        <v/>
      </c>
      <c r="BV69" s="98" t="str">
        <f t="shared" si="67"/>
        <v/>
      </c>
      <c r="BW69" s="98" t="str">
        <f t="shared" si="67"/>
        <v/>
      </c>
      <c r="BX69" s="98" t="str">
        <f t="shared" si="67"/>
        <v/>
      </c>
      <c r="BY69" s="98" t="str">
        <f t="shared" si="67"/>
        <v/>
      </c>
      <c r="BZ69" s="98" t="str">
        <f t="shared" si="67"/>
        <v/>
      </c>
      <c r="CA69" s="98" t="str">
        <f t="shared" si="67"/>
        <v/>
      </c>
      <c r="CB69" s="98" t="str">
        <f t="shared" si="67"/>
        <v/>
      </c>
      <c r="CC69" s="98" t="str">
        <f t="shared" ref="CC69:CH69" si="68">IF(NOT(COUNTA(CC70:CC74)), "",IF(NOT(COUNT(CC70:CC74)),"NK",SUM(CC70:CC74)))</f>
        <v/>
      </c>
      <c r="CD69" s="98" t="str">
        <f t="shared" si="68"/>
        <v/>
      </c>
      <c r="CE69" s="98" t="str">
        <f t="shared" si="68"/>
        <v/>
      </c>
      <c r="CF69" s="98" t="str">
        <f t="shared" si="68"/>
        <v/>
      </c>
      <c r="CG69" s="98" t="str">
        <f t="shared" si="68"/>
        <v/>
      </c>
      <c r="CH69" s="98" t="str">
        <f t="shared" si="68"/>
        <v/>
      </c>
      <c r="CI69" s="98" t="str">
        <f t="shared" si="67"/>
        <v/>
      </c>
      <c r="CJ69" s="98" t="str">
        <f t="shared" si="67"/>
        <v/>
      </c>
      <c r="CK69" s="98" t="str">
        <f t="shared" si="67"/>
        <v/>
      </c>
      <c r="CL69" s="98" t="str">
        <f t="shared" si="67"/>
        <v/>
      </c>
      <c r="CM69" s="98" t="str">
        <f t="shared" si="67"/>
        <v/>
      </c>
      <c r="CN69" s="98" t="str">
        <f t="shared" si="67"/>
        <v/>
      </c>
      <c r="CO69" s="98" t="str">
        <f t="shared" si="67"/>
        <v/>
      </c>
      <c r="CP69" s="98" t="str">
        <f t="shared" si="67"/>
        <v/>
      </c>
      <c r="CQ69" s="98" t="str">
        <f t="shared" si="67"/>
        <v/>
      </c>
      <c r="CR69" s="98" t="str">
        <f t="shared" si="67"/>
        <v/>
      </c>
      <c r="CS69" s="98" t="str">
        <f t="shared" si="67"/>
        <v/>
      </c>
      <c r="CT69" s="98" t="str">
        <f t="shared" si="67"/>
        <v/>
      </c>
      <c r="CU69" s="98" t="str">
        <f t="shared" si="67"/>
        <v/>
      </c>
      <c r="CV69" s="98" t="str">
        <f t="shared" si="67"/>
        <v/>
      </c>
      <c r="CW69" s="98" t="str">
        <f t="shared" si="67"/>
        <v/>
      </c>
      <c r="CX69" s="98" t="str">
        <f t="shared" si="67"/>
        <v/>
      </c>
      <c r="CY69" s="98" t="str">
        <f t="shared" si="67"/>
        <v/>
      </c>
      <c r="CZ69" s="98" t="str">
        <f t="shared" si="67"/>
        <v/>
      </c>
      <c r="DA69" s="98" t="str">
        <f t="shared" si="67"/>
        <v/>
      </c>
      <c r="DB69" s="98" t="str">
        <f t="shared" si="67"/>
        <v/>
      </c>
      <c r="DC69" s="98" t="str">
        <f t="shared" si="67"/>
        <v/>
      </c>
      <c r="DD69" s="98" t="str">
        <f t="shared" si="67"/>
        <v/>
      </c>
      <c r="DE69" s="98" t="str">
        <f t="shared" si="67"/>
        <v/>
      </c>
      <c r="DF69" s="98" t="str">
        <f t="shared" si="67"/>
        <v/>
      </c>
      <c r="DG69" s="98" t="str">
        <f t="shared" si="67"/>
        <v/>
      </c>
      <c r="DH69" s="98" t="str">
        <f t="shared" si="67"/>
        <v/>
      </c>
      <c r="DI69" s="98" t="str">
        <f t="shared" si="67"/>
        <v/>
      </c>
      <c r="DJ69" s="98" t="str">
        <f t="shared" si="67"/>
        <v/>
      </c>
      <c r="DK69" s="98" t="str">
        <f t="shared" ref="DK69:DR69" si="69">IF(NOT(COUNTA(DK70:DK74)), "",IF(NOT(COUNT(DK70:DK74)),"NK",SUM(DK70:DK74)))</f>
        <v/>
      </c>
      <c r="DL69" s="98" t="str">
        <f t="shared" si="69"/>
        <v/>
      </c>
      <c r="DM69" s="98" t="str">
        <f t="shared" si="69"/>
        <v/>
      </c>
      <c r="DN69" s="98" t="str">
        <f t="shared" si="69"/>
        <v/>
      </c>
      <c r="DO69" s="98" t="str">
        <f t="shared" si="69"/>
        <v/>
      </c>
      <c r="DP69" s="98" t="str">
        <f t="shared" si="69"/>
        <v/>
      </c>
      <c r="DQ69" s="98" t="str">
        <f t="shared" si="69"/>
        <v/>
      </c>
      <c r="DR69" s="98" t="str">
        <f t="shared" si="69"/>
        <v/>
      </c>
      <c r="DS69" s="98" t="str">
        <f t="shared" ref="DS69:DX69" si="70">IF(NOT(COUNTA(DS70:DS74)), "",IF(NOT(COUNT(DS70:DS74)),"NK",SUM(DS70:DS74)))</f>
        <v/>
      </c>
      <c r="DT69" s="98" t="str">
        <f t="shared" si="70"/>
        <v/>
      </c>
      <c r="DU69" s="98" t="str">
        <f t="shared" si="70"/>
        <v/>
      </c>
      <c r="DV69" s="98" t="str">
        <f t="shared" si="70"/>
        <v/>
      </c>
      <c r="DW69" s="98" t="str">
        <f t="shared" si="70"/>
        <v/>
      </c>
      <c r="DX69" s="98" t="str">
        <f t="shared" si="70"/>
        <v/>
      </c>
      <c r="DY69" s="98" t="str">
        <f t="shared" ref="DY69" si="71">IF(NOT(COUNTA(DY70:DY74)), "",IF(NOT(COUNT(DY70:DY74)),"NK",SUM(DY70:DY74)))</f>
        <v/>
      </c>
      <c r="DZ69" s="98" t="str">
        <f t="shared" ref="DZ69:FH69" si="72">IF(NOT(COUNTA(DZ70:DZ74)), "",IF(NOT(COUNT(DZ70:DZ74)),"NK",SUM(DZ70:DZ74)))</f>
        <v/>
      </c>
      <c r="EA69" s="98" t="str">
        <f t="shared" si="72"/>
        <v/>
      </c>
      <c r="EB69" s="98" t="str">
        <f t="shared" si="72"/>
        <v/>
      </c>
      <c r="EC69" s="98" t="str">
        <f t="shared" si="72"/>
        <v/>
      </c>
      <c r="ED69" s="98" t="str">
        <f t="shared" si="72"/>
        <v/>
      </c>
      <c r="EE69" s="98" t="str">
        <f t="shared" si="72"/>
        <v/>
      </c>
      <c r="EF69" s="98" t="str">
        <f t="shared" si="72"/>
        <v/>
      </c>
      <c r="EG69" s="98" t="str">
        <f t="shared" si="72"/>
        <v/>
      </c>
      <c r="EH69" s="98" t="str">
        <f t="shared" si="72"/>
        <v/>
      </c>
      <c r="EI69" s="98" t="str">
        <f t="shared" si="72"/>
        <v/>
      </c>
      <c r="EJ69" s="98" t="str">
        <f t="shared" si="72"/>
        <v/>
      </c>
      <c r="EK69" s="98" t="str">
        <f t="shared" si="72"/>
        <v/>
      </c>
      <c r="EL69" s="98" t="str">
        <f t="shared" si="72"/>
        <v/>
      </c>
      <c r="EM69" s="98" t="str">
        <f t="shared" si="72"/>
        <v/>
      </c>
      <c r="EN69" s="98" t="str">
        <f t="shared" si="72"/>
        <v/>
      </c>
      <c r="EO69" s="98" t="str">
        <f t="shared" si="72"/>
        <v/>
      </c>
      <c r="EP69" s="98" t="str">
        <f t="shared" si="72"/>
        <v/>
      </c>
      <c r="EQ69" s="98" t="str">
        <f t="shared" si="72"/>
        <v/>
      </c>
      <c r="ER69" s="98" t="str">
        <f t="shared" si="72"/>
        <v/>
      </c>
      <c r="ES69" s="98" t="str">
        <f t="shared" si="72"/>
        <v/>
      </c>
      <c r="ET69" s="98" t="str">
        <f t="shared" si="72"/>
        <v/>
      </c>
      <c r="EU69" s="98" t="str">
        <f t="shared" si="72"/>
        <v/>
      </c>
      <c r="EV69" s="98" t="str">
        <f t="shared" si="72"/>
        <v/>
      </c>
      <c r="EW69" s="98" t="str">
        <f t="shared" si="72"/>
        <v/>
      </c>
      <c r="EX69" s="98" t="str">
        <f t="shared" si="72"/>
        <v/>
      </c>
      <c r="EY69" s="98" t="str">
        <f t="shared" si="72"/>
        <v/>
      </c>
      <c r="EZ69" s="98" t="str">
        <f t="shared" si="72"/>
        <v/>
      </c>
      <c r="FA69" s="98" t="str">
        <f t="shared" si="72"/>
        <v/>
      </c>
      <c r="FB69" s="98" t="str">
        <f t="shared" si="72"/>
        <v/>
      </c>
      <c r="FC69" s="98" t="str">
        <f t="shared" si="72"/>
        <v/>
      </c>
      <c r="FD69" s="98" t="str">
        <f t="shared" si="72"/>
        <v/>
      </c>
      <c r="FE69" s="98" t="str">
        <f t="shared" si="72"/>
        <v/>
      </c>
      <c r="FF69" s="98" t="str">
        <f t="shared" si="72"/>
        <v/>
      </c>
      <c r="FG69" s="98" t="str">
        <f t="shared" si="72"/>
        <v/>
      </c>
      <c r="FH69" s="98" t="str">
        <f t="shared" si="72"/>
        <v/>
      </c>
      <c r="FI69" s="98" t="str">
        <f t="shared" ref="FI69:FN69" si="73">IF(NOT(COUNTA(FI70:FI74)), "",IF(NOT(COUNT(FI70:FI74)),"NK",SUM(FI70:FI74)))</f>
        <v/>
      </c>
      <c r="FJ69" s="98" t="str">
        <f t="shared" si="73"/>
        <v/>
      </c>
      <c r="FK69" s="98" t="str">
        <f t="shared" si="73"/>
        <v/>
      </c>
      <c r="FL69" s="98" t="str">
        <f t="shared" si="73"/>
        <v/>
      </c>
      <c r="FM69" s="98" t="str">
        <f t="shared" si="73"/>
        <v/>
      </c>
      <c r="FN69" s="98" t="str">
        <f t="shared" si="73"/>
        <v/>
      </c>
    </row>
    <row r="70" spans="1:170" x14ac:dyDescent="0.3">
      <c r="A70" s="60" t="s">
        <v>24652</v>
      </c>
      <c r="B70" s="37" t="s">
        <v>24653</v>
      </c>
    </row>
    <row r="71" spans="1:170" x14ac:dyDescent="0.3">
      <c r="A71" s="60" t="s">
        <v>24654</v>
      </c>
      <c r="B71" s="37" t="s">
        <v>24655</v>
      </c>
    </row>
    <row r="72" spans="1:170" x14ac:dyDescent="0.3">
      <c r="A72" s="60" t="s">
        <v>24656</v>
      </c>
      <c r="B72" s="37" t="s">
        <v>24657</v>
      </c>
    </row>
    <row r="73" spans="1:170" x14ac:dyDescent="0.3">
      <c r="A73" s="60" t="s">
        <v>24658</v>
      </c>
      <c r="B73" s="37" t="s">
        <v>24659</v>
      </c>
    </row>
    <row r="74" spans="1:170" x14ac:dyDescent="0.3">
      <c r="A74" s="60" t="s">
        <v>24660</v>
      </c>
      <c r="B74" s="37" t="s">
        <v>24661</v>
      </c>
    </row>
    <row r="75" spans="1:170" x14ac:dyDescent="0.3">
      <c r="A75" s="59" t="s">
        <v>24662</v>
      </c>
      <c r="B75" s="37" t="s">
        <v>24663</v>
      </c>
      <c r="C75" s="103" t="str">
        <f t="shared" ref="C75:AS75" si="74">IF(NOT(COUNTA(C76:C83)), "",IF(NOT(COUNT(C76:C83)),"NK",SUM(C76:C83)))</f>
        <v/>
      </c>
      <c r="D75" s="103" t="str">
        <f t="shared" ref="D75:AL75" si="75">IF(NOT(COUNTA(D76:D83)), "",IF(NOT(COUNT(D76:D83)),"NK",SUM(D76:D83)))</f>
        <v/>
      </c>
      <c r="E75" s="103" t="str">
        <f t="shared" si="75"/>
        <v/>
      </c>
      <c r="F75" s="103" t="str">
        <f t="shared" si="75"/>
        <v/>
      </c>
      <c r="G75" s="103" t="str">
        <f t="shared" si="75"/>
        <v/>
      </c>
      <c r="H75" s="103" t="str">
        <f t="shared" si="75"/>
        <v/>
      </c>
      <c r="I75" s="103" t="str">
        <f t="shared" si="75"/>
        <v/>
      </c>
      <c r="J75" s="103" t="str">
        <f t="shared" si="75"/>
        <v/>
      </c>
      <c r="K75" s="103" t="str">
        <f t="shared" si="75"/>
        <v/>
      </c>
      <c r="L75" s="103" t="str">
        <f t="shared" si="75"/>
        <v/>
      </c>
      <c r="M75" s="103" t="str">
        <f t="shared" si="75"/>
        <v/>
      </c>
      <c r="N75" s="103" t="str">
        <f t="shared" si="75"/>
        <v/>
      </c>
      <c r="O75" s="103" t="str">
        <f t="shared" si="75"/>
        <v/>
      </c>
      <c r="P75" s="103" t="str">
        <f t="shared" si="75"/>
        <v/>
      </c>
      <c r="Q75" s="103" t="str">
        <f t="shared" si="75"/>
        <v/>
      </c>
      <c r="R75" s="103" t="str">
        <f t="shared" si="75"/>
        <v/>
      </c>
      <c r="S75" s="103" t="str">
        <f t="shared" si="75"/>
        <v/>
      </c>
      <c r="T75" s="103" t="str">
        <f t="shared" si="75"/>
        <v/>
      </c>
      <c r="U75" s="103" t="str">
        <f t="shared" si="75"/>
        <v/>
      </c>
      <c r="V75" s="103" t="str">
        <f t="shared" si="75"/>
        <v/>
      </c>
      <c r="W75" s="103" t="str">
        <f t="shared" si="75"/>
        <v/>
      </c>
      <c r="X75" s="103" t="str">
        <f t="shared" si="75"/>
        <v/>
      </c>
      <c r="Y75" s="103" t="str">
        <f t="shared" si="75"/>
        <v/>
      </c>
      <c r="Z75" s="103" t="str">
        <f t="shared" si="75"/>
        <v/>
      </c>
      <c r="AA75" s="103" t="str">
        <f t="shared" si="75"/>
        <v/>
      </c>
      <c r="AB75" s="103" t="str">
        <f t="shared" si="75"/>
        <v/>
      </c>
      <c r="AC75" s="103" t="str">
        <f t="shared" si="75"/>
        <v/>
      </c>
      <c r="AD75" s="103" t="str">
        <f t="shared" si="75"/>
        <v/>
      </c>
      <c r="AE75" s="103" t="str">
        <f t="shared" si="75"/>
        <v/>
      </c>
      <c r="AF75" s="103" t="str">
        <f t="shared" si="75"/>
        <v/>
      </c>
      <c r="AG75" s="103" t="str">
        <f t="shared" si="75"/>
        <v/>
      </c>
      <c r="AH75" s="103" t="str">
        <f t="shared" si="75"/>
        <v/>
      </c>
      <c r="AI75" s="103" t="str">
        <f t="shared" si="75"/>
        <v/>
      </c>
      <c r="AJ75" s="103" t="str">
        <f t="shared" si="75"/>
        <v/>
      </c>
      <c r="AK75" s="103" t="str">
        <f t="shared" si="75"/>
        <v/>
      </c>
      <c r="AL75" s="103" t="str">
        <f t="shared" si="75"/>
        <v/>
      </c>
      <c r="AM75" s="103" t="str">
        <f t="shared" ref="AM75:AR75" si="76">IF(NOT(COUNTA(AM76:AM83)), "",IF(NOT(COUNT(AM76:AM83)),"NK",SUM(AM76:AM83)))</f>
        <v/>
      </c>
      <c r="AN75" s="103" t="str">
        <f t="shared" si="76"/>
        <v/>
      </c>
      <c r="AO75" s="103" t="str">
        <f t="shared" si="76"/>
        <v/>
      </c>
      <c r="AP75" s="103" t="str">
        <f t="shared" si="76"/>
        <v/>
      </c>
      <c r="AQ75" s="103" t="str">
        <f t="shared" si="76"/>
        <v/>
      </c>
      <c r="AR75" s="103" t="str">
        <f t="shared" si="76"/>
        <v/>
      </c>
      <c r="AS75" s="98" t="str">
        <f t="shared" si="74"/>
        <v/>
      </c>
      <c r="AT75" s="98" t="str">
        <f t="shared" ref="AT75:DJ75" si="77">IF(NOT(COUNTA(AT76:AT83)), "",IF(NOT(COUNT(AT76:AT83)),"NK",SUM(AT76:AT83)))</f>
        <v/>
      </c>
      <c r="AU75" s="98" t="str">
        <f t="shared" si="77"/>
        <v/>
      </c>
      <c r="AV75" s="98" t="str">
        <f t="shared" si="77"/>
        <v/>
      </c>
      <c r="AW75" s="98" t="str">
        <f t="shared" si="77"/>
        <v/>
      </c>
      <c r="AX75" s="98" t="str">
        <f t="shared" si="77"/>
        <v/>
      </c>
      <c r="AY75" s="98" t="str">
        <f t="shared" si="77"/>
        <v/>
      </c>
      <c r="AZ75" s="98" t="str">
        <f t="shared" si="77"/>
        <v/>
      </c>
      <c r="BA75" s="98" t="str">
        <f t="shared" si="77"/>
        <v/>
      </c>
      <c r="BB75" s="98" t="str">
        <f t="shared" si="77"/>
        <v/>
      </c>
      <c r="BC75" s="98" t="str">
        <f t="shared" si="77"/>
        <v/>
      </c>
      <c r="BD75" s="98" t="str">
        <f t="shared" si="77"/>
        <v/>
      </c>
      <c r="BE75" s="98" t="str">
        <f t="shared" si="77"/>
        <v/>
      </c>
      <c r="BF75" s="98" t="str">
        <f t="shared" si="77"/>
        <v/>
      </c>
      <c r="BG75" s="98" t="str">
        <f t="shared" si="77"/>
        <v/>
      </c>
      <c r="BH75" s="98" t="str">
        <f t="shared" si="77"/>
        <v/>
      </c>
      <c r="BI75" s="98" t="str">
        <f t="shared" si="77"/>
        <v/>
      </c>
      <c r="BJ75" s="98" t="str">
        <f t="shared" si="77"/>
        <v/>
      </c>
      <c r="BK75" s="98" t="str">
        <f t="shared" si="77"/>
        <v/>
      </c>
      <c r="BL75" s="98" t="str">
        <f t="shared" si="77"/>
        <v/>
      </c>
      <c r="BM75" s="98" t="str">
        <f t="shared" si="77"/>
        <v/>
      </c>
      <c r="BN75" s="98" t="str">
        <f t="shared" si="77"/>
        <v/>
      </c>
      <c r="BO75" s="98" t="str">
        <f t="shared" si="77"/>
        <v/>
      </c>
      <c r="BP75" s="98" t="str">
        <f t="shared" si="77"/>
        <v/>
      </c>
      <c r="BQ75" s="98" t="str">
        <f t="shared" si="77"/>
        <v/>
      </c>
      <c r="BR75" s="98" t="str">
        <f t="shared" si="77"/>
        <v/>
      </c>
      <c r="BS75" s="98" t="str">
        <f t="shared" si="77"/>
        <v/>
      </c>
      <c r="BT75" s="98" t="str">
        <f t="shared" si="77"/>
        <v/>
      </c>
      <c r="BU75" s="98" t="str">
        <f t="shared" si="77"/>
        <v/>
      </c>
      <c r="BV75" s="98" t="str">
        <f t="shared" si="77"/>
        <v/>
      </c>
      <c r="BW75" s="98" t="str">
        <f t="shared" si="77"/>
        <v/>
      </c>
      <c r="BX75" s="98" t="str">
        <f t="shared" si="77"/>
        <v/>
      </c>
      <c r="BY75" s="98" t="str">
        <f t="shared" si="77"/>
        <v/>
      </c>
      <c r="BZ75" s="98" t="str">
        <f t="shared" si="77"/>
        <v/>
      </c>
      <c r="CA75" s="98" t="str">
        <f t="shared" si="77"/>
        <v/>
      </c>
      <c r="CB75" s="98" t="str">
        <f t="shared" si="77"/>
        <v/>
      </c>
      <c r="CC75" s="98" t="str">
        <f t="shared" ref="CC75:CH75" si="78">IF(NOT(COUNTA(CC76:CC83)), "",IF(NOT(COUNT(CC76:CC83)),"NK",SUM(CC76:CC83)))</f>
        <v/>
      </c>
      <c r="CD75" s="98" t="str">
        <f t="shared" si="78"/>
        <v/>
      </c>
      <c r="CE75" s="98" t="str">
        <f t="shared" si="78"/>
        <v/>
      </c>
      <c r="CF75" s="98" t="str">
        <f t="shared" si="78"/>
        <v/>
      </c>
      <c r="CG75" s="98" t="str">
        <f t="shared" si="78"/>
        <v/>
      </c>
      <c r="CH75" s="98" t="str">
        <f t="shared" si="78"/>
        <v/>
      </c>
      <c r="CI75" s="98" t="str">
        <f t="shared" si="77"/>
        <v/>
      </c>
      <c r="CJ75" s="98" t="str">
        <f t="shared" si="77"/>
        <v/>
      </c>
      <c r="CK75" s="98" t="str">
        <f t="shared" si="77"/>
        <v/>
      </c>
      <c r="CL75" s="98" t="str">
        <f t="shared" si="77"/>
        <v/>
      </c>
      <c r="CM75" s="98" t="str">
        <f t="shared" si="77"/>
        <v/>
      </c>
      <c r="CN75" s="98" t="str">
        <f t="shared" si="77"/>
        <v/>
      </c>
      <c r="CO75" s="98" t="str">
        <f t="shared" si="77"/>
        <v/>
      </c>
      <c r="CP75" s="98" t="str">
        <f t="shared" si="77"/>
        <v/>
      </c>
      <c r="CQ75" s="98" t="str">
        <f t="shared" si="77"/>
        <v/>
      </c>
      <c r="CR75" s="98" t="str">
        <f t="shared" si="77"/>
        <v/>
      </c>
      <c r="CS75" s="98" t="str">
        <f t="shared" si="77"/>
        <v/>
      </c>
      <c r="CT75" s="98" t="str">
        <f t="shared" si="77"/>
        <v/>
      </c>
      <c r="CU75" s="98" t="str">
        <f t="shared" si="77"/>
        <v/>
      </c>
      <c r="CV75" s="98" t="str">
        <f t="shared" si="77"/>
        <v/>
      </c>
      <c r="CW75" s="98" t="str">
        <f t="shared" si="77"/>
        <v/>
      </c>
      <c r="CX75" s="98" t="str">
        <f t="shared" si="77"/>
        <v/>
      </c>
      <c r="CY75" s="98" t="str">
        <f t="shared" si="77"/>
        <v/>
      </c>
      <c r="CZ75" s="98" t="str">
        <f t="shared" si="77"/>
        <v/>
      </c>
      <c r="DA75" s="98" t="str">
        <f t="shared" si="77"/>
        <v/>
      </c>
      <c r="DB75" s="98" t="str">
        <f t="shared" si="77"/>
        <v/>
      </c>
      <c r="DC75" s="98" t="str">
        <f t="shared" si="77"/>
        <v/>
      </c>
      <c r="DD75" s="98" t="str">
        <f t="shared" si="77"/>
        <v/>
      </c>
      <c r="DE75" s="98" t="str">
        <f t="shared" si="77"/>
        <v/>
      </c>
      <c r="DF75" s="98" t="str">
        <f t="shared" si="77"/>
        <v/>
      </c>
      <c r="DG75" s="98" t="str">
        <f t="shared" si="77"/>
        <v/>
      </c>
      <c r="DH75" s="98" t="str">
        <f t="shared" si="77"/>
        <v/>
      </c>
      <c r="DI75" s="98" t="str">
        <f t="shared" si="77"/>
        <v/>
      </c>
      <c r="DJ75" s="98" t="str">
        <f t="shared" si="77"/>
        <v/>
      </c>
      <c r="DK75" s="98" t="str">
        <f t="shared" ref="DK75:DR75" si="79">IF(NOT(COUNTA(DK76:DK83)), "",IF(NOT(COUNT(DK76:DK83)),"NK",SUM(DK76:DK83)))</f>
        <v/>
      </c>
      <c r="DL75" s="98" t="str">
        <f t="shared" si="79"/>
        <v/>
      </c>
      <c r="DM75" s="98" t="str">
        <f t="shared" si="79"/>
        <v/>
      </c>
      <c r="DN75" s="98" t="str">
        <f t="shared" si="79"/>
        <v/>
      </c>
      <c r="DO75" s="98" t="str">
        <f t="shared" si="79"/>
        <v/>
      </c>
      <c r="DP75" s="98" t="str">
        <f t="shared" si="79"/>
        <v/>
      </c>
      <c r="DQ75" s="98" t="str">
        <f t="shared" si="79"/>
        <v/>
      </c>
      <c r="DR75" s="98" t="str">
        <f t="shared" si="79"/>
        <v/>
      </c>
      <c r="DS75" s="98" t="str">
        <f t="shared" ref="DS75:DX75" si="80">IF(NOT(COUNTA(DS76:DS83)), "",IF(NOT(COUNT(DS76:DS83)),"NK",SUM(DS76:DS83)))</f>
        <v/>
      </c>
      <c r="DT75" s="98" t="str">
        <f t="shared" si="80"/>
        <v/>
      </c>
      <c r="DU75" s="98" t="str">
        <f t="shared" si="80"/>
        <v/>
      </c>
      <c r="DV75" s="98" t="str">
        <f t="shared" si="80"/>
        <v/>
      </c>
      <c r="DW75" s="98" t="str">
        <f t="shared" si="80"/>
        <v/>
      </c>
      <c r="DX75" s="98" t="str">
        <f t="shared" si="80"/>
        <v/>
      </c>
      <c r="DY75" s="98" t="str">
        <f t="shared" ref="DY75" si="81">IF(NOT(COUNTA(DY76:DY83)), "",IF(NOT(COUNT(DY76:DY83)),"NK",SUM(DY76:DY83)))</f>
        <v/>
      </c>
      <c r="DZ75" s="98" t="str">
        <f t="shared" ref="DZ75:FH75" si="82">IF(NOT(COUNTA(DZ76:DZ83)), "",IF(NOT(COUNT(DZ76:DZ83)),"NK",SUM(DZ76:DZ83)))</f>
        <v/>
      </c>
      <c r="EA75" s="98" t="str">
        <f t="shared" si="82"/>
        <v/>
      </c>
      <c r="EB75" s="98" t="str">
        <f t="shared" si="82"/>
        <v/>
      </c>
      <c r="EC75" s="98" t="str">
        <f t="shared" si="82"/>
        <v/>
      </c>
      <c r="ED75" s="98" t="str">
        <f t="shared" si="82"/>
        <v/>
      </c>
      <c r="EE75" s="98" t="str">
        <f t="shared" si="82"/>
        <v/>
      </c>
      <c r="EF75" s="98" t="str">
        <f t="shared" si="82"/>
        <v/>
      </c>
      <c r="EG75" s="98" t="str">
        <f t="shared" si="82"/>
        <v/>
      </c>
      <c r="EH75" s="98" t="str">
        <f t="shared" si="82"/>
        <v/>
      </c>
      <c r="EI75" s="98" t="str">
        <f t="shared" si="82"/>
        <v/>
      </c>
      <c r="EJ75" s="98" t="str">
        <f t="shared" si="82"/>
        <v/>
      </c>
      <c r="EK75" s="98" t="str">
        <f t="shared" si="82"/>
        <v/>
      </c>
      <c r="EL75" s="98" t="str">
        <f t="shared" si="82"/>
        <v/>
      </c>
      <c r="EM75" s="98" t="str">
        <f t="shared" si="82"/>
        <v/>
      </c>
      <c r="EN75" s="98" t="str">
        <f t="shared" si="82"/>
        <v/>
      </c>
      <c r="EO75" s="98" t="str">
        <f t="shared" si="82"/>
        <v/>
      </c>
      <c r="EP75" s="98" t="str">
        <f t="shared" si="82"/>
        <v/>
      </c>
      <c r="EQ75" s="98" t="str">
        <f t="shared" si="82"/>
        <v/>
      </c>
      <c r="ER75" s="98" t="str">
        <f t="shared" si="82"/>
        <v/>
      </c>
      <c r="ES75" s="98" t="str">
        <f t="shared" si="82"/>
        <v/>
      </c>
      <c r="ET75" s="98" t="str">
        <f t="shared" si="82"/>
        <v/>
      </c>
      <c r="EU75" s="98" t="str">
        <f t="shared" si="82"/>
        <v/>
      </c>
      <c r="EV75" s="98" t="str">
        <f t="shared" si="82"/>
        <v/>
      </c>
      <c r="EW75" s="98" t="str">
        <f t="shared" si="82"/>
        <v/>
      </c>
      <c r="EX75" s="98" t="str">
        <f t="shared" si="82"/>
        <v/>
      </c>
      <c r="EY75" s="98" t="str">
        <f t="shared" si="82"/>
        <v/>
      </c>
      <c r="EZ75" s="98" t="str">
        <f t="shared" si="82"/>
        <v/>
      </c>
      <c r="FA75" s="98" t="str">
        <f t="shared" si="82"/>
        <v/>
      </c>
      <c r="FB75" s="98" t="str">
        <f t="shared" si="82"/>
        <v/>
      </c>
      <c r="FC75" s="98" t="str">
        <f t="shared" si="82"/>
        <v/>
      </c>
      <c r="FD75" s="98" t="str">
        <f t="shared" si="82"/>
        <v/>
      </c>
      <c r="FE75" s="98" t="str">
        <f t="shared" si="82"/>
        <v/>
      </c>
      <c r="FF75" s="98" t="str">
        <f t="shared" si="82"/>
        <v/>
      </c>
      <c r="FG75" s="98" t="str">
        <f t="shared" si="82"/>
        <v/>
      </c>
      <c r="FH75" s="98" t="str">
        <f t="shared" si="82"/>
        <v/>
      </c>
      <c r="FI75" s="98" t="str">
        <f t="shared" ref="FI75:FN75" si="83">IF(NOT(COUNTA(FI76:FI83)), "",IF(NOT(COUNT(FI76:FI83)),"NK",SUM(FI76:FI83)))</f>
        <v/>
      </c>
      <c r="FJ75" s="98" t="str">
        <f t="shared" si="83"/>
        <v/>
      </c>
      <c r="FK75" s="98" t="str">
        <f t="shared" si="83"/>
        <v/>
      </c>
      <c r="FL75" s="98" t="str">
        <f t="shared" si="83"/>
        <v/>
      </c>
      <c r="FM75" s="98" t="str">
        <f t="shared" si="83"/>
        <v/>
      </c>
      <c r="FN75" s="98" t="str">
        <f t="shared" si="83"/>
        <v/>
      </c>
    </row>
    <row r="76" spans="1:170" x14ac:dyDescent="0.3">
      <c r="A76" s="60" t="s">
        <v>24664</v>
      </c>
      <c r="B76" s="37" t="s">
        <v>24665</v>
      </c>
    </row>
    <row r="77" spans="1:170" x14ac:dyDescent="0.3">
      <c r="A77" s="60" t="s">
        <v>24666</v>
      </c>
      <c r="B77" s="37" t="s">
        <v>24667</v>
      </c>
    </row>
    <row r="78" spans="1:170" x14ac:dyDescent="0.3">
      <c r="A78" s="60" t="s">
        <v>24668</v>
      </c>
      <c r="B78" s="37" t="s">
        <v>24669</v>
      </c>
    </row>
    <row r="79" spans="1:170" x14ac:dyDescent="0.3">
      <c r="A79" s="60" t="s">
        <v>24670</v>
      </c>
      <c r="B79" s="37" t="s">
        <v>24671</v>
      </c>
    </row>
    <row r="80" spans="1:170" x14ac:dyDescent="0.3">
      <c r="A80" s="60" t="s">
        <v>24672</v>
      </c>
      <c r="B80" s="37" t="s">
        <v>24673</v>
      </c>
    </row>
    <row r="81" spans="1:170" x14ac:dyDescent="0.3">
      <c r="A81" s="60" t="s">
        <v>24674</v>
      </c>
      <c r="B81" s="37" t="s">
        <v>24675</v>
      </c>
    </row>
    <row r="82" spans="1:170" x14ac:dyDescent="0.3">
      <c r="A82" s="60" t="s">
        <v>24676</v>
      </c>
      <c r="B82" s="37" t="s">
        <v>24677</v>
      </c>
    </row>
    <row r="83" spans="1:170" ht="13.35" customHeight="1" x14ac:dyDescent="0.3">
      <c r="A83" s="60" t="s">
        <v>24678</v>
      </c>
      <c r="B83" s="37" t="s">
        <v>24679</v>
      </c>
    </row>
    <row r="84" spans="1:170" x14ac:dyDescent="0.3">
      <c r="A84" s="59" t="s">
        <v>24680</v>
      </c>
      <c r="B84" s="37" t="s">
        <v>24681</v>
      </c>
      <c r="C84" s="103" t="str">
        <f t="shared" ref="C84:AS84" si="84">IF(NOT(COUNTA(C85:C92)), "",IF(NOT(COUNT(C85:C92)),"NK",SUM(C85:C92)))</f>
        <v/>
      </c>
      <c r="D84" s="103" t="str">
        <f t="shared" ref="D84:AL84" si="85">IF(NOT(COUNTA(D85:D92)), "",IF(NOT(COUNT(D85:D92)),"NK",SUM(D85:D92)))</f>
        <v/>
      </c>
      <c r="E84" s="103" t="str">
        <f t="shared" si="85"/>
        <v/>
      </c>
      <c r="F84" s="103" t="str">
        <f t="shared" si="85"/>
        <v/>
      </c>
      <c r="G84" s="103" t="str">
        <f t="shared" si="85"/>
        <v/>
      </c>
      <c r="H84" s="103" t="str">
        <f t="shared" si="85"/>
        <v/>
      </c>
      <c r="I84" s="103" t="str">
        <f t="shared" si="85"/>
        <v/>
      </c>
      <c r="J84" s="103" t="str">
        <f t="shared" si="85"/>
        <v/>
      </c>
      <c r="K84" s="103" t="str">
        <f t="shared" si="85"/>
        <v/>
      </c>
      <c r="L84" s="103" t="str">
        <f t="shared" si="85"/>
        <v/>
      </c>
      <c r="M84" s="103" t="str">
        <f t="shared" si="85"/>
        <v/>
      </c>
      <c r="N84" s="103" t="str">
        <f t="shared" si="85"/>
        <v/>
      </c>
      <c r="O84" s="103" t="str">
        <f t="shared" si="85"/>
        <v/>
      </c>
      <c r="P84" s="103" t="str">
        <f t="shared" si="85"/>
        <v/>
      </c>
      <c r="Q84" s="103" t="str">
        <f t="shared" si="85"/>
        <v/>
      </c>
      <c r="R84" s="103" t="str">
        <f t="shared" si="85"/>
        <v/>
      </c>
      <c r="S84" s="103" t="str">
        <f t="shared" si="85"/>
        <v/>
      </c>
      <c r="T84" s="103" t="str">
        <f t="shared" si="85"/>
        <v/>
      </c>
      <c r="U84" s="103" t="str">
        <f t="shared" si="85"/>
        <v/>
      </c>
      <c r="V84" s="103" t="str">
        <f t="shared" si="85"/>
        <v/>
      </c>
      <c r="W84" s="103" t="str">
        <f t="shared" si="85"/>
        <v/>
      </c>
      <c r="X84" s="103" t="str">
        <f t="shared" si="85"/>
        <v/>
      </c>
      <c r="Y84" s="103" t="str">
        <f t="shared" si="85"/>
        <v/>
      </c>
      <c r="Z84" s="103" t="str">
        <f t="shared" si="85"/>
        <v/>
      </c>
      <c r="AA84" s="103" t="str">
        <f t="shared" si="85"/>
        <v/>
      </c>
      <c r="AB84" s="103" t="str">
        <f t="shared" si="85"/>
        <v/>
      </c>
      <c r="AC84" s="103" t="str">
        <f t="shared" si="85"/>
        <v/>
      </c>
      <c r="AD84" s="103" t="str">
        <f t="shared" si="85"/>
        <v/>
      </c>
      <c r="AE84" s="103" t="str">
        <f t="shared" si="85"/>
        <v/>
      </c>
      <c r="AF84" s="103" t="str">
        <f t="shared" si="85"/>
        <v/>
      </c>
      <c r="AG84" s="103" t="str">
        <f t="shared" si="85"/>
        <v/>
      </c>
      <c r="AH84" s="103" t="str">
        <f t="shared" si="85"/>
        <v/>
      </c>
      <c r="AI84" s="103" t="str">
        <f t="shared" si="85"/>
        <v/>
      </c>
      <c r="AJ84" s="103" t="str">
        <f t="shared" si="85"/>
        <v/>
      </c>
      <c r="AK84" s="103" t="str">
        <f t="shared" si="85"/>
        <v/>
      </c>
      <c r="AL84" s="103" t="str">
        <f t="shared" si="85"/>
        <v/>
      </c>
      <c r="AM84" s="103" t="str">
        <f t="shared" ref="AM84:AR84" si="86">IF(NOT(COUNTA(AM85:AM92)), "",IF(NOT(COUNT(AM85:AM92)),"NK",SUM(AM85:AM92)))</f>
        <v/>
      </c>
      <c r="AN84" s="103" t="str">
        <f t="shared" si="86"/>
        <v/>
      </c>
      <c r="AO84" s="103" t="str">
        <f t="shared" si="86"/>
        <v/>
      </c>
      <c r="AP84" s="103" t="str">
        <f t="shared" si="86"/>
        <v/>
      </c>
      <c r="AQ84" s="103" t="str">
        <f t="shared" si="86"/>
        <v/>
      </c>
      <c r="AR84" s="103" t="str">
        <f t="shared" si="86"/>
        <v/>
      </c>
      <c r="AS84" s="98" t="str">
        <f t="shared" si="84"/>
        <v/>
      </c>
      <c r="AT84" s="98" t="str">
        <f t="shared" ref="AT84:DJ84" si="87">IF(NOT(COUNTA(AT85:AT92)), "",IF(NOT(COUNT(AT85:AT92)),"NK",SUM(AT85:AT92)))</f>
        <v/>
      </c>
      <c r="AU84" s="98" t="str">
        <f t="shared" si="87"/>
        <v/>
      </c>
      <c r="AV84" s="98" t="str">
        <f t="shared" si="87"/>
        <v/>
      </c>
      <c r="AW84" s="98" t="str">
        <f t="shared" si="87"/>
        <v/>
      </c>
      <c r="AX84" s="98" t="str">
        <f t="shared" si="87"/>
        <v/>
      </c>
      <c r="AY84" s="98" t="str">
        <f t="shared" si="87"/>
        <v/>
      </c>
      <c r="AZ84" s="98" t="str">
        <f t="shared" si="87"/>
        <v/>
      </c>
      <c r="BA84" s="98" t="str">
        <f t="shared" si="87"/>
        <v/>
      </c>
      <c r="BB84" s="98" t="str">
        <f t="shared" si="87"/>
        <v/>
      </c>
      <c r="BC84" s="98" t="str">
        <f t="shared" si="87"/>
        <v/>
      </c>
      <c r="BD84" s="98" t="str">
        <f t="shared" si="87"/>
        <v/>
      </c>
      <c r="BE84" s="98" t="str">
        <f t="shared" si="87"/>
        <v/>
      </c>
      <c r="BF84" s="98" t="str">
        <f t="shared" si="87"/>
        <v/>
      </c>
      <c r="BG84" s="98" t="str">
        <f t="shared" si="87"/>
        <v/>
      </c>
      <c r="BH84" s="98" t="str">
        <f t="shared" si="87"/>
        <v/>
      </c>
      <c r="BI84" s="98" t="str">
        <f t="shared" si="87"/>
        <v/>
      </c>
      <c r="BJ84" s="98" t="str">
        <f t="shared" si="87"/>
        <v/>
      </c>
      <c r="BK84" s="98" t="str">
        <f t="shared" si="87"/>
        <v/>
      </c>
      <c r="BL84" s="98" t="str">
        <f t="shared" si="87"/>
        <v/>
      </c>
      <c r="BM84" s="98" t="str">
        <f t="shared" si="87"/>
        <v/>
      </c>
      <c r="BN84" s="98" t="str">
        <f t="shared" si="87"/>
        <v/>
      </c>
      <c r="BO84" s="98" t="str">
        <f t="shared" si="87"/>
        <v/>
      </c>
      <c r="BP84" s="98" t="str">
        <f t="shared" si="87"/>
        <v/>
      </c>
      <c r="BQ84" s="98" t="str">
        <f t="shared" si="87"/>
        <v/>
      </c>
      <c r="BR84" s="98" t="str">
        <f t="shared" si="87"/>
        <v/>
      </c>
      <c r="BS84" s="98" t="str">
        <f t="shared" si="87"/>
        <v/>
      </c>
      <c r="BT84" s="98" t="str">
        <f t="shared" si="87"/>
        <v/>
      </c>
      <c r="BU84" s="98" t="str">
        <f t="shared" si="87"/>
        <v/>
      </c>
      <c r="BV84" s="98" t="str">
        <f t="shared" si="87"/>
        <v/>
      </c>
      <c r="BW84" s="98" t="str">
        <f t="shared" si="87"/>
        <v/>
      </c>
      <c r="BX84" s="98" t="str">
        <f t="shared" si="87"/>
        <v/>
      </c>
      <c r="BY84" s="98" t="str">
        <f t="shared" si="87"/>
        <v/>
      </c>
      <c r="BZ84" s="98" t="str">
        <f t="shared" si="87"/>
        <v/>
      </c>
      <c r="CA84" s="98" t="str">
        <f t="shared" si="87"/>
        <v/>
      </c>
      <c r="CB84" s="98" t="str">
        <f t="shared" si="87"/>
        <v/>
      </c>
      <c r="CC84" s="98" t="str">
        <f t="shared" ref="CC84:CH84" si="88">IF(NOT(COUNTA(CC85:CC92)), "",IF(NOT(COUNT(CC85:CC92)),"NK",SUM(CC85:CC92)))</f>
        <v/>
      </c>
      <c r="CD84" s="98" t="str">
        <f t="shared" si="88"/>
        <v/>
      </c>
      <c r="CE84" s="98" t="str">
        <f t="shared" si="88"/>
        <v/>
      </c>
      <c r="CF84" s="98" t="str">
        <f t="shared" si="88"/>
        <v/>
      </c>
      <c r="CG84" s="98" t="str">
        <f t="shared" si="88"/>
        <v/>
      </c>
      <c r="CH84" s="98" t="str">
        <f t="shared" si="88"/>
        <v/>
      </c>
      <c r="CI84" s="98" t="str">
        <f t="shared" si="87"/>
        <v/>
      </c>
      <c r="CJ84" s="98" t="str">
        <f t="shared" si="87"/>
        <v/>
      </c>
      <c r="CK84" s="98" t="str">
        <f t="shared" si="87"/>
        <v/>
      </c>
      <c r="CL84" s="98" t="str">
        <f t="shared" si="87"/>
        <v/>
      </c>
      <c r="CM84" s="98" t="str">
        <f t="shared" si="87"/>
        <v/>
      </c>
      <c r="CN84" s="98" t="str">
        <f t="shared" si="87"/>
        <v/>
      </c>
      <c r="CO84" s="98" t="str">
        <f t="shared" si="87"/>
        <v/>
      </c>
      <c r="CP84" s="98" t="str">
        <f t="shared" si="87"/>
        <v/>
      </c>
      <c r="CQ84" s="98" t="str">
        <f t="shared" si="87"/>
        <v/>
      </c>
      <c r="CR84" s="98" t="str">
        <f t="shared" si="87"/>
        <v/>
      </c>
      <c r="CS84" s="98" t="str">
        <f t="shared" si="87"/>
        <v/>
      </c>
      <c r="CT84" s="98" t="str">
        <f t="shared" si="87"/>
        <v/>
      </c>
      <c r="CU84" s="98" t="str">
        <f t="shared" si="87"/>
        <v/>
      </c>
      <c r="CV84" s="98" t="str">
        <f t="shared" si="87"/>
        <v/>
      </c>
      <c r="CW84" s="98" t="str">
        <f t="shared" si="87"/>
        <v/>
      </c>
      <c r="CX84" s="98" t="str">
        <f t="shared" si="87"/>
        <v/>
      </c>
      <c r="CY84" s="98" t="str">
        <f t="shared" si="87"/>
        <v/>
      </c>
      <c r="CZ84" s="98" t="str">
        <f t="shared" si="87"/>
        <v/>
      </c>
      <c r="DA84" s="98" t="str">
        <f t="shared" si="87"/>
        <v/>
      </c>
      <c r="DB84" s="98" t="str">
        <f t="shared" si="87"/>
        <v/>
      </c>
      <c r="DC84" s="98" t="str">
        <f t="shared" si="87"/>
        <v/>
      </c>
      <c r="DD84" s="98" t="str">
        <f t="shared" si="87"/>
        <v/>
      </c>
      <c r="DE84" s="98" t="str">
        <f t="shared" si="87"/>
        <v/>
      </c>
      <c r="DF84" s="98" t="str">
        <f t="shared" si="87"/>
        <v/>
      </c>
      <c r="DG84" s="98" t="str">
        <f t="shared" si="87"/>
        <v/>
      </c>
      <c r="DH84" s="98" t="str">
        <f t="shared" si="87"/>
        <v/>
      </c>
      <c r="DI84" s="98" t="str">
        <f t="shared" si="87"/>
        <v/>
      </c>
      <c r="DJ84" s="98" t="str">
        <f t="shared" si="87"/>
        <v/>
      </c>
      <c r="DK84" s="98" t="str">
        <f t="shared" ref="DK84:DR84" si="89">IF(NOT(COUNTA(DK85:DK92)), "",IF(NOT(COUNT(DK85:DK92)),"NK",SUM(DK85:DK92)))</f>
        <v/>
      </c>
      <c r="DL84" s="98" t="str">
        <f t="shared" si="89"/>
        <v/>
      </c>
      <c r="DM84" s="98" t="str">
        <f t="shared" si="89"/>
        <v/>
      </c>
      <c r="DN84" s="98" t="str">
        <f t="shared" si="89"/>
        <v/>
      </c>
      <c r="DO84" s="98" t="str">
        <f t="shared" si="89"/>
        <v/>
      </c>
      <c r="DP84" s="98" t="str">
        <f t="shared" si="89"/>
        <v/>
      </c>
      <c r="DQ84" s="98" t="str">
        <f t="shared" si="89"/>
        <v/>
      </c>
      <c r="DR84" s="98" t="str">
        <f t="shared" si="89"/>
        <v/>
      </c>
      <c r="DS84" s="98" t="str">
        <f t="shared" ref="DS84:DX84" si="90">IF(NOT(COUNTA(DS85:DS92)), "",IF(NOT(COUNT(DS85:DS92)),"NK",SUM(DS85:DS92)))</f>
        <v/>
      </c>
      <c r="DT84" s="98" t="str">
        <f t="shared" si="90"/>
        <v/>
      </c>
      <c r="DU84" s="98" t="str">
        <f t="shared" si="90"/>
        <v/>
      </c>
      <c r="DV84" s="98" t="str">
        <f t="shared" si="90"/>
        <v/>
      </c>
      <c r="DW84" s="98" t="str">
        <f t="shared" si="90"/>
        <v/>
      </c>
      <c r="DX84" s="98" t="str">
        <f t="shared" si="90"/>
        <v/>
      </c>
      <c r="DY84" s="98" t="str">
        <f t="shared" ref="DY84" si="91">IF(NOT(COUNTA(DY85:DY92)), "",IF(NOT(COUNT(DY85:DY92)),"NK",SUM(DY85:DY92)))</f>
        <v/>
      </c>
      <c r="DZ84" s="98" t="str">
        <f t="shared" ref="DZ84:FH84" si="92">IF(NOT(COUNTA(DZ85:DZ92)), "",IF(NOT(COUNT(DZ85:DZ92)),"NK",SUM(DZ85:DZ92)))</f>
        <v/>
      </c>
      <c r="EA84" s="98" t="str">
        <f t="shared" si="92"/>
        <v/>
      </c>
      <c r="EB84" s="98" t="str">
        <f t="shared" si="92"/>
        <v/>
      </c>
      <c r="EC84" s="98" t="str">
        <f t="shared" si="92"/>
        <v/>
      </c>
      <c r="ED84" s="98" t="str">
        <f t="shared" si="92"/>
        <v/>
      </c>
      <c r="EE84" s="98" t="str">
        <f t="shared" si="92"/>
        <v/>
      </c>
      <c r="EF84" s="98" t="str">
        <f t="shared" si="92"/>
        <v/>
      </c>
      <c r="EG84" s="98" t="str">
        <f t="shared" si="92"/>
        <v/>
      </c>
      <c r="EH84" s="98" t="str">
        <f t="shared" si="92"/>
        <v/>
      </c>
      <c r="EI84" s="98" t="str">
        <f t="shared" si="92"/>
        <v/>
      </c>
      <c r="EJ84" s="98" t="str">
        <f t="shared" si="92"/>
        <v/>
      </c>
      <c r="EK84" s="98" t="str">
        <f t="shared" si="92"/>
        <v/>
      </c>
      <c r="EL84" s="98" t="str">
        <f t="shared" si="92"/>
        <v/>
      </c>
      <c r="EM84" s="98" t="str">
        <f t="shared" si="92"/>
        <v/>
      </c>
      <c r="EN84" s="98" t="str">
        <f t="shared" si="92"/>
        <v/>
      </c>
      <c r="EO84" s="98" t="str">
        <f t="shared" si="92"/>
        <v/>
      </c>
      <c r="EP84" s="98" t="str">
        <f t="shared" si="92"/>
        <v/>
      </c>
      <c r="EQ84" s="98" t="str">
        <f t="shared" si="92"/>
        <v/>
      </c>
      <c r="ER84" s="98" t="str">
        <f t="shared" si="92"/>
        <v/>
      </c>
      <c r="ES84" s="98" t="str">
        <f t="shared" si="92"/>
        <v/>
      </c>
      <c r="ET84" s="98" t="str">
        <f t="shared" si="92"/>
        <v/>
      </c>
      <c r="EU84" s="98" t="str">
        <f t="shared" si="92"/>
        <v/>
      </c>
      <c r="EV84" s="98" t="str">
        <f t="shared" si="92"/>
        <v/>
      </c>
      <c r="EW84" s="98" t="str">
        <f t="shared" si="92"/>
        <v/>
      </c>
      <c r="EX84" s="98" t="str">
        <f t="shared" si="92"/>
        <v/>
      </c>
      <c r="EY84" s="98" t="str">
        <f t="shared" si="92"/>
        <v/>
      </c>
      <c r="EZ84" s="98" t="str">
        <f t="shared" si="92"/>
        <v/>
      </c>
      <c r="FA84" s="98" t="str">
        <f t="shared" si="92"/>
        <v/>
      </c>
      <c r="FB84" s="98" t="str">
        <f t="shared" si="92"/>
        <v/>
      </c>
      <c r="FC84" s="98" t="str">
        <f t="shared" si="92"/>
        <v/>
      </c>
      <c r="FD84" s="98" t="str">
        <f t="shared" si="92"/>
        <v/>
      </c>
      <c r="FE84" s="98" t="str">
        <f t="shared" si="92"/>
        <v/>
      </c>
      <c r="FF84" s="98" t="str">
        <f t="shared" si="92"/>
        <v/>
      </c>
      <c r="FG84" s="98" t="str">
        <f t="shared" si="92"/>
        <v/>
      </c>
      <c r="FH84" s="98" t="str">
        <f t="shared" si="92"/>
        <v/>
      </c>
      <c r="FI84" s="98" t="str">
        <f t="shared" ref="FI84:FN84" si="93">IF(NOT(COUNTA(FI85:FI92)), "",IF(NOT(COUNT(FI85:FI92)),"NK",SUM(FI85:FI92)))</f>
        <v/>
      </c>
      <c r="FJ84" s="98" t="str">
        <f t="shared" si="93"/>
        <v/>
      </c>
      <c r="FK84" s="98" t="str">
        <f t="shared" si="93"/>
        <v/>
      </c>
      <c r="FL84" s="98" t="str">
        <f t="shared" si="93"/>
        <v/>
      </c>
      <c r="FM84" s="98" t="str">
        <f t="shared" si="93"/>
        <v/>
      </c>
      <c r="FN84" s="98" t="str">
        <f t="shared" si="93"/>
        <v/>
      </c>
    </row>
    <row r="85" spans="1:170" x14ac:dyDescent="0.3">
      <c r="A85" s="60" t="s">
        <v>24682</v>
      </c>
      <c r="B85" s="37" t="s">
        <v>24683</v>
      </c>
    </row>
    <row r="86" spans="1:170" x14ac:dyDescent="0.3">
      <c r="A86" s="60" t="s">
        <v>24684</v>
      </c>
      <c r="B86" s="37" t="s">
        <v>24685</v>
      </c>
    </row>
    <row r="87" spans="1:170" x14ac:dyDescent="0.3">
      <c r="A87" s="60" t="s">
        <v>24686</v>
      </c>
      <c r="B87" s="37" t="s">
        <v>24687</v>
      </c>
    </row>
    <row r="88" spans="1:170" ht="14.1" customHeight="1" x14ac:dyDescent="0.3">
      <c r="A88" s="60" t="s">
        <v>24688</v>
      </c>
      <c r="B88" s="37" t="s">
        <v>24689</v>
      </c>
    </row>
    <row r="89" spans="1:170" ht="14.1" customHeight="1" x14ac:dyDescent="0.3">
      <c r="A89" s="60" t="s">
        <v>24690</v>
      </c>
      <c r="B89" s="37" t="s">
        <v>24691</v>
      </c>
    </row>
    <row r="90" spans="1:170" x14ac:dyDescent="0.3">
      <c r="A90" s="60" t="s">
        <v>24692</v>
      </c>
      <c r="B90" s="37" t="s">
        <v>24693</v>
      </c>
    </row>
    <row r="91" spans="1:170" x14ac:dyDescent="0.3">
      <c r="A91" s="60" t="s">
        <v>24694</v>
      </c>
      <c r="B91" s="37" t="s">
        <v>24695</v>
      </c>
    </row>
    <row r="92" spans="1:170" x14ac:dyDescent="0.3">
      <c r="A92" s="60" t="s">
        <v>24696</v>
      </c>
      <c r="B92" s="37" t="s">
        <v>24697</v>
      </c>
    </row>
    <row r="93" spans="1:170" x14ac:dyDescent="0.3">
      <c r="A93" s="59" t="s">
        <v>24698</v>
      </c>
      <c r="B93" s="37" t="s">
        <v>24699</v>
      </c>
      <c r="C93" s="103" t="str">
        <f t="shared" ref="C93:AS93" si="94">IF(NOT(COUNTA(C94:C98)), "",IF(NOT(COUNT(C94:C98)),"NK",SUM(C94:C98)))</f>
        <v/>
      </c>
      <c r="D93" s="103" t="str">
        <f t="shared" ref="D93:AL93" si="95">IF(NOT(COUNTA(D94:D98)), "",IF(NOT(COUNT(D94:D98)),"NK",SUM(D94:D98)))</f>
        <v/>
      </c>
      <c r="E93" s="103" t="str">
        <f t="shared" si="95"/>
        <v/>
      </c>
      <c r="F93" s="103" t="str">
        <f t="shared" si="95"/>
        <v/>
      </c>
      <c r="G93" s="103" t="str">
        <f t="shared" si="95"/>
        <v/>
      </c>
      <c r="H93" s="103" t="str">
        <f t="shared" si="95"/>
        <v/>
      </c>
      <c r="I93" s="103" t="str">
        <f t="shared" si="95"/>
        <v/>
      </c>
      <c r="J93" s="103" t="str">
        <f t="shared" si="95"/>
        <v/>
      </c>
      <c r="K93" s="103" t="str">
        <f t="shared" si="95"/>
        <v/>
      </c>
      <c r="L93" s="103" t="str">
        <f t="shared" si="95"/>
        <v/>
      </c>
      <c r="M93" s="103" t="str">
        <f t="shared" si="95"/>
        <v/>
      </c>
      <c r="N93" s="103" t="str">
        <f t="shared" si="95"/>
        <v/>
      </c>
      <c r="O93" s="103" t="str">
        <f t="shared" si="95"/>
        <v/>
      </c>
      <c r="P93" s="103" t="str">
        <f t="shared" si="95"/>
        <v/>
      </c>
      <c r="Q93" s="103" t="str">
        <f t="shared" si="95"/>
        <v/>
      </c>
      <c r="R93" s="103" t="str">
        <f t="shared" si="95"/>
        <v/>
      </c>
      <c r="S93" s="103" t="str">
        <f t="shared" si="95"/>
        <v/>
      </c>
      <c r="T93" s="103" t="str">
        <f t="shared" si="95"/>
        <v/>
      </c>
      <c r="U93" s="103" t="str">
        <f t="shared" si="95"/>
        <v/>
      </c>
      <c r="V93" s="103" t="str">
        <f t="shared" si="95"/>
        <v/>
      </c>
      <c r="W93" s="103" t="str">
        <f t="shared" si="95"/>
        <v/>
      </c>
      <c r="X93" s="103" t="str">
        <f t="shared" si="95"/>
        <v/>
      </c>
      <c r="Y93" s="103" t="str">
        <f t="shared" si="95"/>
        <v/>
      </c>
      <c r="Z93" s="103" t="str">
        <f t="shared" si="95"/>
        <v/>
      </c>
      <c r="AA93" s="103" t="str">
        <f t="shared" si="95"/>
        <v/>
      </c>
      <c r="AB93" s="103" t="str">
        <f t="shared" si="95"/>
        <v/>
      </c>
      <c r="AC93" s="103" t="str">
        <f t="shared" si="95"/>
        <v/>
      </c>
      <c r="AD93" s="103" t="str">
        <f t="shared" si="95"/>
        <v/>
      </c>
      <c r="AE93" s="103" t="str">
        <f t="shared" si="95"/>
        <v/>
      </c>
      <c r="AF93" s="103" t="str">
        <f t="shared" si="95"/>
        <v/>
      </c>
      <c r="AG93" s="103" t="str">
        <f t="shared" si="95"/>
        <v/>
      </c>
      <c r="AH93" s="103" t="str">
        <f t="shared" si="95"/>
        <v/>
      </c>
      <c r="AI93" s="103" t="str">
        <f t="shared" si="95"/>
        <v/>
      </c>
      <c r="AJ93" s="103" t="str">
        <f t="shared" si="95"/>
        <v/>
      </c>
      <c r="AK93" s="103" t="str">
        <f t="shared" si="95"/>
        <v/>
      </c>
      <c r="AL93" s="103" t="str">
        <f t="shared" si="95"/>
        <v/>
      </c>
      <c r="AM93" s="103" t="str">
        <f t="shared" ref="AM93:AR93" si="96">IF(NOT(COUNTA(AM94:AM98)), "",IF(NOT(COUNT(AM94:AM98)),"NK",SUM(AM94:AM98)))</f>
        <v/>
      </c>
      <c r="AN93" s="103" t="str">
        <f t="shared" si="96"/>
        <v/>
      </c>
      <c r="AO93" s="103" t="str">
        <f t="shared" si="96"/>
        <v/>
      </c>
      <c r="AP93" s="103" t="str">
        <f t="shared" si="96"/>
        <v/>
      </c>
      <c r="AQ93" s="103" t="str">
        <f t="shared" si="96"/>
        <v/>
      </c>
      <c r="AR93" s="103" t="str">
        <f t="shared" si="96"/>
        <v/>
      </c>
      <c r="AS93" s="98" t="str">
        <f t="shared" si="94"/>
        <v/>
      </c>
      <c r="AT93" s="98" t="str">
        <f t="shared" ref="AT93:DJ93" si="97">IF(NOT(COUNTA(AT94:AT98)), "",IF(NOT(COUNT(AT94:AT98)),"NK",SUM(AT94:AT98)))</f>
        <v/>
      </c>
      <c r="AU93" s="98" t="str">
        <f t="shared" si="97"/>
        <v/>
      </c>
      <c r="AV93" s="98" t="str">
        <f t="shared" si="97"/>
        <v/>
      </c>
      <c r="AW93" s="98" t="str">
        <f t="shared" si="97"/>
        <v/>
      </c>
      <c r="AX93" s="98" t="str">
        <f t="shared" si="97"/>
        <v/>
      </c>
      <c r="AY93" s="98" t="str">
        <f t="shared" si="97"/>
        <v/>
      </c>
      <c r="AZ93" s="98" t="str">
        <f t="shared" si="97"/>
        <v/>
      </c>
      <c r="BA93" s="98" t="str">
        <f t="shared" si="97"/>
        <v/>
      </c>
      <c r="BB93" s="98" t="str">
        <f t="shared" si="97"/>
        <v/>
      </c>
      <c r="BC93" s="98" t="str">
        <f t="shared" si="97"/>
        <v/>
      </c>
      <c r="BD93" s="98" t="str">
        <f t="shared" si="97"/>
        <v/>
      </c>
      <c r="BE93" s="98" t="str">
        <f t="shared" si="97"/>
        <v/>
      </c>
      <c r="BF93" s="98" t="str">
        <f t="shared" si="97"/>
        <v/>
      </c>
      <c r="BG93" s="98" t="str">
        <f t="shared" si="97"/>
        <v/>
      </c>
      <c r="BH93" s="98" t="str">
        <f t="shared" si="97"/>
        <v/>
      </c>
      <c r="BI93" s="98" t="str">
        <f t="shared" si="97"/>
        <v/>
      </c>
      <c r="BJ93" s="98" t="str">
        <f t="shared" si="97"/>
        <v/>
      </c>
      <c r="BK93" s="98" t="str">
        <f t="shared" si="97"/>
        <v/>
      </c>
      <c r="BL93" s="98" t="str">
        <f t="shared" si="97"/>
        <v/>
      </c>
      <c r="BM93" s="98" t="str">
        <f t="shared" si="97"/>
        <v/>
      </c>
      <c r="BN93" s="98" t="str">
        <f t="shared" si="97"/>
        <v/>
      </c>
      <c r="BO93" s="98" t="str">
        <f t="shared" si="97"/>
        <v/>
      </c>
      <c r="BP93" s="98" t="str">
        <f t="shared" si="97"/>
        <v/>
      </c>
      <c r="BQ93" s="98" t="str">
        <f t="shared" si="97"/>
        <v/>
      </c>
      <c r="BR93" s="98" t="str">
        <f t="shared" si="97"/>
        <v/>
      </c>
      <c r="BS93" s="98" t="str">
        <f t="shared" si="97"/>
        <v/>
      </c>
      <c r="BT93" s="98" t="str">
        <f t="shared" si="97"/>
        <v/>
      </c>
      <c r="BU93" s="98" t="str">
        <f t="shared" si="97"/>
        <v/>
      </c>
      <c r="BV93" s="98" t="str">
        <f t="shared" si="97"/>
        <v/>
      </c>
      <c r="BW93" s="98" t="str">
        <f t="shared" si="97"/>
        <v/>
      </c>
      <c r="BX93" s="98" t="str">
        <f t="shared" si="97"/>
        <v/>
      </c>
      <c r="BY93" s="98" t="str">
        <f t="shared" si="97"/>
        <v/>
      </c>
      <c r="BZ93" s="98" t="str">
        <f t="shared" si="97"/>
        <v/>
      </c>
      <c r="CA93" s="98" t="str">
        <f t="shared" si="97"/>
        <v/>
      </c>
      <c r="CB93" s="98" t="str">
        <f t="shared" si="97"/>
        <v/>
      </c>
      <c r="CC93" s="98" t="str">
        <f t="shared" ref="CC93:CH93" si="98">IF(NOT(COUNTA(CC94:CC98)), "",IF(NOT(COUNT(CC94:CC98)),"NK",SUM(CC94:CC98)))</f>
        <v/>
      </c>
      <c r="CD93" s="98" t="str">
        <f t="shared" si="98"/>
        <v/>
      </c>
      <c r="CE93" s="98" t="str">
        <f t="shared" si="98"/>
        <v/>
      </c>
      <c r="CF93" s="98" t="str">
        <f t="shared" si="98"/>
        <v/>
      </c>
      <c r="CG93" s="98" t="str">
        <f t="shared" si="98"/>
        <v/>
      </c>
      <c r="CH93" s="98" t="str">
        <f t="shared" si="98"/>
        <v/>
      </c>
      <c r="CI93" s="98" t="str">
        <f t="shared" si="97"/>
        <v/>
      </c>
      <c r="CJ93" s="98" t="str">
        <f t="shared" si="97"/>
        <v/>
      </c>
      <c r="CK93" s="98" t="str">
        <f t="shared" si="97"/>
        <v/>
      </c>
      <c r="CL93" s="98" t="str">
        <f t="shared" si="97"/>
        <v/>
      </c>
      <c r="CM93" s="98" t="str">
        <f t="shared" si="97"/>
        <v/>
      </c>
      <c r="CN93" s="98" t="str">
        <f t="shared" si="97"/>
        <v/>
      </c>
      <c r="CO93" s="98" t="str">
        <f t="shared" si="97"/>
        <v/>
      </c>
      <c r="CP93" s="98" t="str">
        <f t="shared" si="97"/>
        <v/>
      </c>
      <c r="CQ93" s="98" t="str">
        <f t="shared" si="97"/>
        <v/>
      </c>
      <c r="CR93" s="98" t="str">
        <f t="shared" si="97"/>
        <v/>
      </c>
      <c r="CS93" s="98" t="str">
        <f t="shared" si="97"/>
        <v/>
      </c>
      <c r="CT93" s="98" t="str">
        <f t="shared" si="97"/>
        <v/>
      </c>
      <c r="CU93" s="98" t="str">
        <f t="shared" si="97"/>
        <v/>
      </c>
      <c r="CV93" s="98" t="str">
        <f t="shared" si="97"/>
        <v/>
      </c>
      <c r="CW93" s="98" t="str">
        <f t="shared" si="97"/>
        <v/>
      </c>
      <c r="CX93" s="98" t="str">
        <f t="shared" si="97"/>
        <v/>
      </c>
      <c r="CY93" s="98" t="str">
        <f t="shared" si="97"/>
        <v/>
      </c>
      <c r="CZ93" s="98" t="str">
        <f t="shared" si="97"/>
        <v/>
      </c>
      <c r="DA93" s="98" t="str">
        <f t="shared" si="97"/>
        <v/>
      </c>
      <c r="DB93" s="98" t="str">
        <f t="shared" si="97"/>
        <v/>
      </c>
      <c r="DC93" s="98" t="str">
        <f t="shared" si="97"/>
        <v/>
      </c>
      <c r="DD93" s="98" t="str">
        <f t="shared" si="97"/>
        <v/>
      </c>
      <c r="DE93" s="98" t="str">
        <f t="shared" si="97"/>
        <v/>
      </c>
      <c r="DF93" s="98" t="str">
        <f t="shared" si="97"/>
        <v/>
      </c>
      <c r="DG93" s="98" t="str">
        <f t="shared" si="97"/>
        <v/>
      </c>
      <c r="DH93" s="98" t="str">
        <f t="shared" si="97"/>
        <v/>
      </c>
      <c r="DI93" s="98" t="str">
        <f t="shared" si="97"/>
        <v/>
      </c>
      <c r="DJ93" s="98" t="str">
        <f t="shared" si="97"/>
        <v/>
      </c>
      <c r="DK93" s="98" t="str">
        <f t="shared" ref="DK93:DR93" si="99">IF(NOT(COUNTA(DK94:DK98)), "",IF(NOT(COUNT(DK94:DK98)),"NK",SUM(DK94:DK98)))</f>
        <v/>
      </c>
      <c r="DL93" s="98" t="str">
        <f t="shared" si="99"/>
        <v/>
      </c>
      <c r="DM93" s="98" t="str">
        <f t="shared" si="99"/>
        <v/>
      </c>
      <c r="DN93" s="98" t="str">
        <f t="shared" si="99"/>
        <v/>
      </c>
      <c r="DO93" s="98" t="str">
        <f t="shared" si="99"/>
        <v/>
      </c>
      <c r="DP93" s="98" t="str">
        <f t="shared" si="99"/>
        <v/>
      </c>
      <c r="DQ93" s="98" t="str">
        <f t="shared" si="99"/>
        <v/>
      </c>
      <c r="DR93" s="98" t="str">
        <f t="shared" si="99"/>
        <v/>
      </c>
      <c r="DS93" s="98" t="str">
        <f t="shared" ref="DS93:DX93" si="100">IF(NOT(COUNTA(DS94:DS98)), "",IF(NOT(COUNT(DS94:DS98)),"NK",SUM(DS94:DS98)))</f>
        <v/>
      </c>
      <c r="DT93" s="98" t="str">
        <f t="shared" si="100"/>
        <v/>
      </c>
      <c r="DU93" s="98" t="str">
        <f t="shared" si="100"/>
        <v/>
      </c>
      <c r="DV93" s="98" t="str">
        <f t="shared" si="100"/>
        <v/>
      </c>
      <c r="DW93" s="98" t="str">
        <f t="shared" si="100"/>
        <v/>
      </c>
      <c r="DX93" s="98" t="str">
        <f t="shared" si="100"/>
        <v/>
      </c>
      <c r="DY93" s="98" t="str">
        <f t="shared" ref="DY93" si="101">IF(NOT(COUNTA(DY94:DY98)), "",IF(NOT(COUNT(DY94:DY98)),"NK",SUM(DY94:DY98)))</f>
        <v/>
      </c>
      <c r="DZ93" s="98" t="str">
        <f t="shared" ref="DZ93:FH93" si="102">IF(NOT(COUNTA(DZ94:DZ98)), "",IF(NOT(COUNT(DZ94:DZ98)),"NK",SUM(DZ94:DZ98)))</f>
        <v/>
      </c>
      <c r="EA93" s="98" t="str">
        <f t="shared" si="102"/>
        <v/>
      </c>
      <c r="EB93" s="98" t="str">
        <f t="shared" si="102"/>
        <v/>
      </c>
      <c r="EC93" s="98" t="str">
        <f t="shared" si="102"/>
        <v/>
      </c>
      <c r="ED93" s="98" t="str">
        <f t="shared" si="102"/>
        <v/>
      </c>
      <c r="EE93" s="98" t="str">
        <f t="shared" si="102"/>
        <v/>
      </c>
      <c r="EF93" s="98" t="str">
        <f t="shared" si="102"/>
        <v/>
      </c>
      <c r="EG93" s="98" t="str">
        <f t="shared" si="102"/>
        <v/>
      </c>
      <c r="EH93" s="98" t="str">
        <f t="shared" si="102"/>
        <v/>
      </c>
      <c r="EI93" s="98" t="str">
        <f t="shared" si="102"/>
        <v/>
      </c>
      <c r="EJ93" s="98" t="str">
        <f t="shared" si="102"/>
        <v/>
      </c>
      <c r="EK93" s="98" t="str">
        <f t="shared" si="102"/>
        <v/>
      </c>
      <c r="EL93" s="98" t="str">
        <f t="shared" si="102"/>
        <v/>
      </c>
      <c r="EM93" s="98" t="str">
        <f t="shared" si="102"/>
        <v/>
      </c>
      <c r="EN93" s="98" t="str">
        <f t="shared" si="102"/>
        <v/>
      </c>
      <c r="EO93" s="98" t="str">
        <f t="shared" si="102"/>
        <v/>
      </c>
      <c r="EP93" s="98" t="str">
        <f t="shared" si="102"/>
        <v/>
      </c>
      <c r="EQ93" s="98" t="str">
        <f t="shared" si="102"/>
        <v/>
      </c>
      <c r="ER93" s="98" t="str">
        <f t="shared" si="102"/>
        <v/>
      </c>
      <c r="ES93" s="98" t="str">
        <f t="shared" si="102"/>
        <v/>
      </c>
      <c r="ET93" s="98" t="str">
        <f t="shared" si="102"/>
        <v/>
      </c>
      <c r="EU93" s="98" t="str">
        <f t="shared" si="102"/>
        <v/>
      </c>
      <c r="EV93" s="98" t="str">
        <f t="shared" si="102"/>
        <v/>
      </c>
      <c r="EW93" s="98" t="str">
        <f t="shared" si="102"/>
        <v/>
      </c>
      <c r="EX93" s="98" t="str">
        <f t="shared" si="102"/>
        <v/>
      </c>
      <c r="EY93" s="98" t="str">
        <f t="shared" si="102"/>
        <v/>
      </c>
      <c r="EZ93" s="98" t="str">
        <f t="shared" si="102"/>
        <v/>
      </c>
      <c r="FA93" s="98" t="str">
        <f t="shared" si="102"/>
        <v/>
      </c>
      <c r="FB93" s="98" t="str">
        <f t="shared" si="102"/>
        <v/>
      </c>
      <c r="FC93" s="98" t="str">
        <f t="shared" si="102"/>
        <v/>
      </c>
      <c r="FD93" s="98" t="str">
        <f t="shared" si="102"/>
        <v/>
      </c>
      <c r="FE93" s="98" t="str">
        <f t="shared" si="102"/>
        <v/>
      </c>
      <c r="FF93" s="98" t="str">
        <f t="shared" si="102"/>
        <v/>
      </c>
      <c r="FG93" s="98" t="str">
        <f t="shared" si="102"/>
        <v/>
      </c>
      <c r="FH93" s="98" t="str">
        <f t="shared" si="102"/>
        <v/>
      </c>
      <c r="FI93" s="98" t="str">
        <f t="shared" ref="FI93:FN93" si="103">IF(NOT(COUNTA(FI94:FI98)), "",IF(NOT(COUNT(FI94:FI98)),"NK",SUM(FI94:FI98)))</f>
        <v/>
      </c>
      <c r="FJ93" s="98" t="str">
        <f t="shared" si="103"/>
        <v/>
      </c>
      <c r="FK93" s="98" t="str">
        <f t="shared" si="103"/>
        <v/>
      </c>
      <c r="FL93" s="98" t="str">
        <f t="shared" si="103"/>
        <v/>
      </c>
      <c r="FM93" s="98" t="str">
        <f t="shared" si="103"/>
        <v/>
      </c>
      <c r="FN93" s="98" t="str">
        <f t="shared" si="103"/>
        <v/>
      </c>
    </row>
    <row r="94" spans="1:170" x14ac:dyDescent="0.3">
      <c r="A94" s="60" t="s">
        <v>24700</v>
      </c>
      <c r="B94" s="37" t="s">
        <v>24701</v>
      </c>
    </row>
    <row r="95" spans="1:170" x14ac:dyDescent="0.3">
      <c r="A95" s="60" t="s">
        <v>24702</v>
      </c>
      <c r="B95" s="37" t="s">
        <v>24703</v>
      </c>
    </row>
    <row r="96" spans="1:170" x14ac:dyDescent="0.3">
      <c r="A96" s="60" t="s">
        <v>24704</v>
      </c>
      <c r="B96" s="37" t="s">
        <v>24705</v>
      </c>
    </row>
    <row r="97" spans="1:170" x14ac:dyDescent="0.3">
      <c r="A97" s="60" t="s">
        <v>24706</v>
      </c>
      <c r="B97" s="37" t="s">
        <v>24707</v>
      </c>
    </row>
    <row r="98" spans="1:170" x14ac:dyDescent="0.3">
      <c r="A98" s="60" t="s">
        <v>24708</v>
      </c>
      <c r="B98" s="37" t="s">
        <v>24709</v>
      </c>
    </row>
    <row r="99" spans="1:170" x14ac:dyDescent="0.3">
      <c r="A99" s="59" t="s">
        <v>24710</v>
      </c>
      <c r="B99" s="37" t="s">
        <v>24711</v>
      </c>
      <c r="C99" s="103" t="str">
        <f t="shared" ref="C99" si="104">IF(NOT(COUNTA(C100:C101)), "",IF(NOT(COUNT(C100:C101)),"NK",SUM(C100:C101)))</f>
        <v/>
      </c>
      <c r="D99" s="103" t="str">
        <f t="shared" ref="D99:AL99" si="105">IF(NOT(COUNTA(D100:D101)), "",IF(NOT(COUNT(D100:D101)),"NK",SUM(D100:D101)))</f>
        <v/>
      </c>
      <c r="E99" s="103" t="str">
        <f t="shared" si="105"/>
        <v/>
      </c>
      <c r="F99" s="103" t="str">
        <f t="shared" si="105"/>
        <v/>
      </c>
      <c r="G99" s="103" t="str">
        <f t="shared" si="105"/>
        <v/>
      </c>
      <c r="H99" s="103" t="str">
        <f t="shared" si="105"/>
        <v/>
      </c>
      <c r="I99" s="103" t="str">
        <f t="shared" si="105"/>
        <v/>
      </c>
      <c r="J99" s="103" t="str">
        <f t="shared" si="105"/>
        <v/>
      </c>
      <c r="K99" s="103" t="str">
        <f t="shared" si="105"/>
        <v/>
      </c>
      <c r="L99" s="103" t="str">
        <f t="shared" si="105"/>
        <v/>
      </c>
      <c r="M99" s="103" t="str">
        <f t="shared" si="105"/>
        <v/>
      </c>
      <c r="N99" s="103" t="str">
        <f t="shared" si="105"/>
        <v/>
      </c>
      <c r="O99" s="103" t="str">
        <f t="shared" si="105"/>
        <v/>
      </c>
      <c r="P99" s="103" t="str">
        <f t="shared" si="105"/>
        <v/>
      </c>
      <c r="Q99" s="103" t="str">
        <f t="shared" si="105"/>
        <v/>
      </c>
      <c r="R99" s="103" t="str">
        <f t="shared" si="105"/>
        <v/>
      </c>
      <c r="S99" s="103" t="str">
        <f t="shared" si="105"/>
        <v/>
      </c>
      <c r="T99" s="103" t="str">
        <f t="shared" si="105"/>
        <v/>
      </c>
      <c r="U99" s="103" t="str">
        <f t="shared" si="105"/>
        <v/>
      </c>
      <c r="V99" s="103" t="str">
        <f t="shared" si="105"/>
        <v/>
      </c>
      <c r="W99" s="103" t="str">
        <f t="shared" si="105"/>
        <v/>
      </c>
      <c r="X99" s="103" t="str">
        <f t="shared" si="105"/>
        <v/>
      </c>
      <c r="Y99" s="103" t="str">
        <f t="shared" si="105"/>
        <v/>
      </c>
      <c r="Z99" s="103" t="str">
        <f t="shared" si="105"/>
        <v/>
      </c>
      <c r="AA99" s="103" t="str">
        <f t="shared" si="105"/>
        <v/>
      </c>
      <c r="AB99" s="103" t="str">
        <f t="shared" si="105"/>
        <v/>
      </c>
      <c r="AC99" s="103" t="str">
        <f t="shared" si="105"/>
        <v/>
      </c>
      <c r="AD99" s="103" t="str">
        <f t="shared" si="105"/>
        <v/>
      </c>
      <c r="AE99" s="103" t="str">
        <f t="shared" si="105"/>
        <v/>
      </c>
      <c r="AF99" s="103" t="str">
        <f t="shared" si="105"/>
        <v/>
      </c>
      <c r="AG99" s="103" t="str">
        <f t="shared" si="105"/>
        <v/>
      </c>
      <c r="AH99" s="103" t="str">
        <f t="shared" si="105"/>
        <v/>
      </c>
      <c r="AI99" s="103" t="str">
        <f t="shared" si="105"/>
        <v/>
      </c>
      <c r="AJ99" s="103" t="str">
        <f t="shared" si="105"/>
        <v/>
      </c>
      <c r="AK99" s="103" t="str">
        <f t="shared" si="105"/>
        <v/>
      </c>
      <c r="AL99" s="103" t="str">
        <f t="shared" si="105"/>
        <v/>
      </c>
      <c r="AM99" s="103" t="str">
        <f t="shared" ref="AM99:AR99" si="106">IF(NOT(COUNTA(AM100:AM101)), "",IF(NOT(COUNT(AM100:AM101)),"NK",SUM(AM100:AM101)))</f>
        <v/>
      </c>
      <c r="AN99" s="103" t="str">
        <f t="shared" si="106"/>
        <v/>
      </c>
      <c r="AO99" s="103" t="str">
        <f t="shared" si="106"/>
        <v/>
      </c>
      <c r="AP99" s="103" t="str">
        <f t="shared" si="106"/>
        <v/>
      </c>
      <c r="AQ99" s="103" t="str">
        <f t="shared" si="106"/>
        <v/>
      </c>
      <c r="AR99" s="103" t="str">
        <f t="shared" si="106"/>
        <v/>
      </c>
      <c r="DY99" s="98" t="str">
        <f t="shared" ref="DY99" si="107">IF(NOT(COUNTA(DY100:DY101)), "",IF(NOT(COUNT(DY100:DY101)),"NK",SUM(DY100:DY101)))</f>
        <v/>
      </c>
      <c r="DZ99" s="98" t="str">
        <f t="shared" ref="DZ99:FH99" si="108">IF(NOT(COUNTA(DZ100:DZ101)), "",IF(NOT(COUNT(DZ100:DZ101)),"NK",SUM(DZ100:DZ101)))</f>
        <v/>
      </c>
      <c r="EA99" s="98" t="str">
        <f t="shared" si="108"/>
        <v/>
      </c>
      <c r="EB99" s="98" t="str">
        <f t="shared" si="108"/>
        <v/>
      </c>
      <c r="EC99" s="98" t="str">
        <f t="shared" si="108"/>
        <v/>
      </c>
      <c r="ED99" s="98" t="str">
        <f t="shared" si="108"/>
        <v/>
      </c>
      <c r="EE99" s="98" t="str">
        <f t="shared" si="108"/>
        <v/>
      </c>
      <c r="EF99" s="98" t="str">
        <f t="shared" si="108"/>
        <v/>
      </c>
      <c r="EG99" s="98" t="str">
        <f t="shared" si="108"/>
        <v/>
      </c>
      <c r="EH99" s="98" t="str">
        <f t="shared" si="108"/>
        <v/>
      </c>
      <c r="EI99" s="98" t="str">
        <f t="shared" si="108"/>
        <v/>
      </c>
      <c r="EJ99" s="98" t="str">
        <f t="shared" si="108"/>
        <v/>
      </c>
      <c r="EK99" s="98" t="str">
        <f t="shared" si="108"/>
        <v/>
      </c>
      <c r="EL99" s="98" t="str">
        <f t="shared" si="108"/>
        <v/>
      </c>
      <c r="EM99" s="98" t="str">
        <f t="shared" si="108"/>
        <v/>
      </c>
      <c r="EN99" s="98" t="str">
        <f t="shared" si="108"/>
        <v/>
      </c>
      <c r="EO99" s="98" t="str">
        <f t="shared" si="108"/>
        <v/>
      </c>
      <c r="EP99" s="98" t="str">
        <f t="shared" si="108"/>
        <v/>
      </c>
      <c r="EQ99" s="98" t="str">
        <f t="shared" si="108"/>
        <v/>
      </c>
      <c r="ER99" s="98" t="str">
        <f t="shared" si="108"/>
        <v/>
      </c>
      <c r="ES99" s="98" t="str">
        <f t="shared" si="108"/>
        <v/>
      </c>
      <c r="ET99" s="98" t="str">
        <f t="shared" si="108"/>
        <v/>
      </c>
      <c r="EU99" s="98" t="str">
        <f t="shared" si="108"/>
        <v/>
      </c>
      <c r="EV99" s="98" t="str">
        <f t="shared" si="108"/>
        <v/>
      </c>
      <c r="EW99" s="98" t="str">
        <f t="shared" si="108"/>
        <v/>
      </c>
      <c r="EX99" s="98" t="str">
        <f t="shared" si="108"/>
        <v/>
      </c>
      <c r="EY99" s="98" t="str">
        <f t="shared" si="108"/>
        <v/>
      </c>
      <c r="EZ99" s="98" t="str">
        <f t="shared" si="108"/>
        <v/>
      </c>
      <c r="FA99" s="98" t="str">
        <f t="shared" si="108"/>
        <v/>
      </c>
      <c r="FB99" s="98" t="str">
        <f t="shared" si="108"/>
        <v/>
      </c>
      <c r="FC99" s="98" t="str">
        <f t="shared" si="108"/>
        <v/>
      </c>
      <c r="FD99" s="98" t="str">
        <f t="shared" si="108"/>
        <v/>
      </c>
      <c r="FE99" s="98" t="str">
        <f t="shared" si="108"/>
        <v/>
      </c>
      <c r="FF99" s="98" t="str">
        <f t="shared" si="108"/>
        <v/>
      </c>
      <c r="FG99" s="98" t="str">
        <f t="shared" si="108"/>
        <v/>
      </c>
      <c r="FH99" s="98" t="str">
        <f t="shared" si="108"/>
        <v/>
      </c>
      <c r="FI99" s="98" t="str">
        <f t="shared" ref="FI99:FN99" si="109">IF(NOT(COUNTA(FI100:FI101)), "",IF(NOT(COUNT(FI100:FI101)),"NK",SUM(FI100:FI101)))</f>
        <v/>
      </c>
      <c r="FJ99" s="98" t="str">
        <f t="shared" si="109"/>
        <v/>
      </c>
      <c r="FK99" s="98" t="str">
        <f t="shared" si="109"/>
        <v/>
      </c>
      <c r="FL99" s="98" t="str">
        <f t="shared" si="109"/>
        <v/>
      </c>
      <c r="FM99" s="98" t="str">
        <f t="shared" si="109"/>
        <v/>
      </c>
      <c r="FN99" s="98" t="str">
        <f t="shared" si="109"/>
        <v/>
      </c>
    </row>
    <row r="100" spans="1:170" x14ac:dyDescent="0.3">
      <c r="A100" s="60" t="s">
        <v>24712</v>
      </c>
      <c r="B100" s="37" t="s">
        <v>24713</v>
      </c>
    </row>
    <row r="101" spans="1:170" x14ac:dyDescent="0.3">
      <c r="A101" s="60" t="s">
        <v>24714</v>
      </c>
      <c r="B101" s="37" t="s">
        <v>24715</v>
      </c>
    </row>
    <row r="103" spans="1:170" x14ac:dyDescent="0.3">
      <c r="A103" s="59" t="s">
        <v>24716</v>
      </c>
      <c r="B103" s="37" t="s">
        <v>24717</v>
      </c>
      <c r="C103" s="103" t="str">
        <f t="shared" ref="C103:BS103" si="110">IF(NOT(COUNTA(C104)), "",IF(NOT(COUNT(C104)),"NK",SUM(C104)))</f>
        <v/>
      </c>
      <c r="D103" s="103" t="str">
        <f t="shared" si="110"/>
        <v/>
      </c>
      <c r="E103" s="103" t="str">
        <f t="shared" si="110"/>
        <v/>
      </c>
      <c r="F103" s="103" t="str">
        <f t="shared" si="110"/>
        <v/>
      </c>
      <c r="G103" s="103" t="str">
        <f t="shared" si="110"/>
        <v/>
      </c>
      <c r="H103" s="103" t="str">
        <f t="shared" si="110"/>
        <v/>
      </c>
      <c r="I103" s="103" t="str">
        <f t="shared" si="110"/>
        <v/>
      </c>
      <c r="J103" s="103" t="str">
        <f t="shared" si="110"/>
        <v/>
      </c>
      <c r="K103" s="103" t="str">
        <f t="shared" si="110"/>
        <v/>
      </c>
      <c r="L103" s="103" t="str">
        <f t="shared" si="110"/>
        <v/>
      </c>
      <c r="M103" s="103" t="str">
        <f t="shared" si="110"/>
        <v/>
      </c>
      <c r="N103" s="103" t="str">
        <f t="shared" si="110"/>
        <v/>
      </c>
      <c r="O103" s="103" t="str">
        <f t="shared" si="110"/>
        <v/>
      </c>
      <c r="P103" s="103" t="str">
        <f t="shared" si="110"/>
        <v/>
      </c>
      <c r="Q103" s="103" t="str">
        <f t="shared" si="110"/>
        <v/>
      </c>
      <c r="R103" s="103" t="str">
        <f t="shared" si="110"/>
        <v/>
      </c>
      <c r="S103" s="103" t="str">
        <f t="shared" si="110"/>
        <v/>
      </c>
      <c r="T103" s="103" t="str">
        <f t="shared" si="110"/>
        <v/>
      </c>
      <c r="U103" s="103" t="str">
        <f t="shared" si="110"/>
        <v/>
      </c>
      <c r="V103" s="103" t="str">
        <f t="shared" si="110"/>
        <v/>
      </c>
      <c r="W103" s="103" t="str">
        <f t="shared" si="110"/>
        <v/>
      </c>
      <c r="X103" s="103" t="str">
        <f t="shared" si="110"/>
        <v/>
      </c>
      <c r="Y103" s="103" t="str">
        <f t="shared" si="110"/>
        <v/>
      </c>
      <c r="Z103" s="103" t="str">
        <f t="shared" si="110"/>
        <v/>
      </c>
      <c r="AA103" s="103" t="str">
        <f t="shared" si="110"/>
        <v/>
      </c>
      <c r="AB103" s="103" t="str">
        <f t="shared" si="110"/>
        <v/>
      </c>
      <c r="AC103" s="103" t="str">
        <f t="shared" si="110"/>
        <v/>
      </c>
      <c r="AD103" s="103" t="str">
        <f t="shared" si="110"/>
        <v/>
      </c>
      <c r="AE103" s="103" t="str">
        <f t="shared" si="110"/>
        <v/>
      </c>
      <c r="AF103" s="103" t="str">
        <f t="shared" si="110"/>
        <v/>
      </c>
      <c r="AG103" s="103" t="str">
        <f t="shared" si="110"/>
        <v/>
      </c>
      <c r="AH103" s="103" t="str">
        <f t="shared" si="110"/>
        <v/>
      </c>
      <c r="AI103" s="103" t="str">
        <f t="shared" si="110"/>
        <v/>
      </c>
      <c r="AJ103" s="103" t="str">
        <f t="shared" si="110"/>
        <v/>
      </c>
      <c r="AK103" s="103" t="str">
        <f t="shared" si="110"/>
        <v/>
      </c>
      <c r="AL103" s="103" t="str">
        <f t="shared" si="110"/>
        <v/>
      </c>
      <c r="AM103" s="103" t="str">
        <f t="shared" si="110"/>
        <v/>
      </c>
      <c r="AN103" s="103" t="str">
        <f t="shared" si="110"/>
        <v/>
      </c>
      <c r="AO103" s="103" t="str">
        <f t="shared" si="110"/>
        <v/>
      </c>
      <c r="AP103" s="103" t="str">
        <f t="shared" si="110"/>
        <v/>
      </c>
      <c r="AQ103" s="103" t="str">
        <f t="shared" si="110"/>
        <v/>
      </c>
      <c r="AR103" s="103" t="str">
        <f t="shared" si="110"/>
        <v/>
      </c>
      <c r="AS103" s="98" t="str">
        <f t="shared" si="110"/>
        <v/>
      </c>
      <c r="AT103" s="98" t="str">
        <f t="shared" si="110"/>
        <v/>
      </c>
      <c r="AU103" s="98" t="str">
        <f t="shared" si="110"/>
        <v/>
      </c>
      <c r="AV103" s="98" t="str">
        <f t="shared" si="110"/>
        <v/>
      </c>
      <c r="AW103" s="98" t="str">
        <f t="shared" si="110"/>
        <v/>
      </c>
      <c r="AX103" s="98" t="str">
        <f t="shared" si="110"/>
        <v/>
      </c>
      <c r="AY103" s="98" t="str">
        <f t="shared" si="110"/>
        <v/>
      </c>
      <c r="AZ103" s="98" t="str">
        <f t="shared" si="110"/>
        <v/>
      </c>
      <c r="BA103" s="98" t="str">
        <f t="shared" si="110"/>
        <v/>
      </c>
      <c r="BB103" s="98" t="str">
        <f t="shared" si="110"/>
        <v/>
      </c>
      <c r="BC103" s="98" t="str">
        <f t="shared" si="110"/>
        <v/>
      </c>
      <c r="BD103" s="98" t="str">
        <f t="shared" si="110"/>
        <v/>
      </c>
      <c r="BE103" s="98" t="str">
        <f t="shared" si="110"/>
        <v/>
      </c>
      <c r="BF103" s="98" t="str">
        <f t="shared" si="110"/>
        <v/>
      </c>
      <c r="BG103" s="98" t="str">
        <f t="shared" si="110"/>
        <v/>
      </c>
      <c r="BH103" s="98" t="str">
        <f t="shared" si="110"/>
        <v/>
      </c>
      <c r="BI103" s="98" t="str">
        <f t="shared" si="110"/>
        <v/>
      </c>
      <c r="BJ103" s="98" t="str">
        <f t="shared" si="110"/>
        <v/>
      </c>
      <c r="BK103" s="98" t="str">
        <f t="shared" si="110"/>
        <v/>
      </c>
      <c r="BL103" s="98" t="str">
        <f t="shared" si="110"/>
        <v/>
      </c>
      <c r="BM103" s="98" t="str">
        <f t="shared" si="110"/>
        <v/>
      </c>
      <c r="BN103" s="98" t="str">
        <f t="shared" si="110"/>
        <v/>
      </c>
      <c r="BO103" s="98" t="str">
        <f t="shared" si="110"/>
        <v/>
      </c>
      <c r="BP103" s="98" t="str">
        <f t="shared" si="110"/>
        <v/>
      </c>
      <c r="BQ103" s="98" t="str">
        <f t="shared" si="110"/>
        <v/>
      </c>
      <c r="BR103" s="98" t="str">
        <f t="shared" si="110"/>
        <v/>
      </c>
      <c r="BS103" s="98" t="str">
        <f t="shared" si="110"/>
        <v/>
      </c>
      <c r="BT103" s="98" t="str">
        <f t="shared" ref="BT103:DX103" si="111">IF(NOT(COUNTA(BT104)), "",IF(NOT(COUNT(BT104)),"NK",SUM(BT104)))</f>
        <v/>
      </c>
      <c r="BU103" s="98" t="str">
        <f t="shared" si="111"/>
        <v/>
      </c>
      <c r="BV103" s="98" t="str">
        <f t="shared" si="111"/>
        <v/>
      </c>
      <c r="BW103" s="98" t="str">
        <f t="shared" si="111"/>
        <v/>
      </c>
      <c r="BX103" s="98" t="str">
        <f t="shared" si="111"/>
        <v/>
      </c>
      <c r="BY103" s="98" t="str">
        <f t="shared" si="111"/>
        <v/>
      </c>
      <c r="BZ103" s="98" t="str">
        <f t="shared" si="111"/>
        <v/>
      </c>
      <c r="CA103" s="98" t="str">
        <f t="shared" si="111"/>
        <v/>
      </c>
      <c r="CB103" s="98" t="str">
        <f t="shared" si="111"/>
        <v/>
      </c>
      <c r="CC103" s="98" t="str">
        <f t="shared" si="111"/>
        <v/>
      </c>
      <c r="CD103" s="98" t="str">
        <f t="shared" si="111"/>
        <v/>
      </c>
      <c r="CE103" s="98" t="str">
        <f t="shared" si="111"/>
        <v/>
      </c>
      <c r="CF103" s="98" t="str">
        <f t="shared" si="111"/>
        <v/>
      </c>
      <c r="CG103" s="98" t="str">
        <f t="shared" si="111"/>
        <v/>
      </c>
      <c r="CH103" s="98" t="str">
        <f t="shared" si="111"/>
        <v/>
      </c>
      <c r="CI103" s="98" t="str">
        <f t="shared" si="111"/>
        <v/>
      </c>
      <c r="CJ103" s="98" t="str">
        <f t="shared" si="111"/>
        <v/>
      </c>
      <c r="CK103" s="98" t="str">
        <f t="shared" si="111"/>
        <v/>
      </c>
      <c r="CL103" s="98" t="str">
        <f t="shared" si="111"/>
        <v/>
      </c>
      <c r="CM103" s="98" t="str">
        <f t="shared" si="111"/>
        <v/>
      </c>
      <c r="CN103" s="98" t="str">
        <f t="shared" si="111"/>
        <v/>
      </c>
      <c r="CO103" s="98" t="str">
        <f t="shared" si="111"/>
        <v/>
      </c>
      <c r="CP103" s="98" t="str">
        <f t="shared" si="111"/>
        <v/>
      </c>
      <c r="CQ103" s="98" t="str">
        <f t="shared" si="111"/>
        <v/>
      </c>
      <c r="CR103" s="98" t="str">
        <f t="shared" si="111"/>
        <v/>
      </c>
      <c r="CS103" s="98" t="str">
        <f t="shared" si="111"/>
        <v/>
      </c>
      <c r="CT103" s="98" t="str">
        <f t="shared" si="111"/>
        <v/>
      </c>
      <c r="CU103" s="98" t="str">
        <f t="shared" si="111"/>
        <v/>
      </c>
      <c r="CV103" s="98" t="str">
        <f t="shared" si="111"/>
        <v/>
      </c>
      <c r="CW103" s="98" t="str">
        <f t="shared" si="111"/>
        <v/>
      </c>
      <c r="CX103" s="98" t="str">
        <f t="shared" si="111"/>
        <v/>
      </c>
      <c r="CY103" s="98" t="str">
        <f t="shared" si="111"/>
        <v/>
      </c>
      <c r="CZ103" s="98" t="str">
        <f t="shared" si="111"/>
        <v/>
      </c>
      <c r="DA103" s="98" t="str">
        <f t="shared" si="111"/>
        <v/>
      </c>
      <c r="DB103" s="98" t="str">
        <f t="shared" si="111"/>
        <v/>
      </c>
      <c r="DC103" s="98" t="str">
        <f t="shared" si="111"/>
        <v/>
      </c>
      <c r="DD103" s="98" t="str">
        <f t="shared" si="111"/>
        <v/>
      </c>
      <c r="DE103" s="98" t="str">
        <f t="shared" si="111"/>
        <v/>
      </c>
      <c r="DF103" s="98" t="str">
        <f t="shared" si="111"/>
        <v/>
      </c>
      <c r="DG103" s="98" t="str">
        <f t="shared" si="111"/>
        <v/>
      </c>
      <c r="DH103" s="98" t="str">
        <f t="shared" si="111"/>
        <v/>
      </c>
      <c r="DI103" s="98" t="str">
        <f t="shared" si="111"/>
        <v/>
      </c>
      <c r="DJ103" s="98" t="str">
        <f t="shared" si="111"/>
        <v/>
      </c>
      <c r="DK103" s="98" t="str">
        <f t="shared" si="111"/>
        <v/>
      </c>
      <c r="DL103" s="98" t="str">
        <f t="shared" si="111"/>
        <v/>
      </c>
      <c r="DM103" s="98" t="str">
        <f t="shared" si="111"/>
        <v/>
      </c>
      <c r="DN103" s="98" t="str">
        <f t="shared" si="111"/>
        <v/>
      </c>
      <c r="DO103" s="98" t="str">
        <f t="shared" si="111"/>
        <v/>
      </c>
      <c r="DP103" s="98" t="str">
        <f t="shared" si="111"/>
        <v/>
      </c>
      <c r="DQ103" s="98" t="str">
        <f t="shared" si="111"/>
        <v/>
      </c>
      <c r="DR103" s="98" t="str">
        <f t="shared" si="111"/>
        <v/>
      </c>
      <c r="DS103" s="98" t="str">
        <f t="shared" si="111"/>
        <v/>
      </c>
      <c r="DT103" s="98" t="str">
        <f t="shared" si="111"/>
        <v/>
      </c>
      <c r="DU103" s="98" t="str">
        <f t="shared" si="111"/>
        <v/>
      </c>
      <c r="DV103" s="98" t="str">
        <f t="shared" si="111"/>
        <v/>
      </c>
      <c r="DW103" s="98" t="str">
        <f t="shared" si="111"/>
        <v/>
      </c>
      <c r="DX103" s="98" t="str">
        <f t="shared" si="111"/>
        <v/>
      </c>
      <c r="DY103" s="98" t="str">
        <f t="shared" ref="DY103:FN103" si="112">IF(NOT(COUNTA(DY104)), "",IF(NOT(COUNT(DY104)),"NK",SUM(DY104)))</f>
        <v/>
      </c>
      <c r="DZ103" s="98" t="str">
        <f t="shared" si="112"/>
        <v/>
      </c>
      <c r="EA103" s="98" t="str">
        <f t="shared" si="112"/>
        <v/>
      </c>
      <c r="EB103" s="98" t="str">
        <f t="shared" si="112"/>
        <v/>
      </c>
      <c r="EC103" s="98" t="str">
        <f t="shared" si="112"/>
        <v/>
      </c>
      <c r="ED103" s="98" t="str">
        <f t="shared" si="112"/>
        <v/>
      </c>
      <c r="EE103" s="98" t="str">
        <f t="shared" si="112"/>
        <v/>
      </c>
      <c r="EF103" s="98" t="str">
        <f t="shared" si="112"/>
        <v/>
      </c>
      <c r="EG103" s="98" t="str">
        <f t="shared" si="112"/>
        <v/>
      </c>
      <c r="EH103" s="98" t="str">
        <f t="shared" si="112"/>
        <v/>
      </c>
      <c r="EI103" s="98" t="str">
        <f t="shared" si="112"/>
        <v/>
      </c>
      <c r="EJ103" s="98" t="str">
        <f t="shared" si="112"/>
        <v/>
      </c>
      <c r="EK103" s="98" t="str">
        <f t="shared" si="112"/>
        <v/>
      </c>
      <c r="EL103" s="98" t="str">
        <f t="shared" si="112"/>
        <v/>
      </c>
      <c r="EM103" s="98" t="str">
        <f t="shared" si="112"/>
        <v/>
      </c>
      <c r="EN103" s="98" t="str">
        <f t="shared" si="112"/>
        <v/>
      </c>
      <c r="EO103" s="98" t="str">
        <f t="shared" si="112"/>
        <v/>
      </c>
      <c r="EP103" s="98" t="str">
        <f t="shared" si="112"/>
        <v/>
      </c>
      <c r="EQ103" s="98" t="str">
        <f t="shared" si="112"/>
        <v/>
      </c>
      <c r="ER103" s="98" t="str">
        <f t="shared" si="112"/>
        <v/>
      </c>
      <c r="ES103" s="98" t="str">
        <f t="shared" si="112"/>
        <v/>
      </c>
      <c r="ET103" s="98" t="str">
        <f t="shared" si="112"/>
        <v/>
      </c>
      <c r="EU103" s="98" t="str">
        <f t="shared" si="112"/>
        <v/>
      </c>
      <c r="EV103" s="98" t="str">
        <f t="shared" si="112"/>
        <v/>
      </c>
      <c r="EW103" s="98" t="str">
        <f t="shared" si="112"/>
        <v/>
      </c>
      <c r="EX103" s="98" t="str">
        <f t="shared" si="112"/>
        <v/>
      </c>
      <c r="EY103" s="98" t="str">
        <f t="shared" si="112"/>
        <v/>
      </c>
      <c r="EZ103" s="98" t="str">
        <f t="shared" si="112"/>
        <v/>
      </c>
      <c r="FA103" s="98" t="str">
        <f t="shared" si="112"/>
        <v/>
      </c>
      <c r="FB103" s="98" t="str">
        <f t="shared" si="112"/>
        <v/>
      </c>
      <c r="FC103" s="98" t="str">
        <f t="shared" si="112"/>
        <v/>
      </c>
      <c r="FD103" s="98" t="str">
        <f t="shared" si="112"/>
        <v/>
      </c>
      <c r="FE103" s="98" t="str">
        <f t="shared" si="112"/>
        <v/>
      </c>
      <c r="FF103" s="98" t="str">
        <f t="shared" si="112"/>
        <v/>
      </c>
      <c r="FG103" s="98" t="str">
        <f t="shared" si="112"/>
        <v/>
      </c>
      <c r="FH103" s="98" t="str">
        <f t="shared" ref="FH103:FM103" si="113">IF(NOT(COUNTA(FH104)), "",IF(NOT(COUNT(FH104)),"NK",SUM(FH104)))</f>
        <v/>
      </c>
      <c r="FI103" s="98" t="str">
        <f t="shared" si="112"/>
        <v/>
      </c>
      <c r="FJ103" s="98" t="str">
        <f t="shared" si="112"/>
        <v/>
      </c>
      <c r="FK103" s="98" t="str">
        <f t="shared" si="112"/>
        <v/>
      </c>
      <c r="FL103" s="98" t="str">
        <f t="shared" si="112"/>
        <v/>
      </c>
      <c r="FM103" s="98" t="str">
        <f t="shared" si="113"/>
        <v/>
      </c>
      <c r="FN103" s="98" t="str">
        <f t="shared" si="112"/>
        <v/>
      </c>
    </row>
    <row r="104" spans="1:170" x14ac:dyDescent="0.3">
      <c r="A104" s="60" t="s">
        <v>24718</v>
      </c>
      <c r="B104" s="37" t="s">
        <v>24719</v>
      </c>
    </row>
    <row r="105" spans="1:170" x14ac:dyDescent="0.3">
      <c r="A105" s="59" t="s">
        <v>24720</v>
      </c>
      <c r="B105" s="37" t="s">
        <v>24721</v>
      </c>
      <c r="C105" s="103" t="str">
        <f t="shared" ref="C105:AS105" si="114">IF(NOT(COUNTA(C106:C110)), "",IF(NOT(COUNT(C106:C110)),"NK",SUM(C106:C110)))</f>
        <v/>
      </c>
      <c r="D105" s="103" t="str">
        <f t="shared" ref="D105:AL105" si="115">IF(NOT(COUNTA(D106:D110)), "",IF(NOT(COUNT(D106:D110)),"NK",SUM(D106:D110)))</f>
        <v/>
      </c>
      <c r="E105" s="103" t="str">
        <f t="shared" si="115"/>
        <v/>
      </c>
      <c r="F105" s="103" t="str">
        <f t="shared" si="115"/>
        <v/>
      </c>
      <c r="G105" s="103" t="str">
        <f t="shared" si="115"/>
        <v/>
      </c>
      <c r="H105" s="103" t="str">
        <f t="shared" si="115"/>
        <v/>
      </c>
      <c r="I105" s="103" t="str">
        <f t="shared" si="115"/>
        <v/>
      </c>
      <c r="J105" s="103" t="str">
        <f t="shared" si="115"/>
        <v/>
      </c>
      <c r="K105" s="103" t="str">
        <f t="shared" si="115"/>
        <v/>
      </c>
      <c r="L105" s="103" t="str">
        <f t="shared" si="115"/>
        <v/>
      </c>
      <c r="M105" s="103" t="str">
        <f t="shared" si="115"/>
        <v/>
      </c>
      <c r="N105" s="103" t="str">
        <f t="shared" si="115"/>
        <v/>
      </c>
      <c r="O105" s="103" t="str">
        <f t="shared" si="115"/>
        <v/>
      </c>
      <c r="P105" s="103" t="str">
        <f t="shared" si="115"/>
        <v/>
      </c>
      <c r="Q105" s="103" t="str">
        <f t="shared" si="115"/>
        <v/>
      </c>
      <c r="R105" s="103" t="str">
        <f t="shared" si="115"/>
        <v/>
      </c>
      <c r="S105" s="103" t="str">
        <f t="shared" si="115"/>
        <v/>
      </c>
      <c r="T105" s="103" t="str">
        <f t="shared" si="115"/>
        <v/>
      </c>
      <c r="U105" s="103" t="str">
        <f t="shared" si="115"/>
        <v/>
      </c>
      <c r="V105" s="103" t="str">
        <f t="shared" si="115"/>
        <v/>
      </c>
      <c r="W105" s="103" t="str">
        <f t="shared" si="115"/>
        <v/>
      </c>
      <c r="X105" s="103" t="str">
        <f t="shared" si="115"/>
        <v/>
      </c>
      <c r="Y105" s="103" t="str">
        <f t="shared" si="115"/>
        <v/>
      </c>
      <c r="Z105" s="103" t="str">
        <f t="shared" si="115"/>
        <v/>
      </c>
      <c r="AA105" s="103" t="str">
        <f t="shared" si="115"/>
        <v/>
      </c>
      <c r="AB105" s="103" t="str">
        <f t="shared" si="115"/>
        <v/>
      </c>
      <c r="AC105" s="103" t="str">
        <f t="shared" si="115"/>
        <v/>
      </c>
      <c r="AD105" s="103" t="str">
        <f t="shared" si="115"/>
        <v/>
      </c>
      <c r="AE105" s="103" t="str">
        <f t="shared" si="115"/>
        <v/>
      </c>
      <c r="AF105" s="103" t="str">
        <f t="shared" si="115"/>
        <v/>
      </c>
      <c r="AG105" s="103" t="str">
        <f t="shared" si="115"/>
        <v/>
      </c>
      <c r="AH105" s="103" t="str">
        <f t="shared" si="115"/>
        <v/>
      </c>
      <c r="AI105" s="103" t="str">
        <f t="shared" si="115"/>
        <v/>
      </c>
      <c r="AJ105" s="103" t="str">
        <f t="shared" si="115"/>
        <v/>
      </c>
      <c r="AK105" s="103" t="str">
        <f t="shared" si="115"/>
        <v/>
      </c>
      <c r="AL105" s="103" t="str">
        <f t="shared" si="115"/>
        <v/>
      </c>
      <c r="AM105" s="103" t="str">
        <f t="shared" ref="AM105:AR105" si="116">IF(NOT(COUNTA(AM106:AM110)), "",IF(NOT(COUNT(AM106:AM110)),"NK",SUM(AM106:AM110)))</f>
        <v/>
      </c>
      <c r="AN105" s="103" t="str">
        <f t="shared" si="116"/>
        <v/>
      </c>
      <c r="AO105" s="103" t="str">
        <f t="shared" si="116"/>
        <v/>
      </c>
      <c r="AP105" s="103" t="str">
        <f t="shared" si="116"/>
        <v/>
      </c>
      <c r="AQ105" s="103" t="str">
        <f t="shared" si="116"/>
        <v/>
      </c>
      <c r="AR105" s="103" t="str">
        <f t="shared" si="116"/>
        <v/>
      </c>
      <c r="AS105" s="98" t="str">
        <f t="shared" si="114"/>
        <v/>
      </c>
      <c r="AT105" s="98" t="str">
        <f t="shared" ref="AT105:DJ105" si="117">IF(NOT(COUNTA(AT106:AT110)), "",IF(NOT(COUNT(AT106:AT110)),"NK",SUM(AT106:AT110)))</f>
        <v/>
      </c>
      <c r="AU105" s="98" t="str">
        <f t="shared" si="117"/>
        <v/>
      </c>
      <c r="AV105" s="98" t="str">
        <f t="shared" si="117"/>
        <v/>
      </c>
      <c r="AW105" s="98" t="str">
        <f t="shared" si="117"/>
        <v/>
      </c>
      <c r="AX105" s="98" t="str">
        <f t="shared" si="117"/>
        <v/>
      </c>
      <c r="AY105" s="98" t="str">
        <f t="shared" si="117"/>
        <v/>
      </c>
      <c r="AZ105" s="98" t="str">
        <f t="shared" si="117"/>
        <v/>
      </c>
      <c r="BA105" s="98" t="str">
        <f t="shared" si="117"/>
        <v/>
      </c>
      <c r="BB105" s="98" t="str">
        <f t="shared" si="117"/>
        <v/>
      </c>
      <c r="BC105" s="98" t="str">
        <f t="shared" si="117"/>
        <v/>
      </c>
      <c r="BD105" s="98" t="str">
        <f t="shared" si="117"/>
        <v/>
      </c>
      <c r="BE105" s="98" t="str">
        <f t="shared" si="117"/>
        <v/>
      </c>
      <c r="BF105" s="98" t="str">
        <f t="shared" si="117"/>
        <v/>
      </c>
      <c r="BG105" s="98" t="str">
        <f t="shared" si="117"/>
        <v/>
      </c>
      <c r="BH105" s="98" t="str">
        <f t="shared" si="117"/>
        <v/>
      </c>
      <c r="BI105" s="98" t="str">
        <f t="shared" si="117"/>
        <v/>
      </c>
      <c r="BJ105" s="98" t="str">
        <f t="shared" si="117"/>
        <v/>
      </c>
      <c r="BK105" s="98" t="str">
        <f t="shared" si="117"/>
        <v/>
      </c>
      <c r="BL105" s="98" t="str">
        <f t="shared" si="117"/>
        <v/>
      </c>
      <c r="BM105" s="98" t="str">
        <f t="shared" si="117"/>
        <v/>
      </c>
      <c r="BN105" s="98" t="str">
        <f t="shared" si="117"/>
        <v/>
      </c>
      <c r="BO105" s="98" t="str">
        <f t="shared" si="117"/>
        <v/>
      </c>
      <c r="BP105" s="98" t="str">
        <f t="shared" si="117"/>
        <v/>
      </c>
      <c r="BQ105" s="98" t="str">
        <f t="shared" si="117"/>
        <v/>
      </c>
      <c r="BR105" s="98" t="str">
        <f t="shared" si="117"/>
        <v/>
      </c>
      <c r="BS105" s="98" t="str">
        <f t="shared" si="117"/>
        <v/>
      </c>
      <c r="BT105" s="98" t="str">
        <f t="shared" si="117"/>
        <v/>
      </c>
      <c r="BU105" s="98" t="str">
        <f t="shared" si="117"/>
        <v/>
      </c>
      <c r="BV105" s="98" t="str">
        <f t="shared" si="117"/>
        <v/>
      </c>
      <c r="BW105" s="98" t="str">
        <f t="shared" si="117"/>
        <v/>
      </c>
      <c r="BX105" s="98" t="str">
        <f t="shared" si="117"/>
        <v/>
      </c>
      <c r="BY105" s="98" t="str">
        <f t="shared" si="117"/>
        <v/>
      </c>
      <c r="BZ105" s="98" t="str">
        <f t="shared" si="117"/>
        <v/>
      </c>
      <c r="CA105" s="98" t="str">
        <f t="shared" si="117"/>
        <v/>
      </c>
      <c r="CB105" s="98" t="str">
        <f t="shared" si="117"/>
        <v/>
      </c>
      <c r="CC105" s="98" t="str">
        <f t="shared" ref="CC105:CH105" si="118">IF(NOT(COUNTA(CC106:CC110)), "",IF(NOT(COUNT(CC106:CC110)),"NK",SUM(CC106:CC110)))</f>
        <v/>
      </c>
      <c r="CD105" s="98" t="str">
        <f t="shared" si="118"/>
        <v/>
      </c>
      <c r="CE105" s="98" t="str">
        <f t="shared" si="118"/>
        <v/>
      </c>
      <c r="CF105" s="98" t="str">
        <f t="shared" si="118"/>
        <v/>
      </c>
      <c r="CG105" s="98" t="str">
        <f t="shared" si="118"/>
        <v/>
      </c>
      <c r="CH105" s="98" t="str">
        <f t="shared" si="118"/>
        <v/>
      </c>
      <c r="CI105" s="98" t="str">
        <f t="shared" si="117"/>
        <v/>
      </c>
      <c r="CJ105" s="98" t="str">
        <f t="shared" si="117"/>
        <v/>
      </c>
      <c r="CK105" s="98" t="str">
        <f t="shared" si="117"/>
        <v/>
      </c>
      <c r="CL105" s="98" t="str">
        <f t="shared" si="117"/>
        <v/>
      </c>
      <c r="CM105" s="98" t="str">
        <f t="shared" si="117"/>
        <v/>
      </c>
      <c r="CN105" s="98" t="str">
        <f t="shared" si="117"/>
        <v/>
      </c>
      <c r="CO105" s="98" t="str">
        <f t="shared" si="117"/>
        <v/>
      </c>
      <c r="CP105" s="98" t="str">
        <f t="shared" si="117"/>
        <v/>
      </c>
      <c r="CQ105" s="98" t="str">
        <f t="shared" si="117"/>
        <v/>
      </c>
      <c r="CR105" s="98" t="str">
        <f t="shared" si="117"/>
        <v/>
      </c>
      <c r="CS105" s="98" t="str">
        <f t="shared" si="117"/>
        <v/>
      </c>
      <c r="CT105" s="98" t="str">
        <f t="shared" si="117"/>
        <v/>
      </c>
      <c r="CU105" s="98" t="str">
        <f t="shared" si="117"/>
        <v/>
      </c>
      <c r="CV105" s="98" t="str">
        <f t="shared" si="117"/>
        <v/>
      </c>
      <c r="CW105" s="98" t="str">
        <f t="shared" si="117"/>
        <v/>
      </c>
      <c r="CX105" s="98" t="str">
        <f t="shared" si="117"/>
        <v/>
      </c>
      <c r="CY105" s="98" t="str">
        <f t="shared" si="117"/>
        <v/>
      </c>
      <c r="CZ105" s="98" t="str">
        <f t="shared" si="117"/>
        <v/>
      </c>
      <c r="DA105" s="98" t="str">
        <f t="shared" si="117"/>
        <v/>
      </c>
      <c r="DB105" s="98" t="str">
        <f t="shared" si="117"/>
        <v/>
      </c>
      <c r="DC105" s="98" t="str">
        <f t="shared" si="117"/>
        <v/>
      </c>
      <c r="DD105" s="98" t="str">
        <f t="shared" si="117"/>
        <v/>
      </c>
      <c r="DE105" s="98" t="str">
        <f t="shared" si="117"/>
        <v/>
      </c>
      <c r="DF105" s="98" t="str">
        <f t="shared" si="117"/>
        <v/>
      </c>
      <c r="DG105" s="98" t="str">
        <f t="shared" si="117"/>
        <v/>
      </c>
      <c r="DH105" s="98" t="str">
        <f t="shared" si="117"/>
        <v/>
      </c>
      <c r="DI105" s="98" t="str">
        <f t="shared" si="117"/>
        <v/>
      </c>
      <c r="DJ105" s="98" t="str">
        <f t="shared" si="117"/>
        <v/>
      </c>
      <c r="DK105" s="98" t="str">
        <f t="shared" ref="DK105:DR105" si="119">IF(NOT(COUNTA(DK106:DK110)), "",IF(NOT(COUNT(DK106:DK110)),"NK",SUM(DK106:DK110)))</f>
        <v/>
      </c>
      <c r="DL105" s="98" t="str">
        <f t="shared" si="119"/>
        <v/>
      </c>
      <c r="DM105" s="98" t="str">
        <f t="shared" si="119"/>
        <v/>
      </c>
      <c r="DN105" s="98" t="str">
        <f t="shared" si="119"/>
        <v/>
      </c>
      <c r="DO105" s="98" t="str">
        <f t="shared" si="119"/>
        <v/>
      </c>
      <c r="DP105" s="98" t="str">
        <f t="shared" si="119"/>
        <v/>
      </c>
      <c r="DQ105" s="98" t="str">
        <f t="shared" si="119"/>
        <v/>
      </c>
      <c r="DR105" s="98" t="str">
        <f t="shared" si="119"/>
        <v/>
      </c>
      <c r="DS105" s="98" t="str">
        <f t="shared" ref="DS105:DX105" si="120">IF(NOT(COUNTA(DS106:DS110)), "",IF(NOT(COUNT(DS106:DS110)),"NK",SUM(DS106:DS110)))</f>
        <v/>
      </c>
      <c r="DT105" s="98" t="str">
        <f t="shared" si="120"/>
        <v/>
      </c>
      <c r="DU105" s="98" t="str">
        <f t="shared" si="120"/>
        <v/>
      </c>
      <c r="DV105" s="98" t="str">
        <f t="shared" si="120"/>
        <v/>
      </c>
      <c r="DW105" s="98" t="str">
        <f t="shared" si="120"/>
        <v/>
      </c>
      <c r="DX105" s="98" t="str">
        <f t="shared" si="120"/>
        <v/>
      </c>
      <c r="DY105" s="98" t="str">
        <f t="shared" ref="DY105" si="121">IF(NOT(COUNTA(DY106:DY110)), "",IF(NOT(COUNT(DY106:DY110)),"NK",SUM(DY106:DY110)))</f>
        <v/>
      </c>
      <c r="DZ105" s="98" t="str">
        <f t="shared" ref="DZ105:FH105" si="122">IF(NOT(COUNTA(DZ106:DZ110)), "",IF(NOT(COUNT(DZ106:DZ110)),"NK",SUM(DZ106:DZ110)))</f>
        <v/>
      </c>
      <c r="EA105" s="98" t="str">
        <f t="shared" si="122"/>
        <v/>
      </c>
      <c r="EB105" s="98" t="str">
        <f t="shared" si="122"/>
        <v/>
      </c>
      <c r="EC105" s="98" t="str">
        <f t="shared" si="122"/>
        <v/>
      </c>
      <c r="ED105" s="98" t="str">
        <f t="shared" si="122"/>
        <v/>
      </c>
      <c r="EE105" s="98" t="str">
        <f t="shared" si="122"/>
        <v/>
      </c>
      <c r="EF105" s="98" t="str">
        <f t="shared" si="122"/>
        <v/>
      </c>
      <c r="EG105" s="98" t="str">
        <f t="shared" si="122"/>
        <v/>
      </c>
      <c r="EH105" s="98" t="str">
        <f t="shared" si="122"/>
        <v/>
      </c>
      <c r="EI105" s="98" t="str">
        <f t="shared" si="122"/>
        <v/>
      </c>
      <c r="EJ105" s="98" t="str">
        <f t="shared" si="122"/>
        <v/>
      </c>
      <c r="EK105" s="98" t="str">
        <f t="shared" si="122"/>
        <v/>
      </c>
      <c r="EL105" s="98" t="str">
        <f t="shared" si="122"/>
        <v/>
      </c>
      <c r="EM105" s="98" t="str">
        <f t="shared" si="122"/>
        <v/>
      </c>
      <c r="EN105" s="98" t="str">
        <f t="shared" si="122"/>
        <v/>
      </c>
      <c r="EO105" s="98" t="str">
        <f t="shared" si="122"/>
        <v/>
      </c>
      <c r="EP105" s="98" t="str">
        <f t="shared" si="122"/>
        <v/>
      </c>
      <c r="EQ105" s="98" t="str">
        <f t="shared" si="122"/>
        <v/>
      </c>
      <c r="ER105" s="98" t="str">
        <f t="shared" si="122"/>
        <v/>
      </c>
      <c r="ES105" s="98" t="str">
        <f t="shared" si="122"/>
        <v/>
      </c>
      <c r="ET105" s="98" t="str">
        <f t="shared" si="122"/>
        <v/>
      </c>
      <c r="EU105" s="98" t="str">
        <f t="shared" si="122"/>
        <v/>
      </c>
      <c r="EV105" s="98" t="str">
        <f t="shared" si="122"/>
        <v/>
      </c>
      <c r="EW105" s="98" t="str">
        <f t="shared" si="122"/>
        <v/>
      </c>
      <c r="EX105" s="98" t="str">
        <f t="shared" si="122"/>
        <v/>
      </c>
      <c r="EY105" s="98" t="str">
        <f t="shared" si="122"/>
        <v/>
      </c>
      <c r="EZ105" s="98" t="str">
        <f t="shared" si="122"/>
        <v/>
      </c>
      <c r="FA105" s="98" t="str">
        <f t="shared" si="122"/>
        <v/>
      </c>
      <c r="FB105" s="98" t="str">
        <f t="shared" si="122"/>
        <v/>
      </c>
      <c r="FC105" s="98" t="str">
        <f t="shared" si="122"/>
        <v/>
      </c>
      <c r="FD105" s="98" t="str">
        <f t="shared" si="122"/>
        <v/>
      </c>
      <c r="FE105" s="98" t="str">
        <f t="shared" si="122"/>
        <v/>
      </c>
      <c r="FF105" s="98" t="str">
        <f t="shared" si="122"/>
        <v/>
      </c>
      <c r="FG105" s="98" t="str">
        <f t="shared" si="122"/>
        <v/>
      </c>
      <c r="FH105" s="98" t="str">
        <f t="shared" si="122"/>
        <v/>
      </c>
      <c r="FI105" s="98" t="str">
        <f t="shared" ref="FI105:FN105" si="123">IF(NOT(COUNTA(FI106:FI110)), "",IF(NOT(COUNT(FI106:FI110)),"NK",SUM(FI106:FI110)))</f>
        <v/>
      </c>
      <c r="FJ105" s="98" t="str">
        <f t="shared" si="123"/>
        <v/>
      </c>
      <c r="FK105" s="98" t="str">
        <f t="shared" si="123"/>
        <v/>
      </c>
      <c r="FL105" s="98" t="str">
        <f t="shared" si="123"/>
        <v/>
      </c>
      <c r="FM105" s="98" t="str">
        <f t="shared" si="123"/>
        <v/>
      </c>
      <c r="FN105" s="98" t="str">
        <f t="shared" si="123"/>
        <v/>
      </c>
    </row>
    <row r="106" spans="1:170" x14ac:dyDescent="0.3">
      <c r="A106" s="60" t="s">
        <v>24722</v>
      </c>
      <c r="B106" s="37" t="s">
        <v>24723</v>
      </c>
    </row>
    <row r="107" spans="1:170" x14ac:dyDescent="0.3">
      <c r="A107" s="60" t="s">
        <v>24724</v>
      </c>
      <c r="B107" s="37" t="s">
        <v>24725</v>
      </c>
    </row>
    <row r="108" spans="1:170" x14ac:dyDescent="0.3">
      <c r="A108" s="60" t="s">
        <v>24726</v>
      </c>
      <c r="B108" s="37" t="s">
        <v>24727</v>
      </c>
    </row>
    <row r="109" spans="1:170" x14ac:dyDescent="0.3">
      <c r="A109" s="60" t="s">
        <v>24728</v>
      </c>
      <c r="B109" s="37" t="s">
        <v>24729</v>
      </c>
    </row>
    <row r="110" spans="1:170" x14ac:dyDescent="0.3">
      <c r="A110" s="60" t="s">
        <v>24730</v>
      </c>
      <c r="B110" s="37" t="s">
        <v>24731</v>
      </c>
    </row>
    <row r="111" spans="1:170" x14ac:dyDescent="0.3">
      <c r="A111" s="59" t="s">
        <v>24732</v>
      </c>
      <c r="B111" s="37" t="s">
        <v>24733</v>
      </c>
      <c r="C111" s="103" t="str">
        <f t="shared" ref="C111:AS111" si="124">IF(NOT(COUNTA(C112:C116)), "",IF(NOT(COUNT(C112:C116)),"NK",SUM(C112:C116)))</f>
        <v/>
      </c>
      <c r="D111" s="103" t="str">
        <f t="shared" ref="D111:AL111" si="125">IF(NOT(COUNTA(D112:D116)), "",IF(NOT(COUNT(D112:D116)),"NK",SUM(D112:D116)))</f>
        <v/>
      </c>
      <c r="E111" s="103" t="str">
        <f t="shared" si="125"/>
        <v/>
      </c>
      <c r="F111" s="103" t="str">
        <f t="shared" si="125"/>
        <v/>
      </c>
      <c r="G111" s="103" t="str">
        <f t="shared" si="125"/>
        <v/>
      </c>
      <c r="H111" s="103" t="str">
        <f t="shared" si="125"/>
        <v/>
      </c>
      <c r="I111" s="103" t="str">
        <f t="shared" si="125"/>
        <v/>
      </c>
      <c r="J111" s="103" t="str">
        <f t="shared" si="125"/>
        <v/>
      </c>
      <c r="K111" s="103" t="str">
        <f t="shared" si="125"/>
        <v/>
      </c>
      <c r="L111" s="103" t="str">
        <f t="shared" si="125"/>
        <v/>
      </c>
      <c r="M111" s="103" t="str">
        <f t="shared" si="125"/>
        <v/>
      </c>
      <c r="N111" s="103" t="str">
        <f t="shared" si="125"/>
        <v/>
      </c>
      <c r="O111" s="103" t="str">
        <f t="shared" si="125"/>
        <v/>
      </c>
      <c r="P111" s="103" t="str">
        <f t="shared" si="125"/>
        <v/>
      </c>
      <c r="Q111" s="103" t="str">
        <f t="shared" si="125"/>
        <v/>
      </c>
      <c r="R111" s="103" t="str">
        <f t="shared" si="125"/>
        <v/>
      </c>
      <c r="S111" s="103" t="str">
        <f t="shared" si="125"/>
        <v/>
      </c>
      <c r="T111" s="103" t="str">
        <f t="shared" si="125"/>
        <v/>
      </c>
      <c r="U111" s="103" t="str">
        <f t="shared" si="125"/>
        <v/>
      </c>
      <c r="V111" s="103" t="str">
        <f t="shared" si="125"/>
        <v/>
      </c>
      <c r="W111" s="103" t="str">
        <f t="shared" si="125"/>
        <v/>
      </c>
      <c r="X111" s="103" t="str">
        <f t="shared" si="125"/>
        <v/>
      </c>
      <c r="Y111" s="103" t="str">
        <f t="shared" si="125"/>
        <v/>
      </c>
      <c r="Z111" s="103" t="str">
        <f t="shared" si="125"/>
        <v/>
      </c>
      <c r="AA111" s="103" t="str">
        <f t="shared" si="125"/>
        <v/>
      </c>
      <c r="AB111" s="103" t="str">
        <f t="shared" si="125"/>
        <v/>
      </c>
      <c r="AC111" s="103" t="str">
        <f t="shared" si="125"/>
        <v/>
      </c>
      <c r="AD111" s="103" t="str">
        <f t="shared" si="125"/>
        <v/>
      </c>
      <c r="AE111" s="103" t="str">
        <f t="shared" si="125"/>
        <v/>
      </c>
      <c r="AF111" s="103" t="str">
        <f t="shared" si="125"/>
        <v/>
      </c>
      <c r="AG111" s="103" t="str">
        <f t="shared" si="125"/>
        <v/>
      </c>
      <c r="AH111" s="103" t="str">
        <f t="shared" si="125"/>
        <v/>
      </c>
      <c r="AI111" s="103" t="str">
        <f t="shared" si="125"/>
        <v/>
      </c>
      <c r="AJ111" s="103" t="str">
        <f t="shared" si="125"/>
        <v/>
      </c>
      <c r="AK111" s="103" t="str">
        <f t="shared" si="125"/>
        <v/>
      </c>
      <c r="AL111" s="103" t="str">
        <f t="shared" si="125"/>
        <v/>
      </c>
      <c r="AM111" s="103" t="str">
        <f t="shared" ref="AM111:AR111" si="126">IF(NOT(COUNTA(AM112:AM116)), "",IF(NOT(COUNT(AM112:AM116)),"NK",SUM(AM112:AM116)))</f>
        <v/>
      </c>
      <c r="AN111" s="103" t="str">
        <f t="shared" si="126"/>
        <v/>
      </c>
      <c r="AO111" s="103" t="str">
        <f t="shared" si="126"/>
        <v/>
      </c>
      <c r="AP111" s="103" t="str">
        <f t="shared" si="126"/>
        <v/>
      </c>
      <c r="AQ111" s="103" t="str">
        <f t="shared" si="126"/>
        <v/>
      </c>
      <c r="AR111" s="103" t="str">
        <f t="shared" si="126"/>
        <v/>
      </c>
      <c r="AS111" s="98" t="str">
        <f t="shared" si="124"/>
        <v/>
      </c>
      <c r="AT111" s="98" t="str">
        <f t="shared" ref="AT111:DJ111" si="127">IF(NOT(COUNTA(AT112:AT116)), "",IF(NOT(COUNT(AT112:AT116)),"NK",SUM(AT112:AT116)))</f>
        <v/>
      </c>
      <c r="AU111" s="98" t="str">
        <f t="shared" si="127"/>
        <v/>
      </c>
      <c r="AV111" s="98" t="str">
        <f t="shared" si="127"/>
        <v/>
      </c>
      <c r="AW111" s="98" t="str">
        <f t="shared" si="127"/>
        <v/>
      </c>
      <c r="AX111" s="98" t="str">
        <f t="shared" si="127"/>
        <v/>
      </c>
      <c r="AY111" s="98" t="str">
        <f t="shared" si="127"/>
        <v/>
      </c>
      <c r="AZ111" s="98" t="str">
        <f t="shared" si="127"/>
        <v/>
      </c>
      <c r="BA111" s="98" t="str">
        <f t="shared" si="127"/>
        <v/>
      </c>
      <c r="BB111" s="98" t="str">
        <f t="shared" si="127"/>
        <v/>
      </c>
      <c r="BC111" s="98" t="str">
        <f t="shared" si="127"/>
        <v/>
      </c>
      <c r="BD111" s="98" t="str">
        <f t="shared" si="127"/>
        <v/>
      </c>
      <c r="BE111" s="98" t="str">
        <f t="shared" si="127"/>
        <v/>
      </c>
      <c r="BF111" s="98" t="str">
        <f t="shared" si="127"/>
        <v/>
      </c>
      <c r="BG111" s="98" t="str">
        <f t="shared" si="127"/>
        <v/>
      </c>
      <c r="BH111" s="98" t="str">
        <f t="shared" si="127"/>
        <v/>
      </c>
      <c r="BI111" s="98" t="str">
        <f t="shared" si="127"/>
        <v/>
      </c>
      <c r="BJ111" s="98" t="str">
        <f t="shared" si="127"/>
        <v/>
      </c>
      <c r="BK111" s="98" t="str">
        <f t="shared" si="127"/>
        <v/>
      </c>
      <c r="BL111" s="98" t="str">
        <f t="shared" si="127"/>
        <v/>
      </c>
      <c r="BM111" s="98" t="str">
        <f t="shared" si="127"/>
        <v/>
      </c>
      <c r="BN111" s="98" t="str">
        <f t="shared" si="127"/>
        <v/>
      </c>
      <c r="BO111" s="98" t="str">
        <f t="shared" si="127"/>
        <v/>
      </c>
      <c r="BP111" s="98" t="str">
        <f t="shared" si="127"/>
        <v/>
      </c>
      <c r="BQ111" s="98" t="str">
        <f t="shared" si="127"/>
        <v/>
      </c>
      <c r="BR111" s="98" t="str">
        <f t="shared" si="127"/>
        <v/>
      </c>
      <c r="BS111" s="98" t="str">
        <f t="shared" si="127"/>
        <v/>
      </c>
      <c r="BT111" s="98" t="str">
        <f t="shared" si="127"/>
        <v/>
      </c>
      <c r="BU111" s="98" t="str">
        <f t="shared" si="127"/>
        <v/>
      </c>
      <c r="BV111" s="98" t="str">
        <f t="shared" si="127"/>
        <v/>
      </c>
      <c r="BW111" s="98" t="str">
        <f t="shared" si="127"/>
        <v/>
      </c>
      <c r="BX111" s="98" t="str">
        <f t="shared" si="127"/>
        <v/>
      </c>
      <c r="BY111" s="98" t="str">
        <f t="shared" si="127"/>
        <v/>
      </c>
      <c r="BZ111" s="98" t="str">
        <f t="shared" si="127"/>
        <v/>
      </c>
      <c r="CA111" s="98" t="str">
        <f t="shared" si="127"/>
        <v/>
      </c>
      <c r="CB111" s="98" t="str">
        <f t="shared" si="127"/>
        <v/>
      </c>
      <c r="CC111" s="98" t="str">
        <f t="shared" ref="CC111:CH111" si="128">IF(NOT(COUNTA(CC112:CC116)), "",IF(NOT(COUNT(CC112:CC116)),"NK",SUM(CC112:CC116)))</f>
        <v/>
      </c>
      <c r="CD111" s="98" t="str">
        <f t="shared" si="128"/>
        <v/>
      </c>
      <c r="CE111" s="98" t="str">
        <f t="shared" si="128"/>
        <v/>
      </c>
      <c r="CF111" s="98" t="str">
        <f t="shared" si="128"/>
        <v/>
      </c>
      <c r="CG111" s="98" t="str">
        <f t="shared" si="128"/>
        <v/>
      </c>
      <c r="CH111" s="98" t="str">
        <f t="shared" si="128"/>
        <v/>
      </c>
      <c r="CI111" s="98" t="str">
        <f t="shared" si="127"/>
        <v/>
      </c>
      <c r="CJ111" s="98" t="str">
        <f t="shared" si="127"/>
        <v/>
      </c>
      <c r="CK111" s="98" t="str">
        <f t="shared" si="127"/>
        <v/>
      </c>
      <c r="CL111" s="98" t="str">
        <f t="shared" si="127"/>
        <v/>
      </c>
      <c r="CM111" s="98" t="str">
        <f t="shared" si="127"/>
        <v/>
      </c>
      <c r="CN111" s="98" t="str">
        <f t="shared" si="127"/>
        <v/>
      </c>
      <c r="CO111" s="98" t="str">
        <f t="shared" si="127"/>
        <v/>
      </c>
      <c r="CP111" s="98" t="str">
        <f t="shared" si="127"/>
        <v/>
      </c>
      <c r="CQ111" s="98" t="str">
        <f t="shared" si="127"/>
        <v/>
      </c>
      <c r="CR111" s="98" t="str">
        <f t="shared" si="127"/>
        <v/>
      </c>
      <c r="CS111" s="98" t="str">
        <f t="shared" si="127"/>
        <v/>
      </c>
      <c r="CT111" s="98" t="str">
        <f t="shared" si="127"/>
        <v/>
      </c>
      <c r="CU111" s="98" t="str">
        <f t="shared" si="127"/>
        <v/>
      </c>
      <c r="CV111" s="98" t="str">
        <f t="shared" si="127"/>
        <v/>
      </c>
      <c r="CW111" s="98" t="str">
        <f t="shared" si="127"/>
        <v/>
      </c>
      <c r="CX111" s="98" t="str">
        <f t="shared" si="127"/>
        <v/>
      </c>
      <c r="CY111" s="98" t="str">
        <f t="shared" si="127"/>
        <v/>
      </c>
      <c r="CZ111" s="98" t="str">
        <f t="shared" si="127"/>
        <v/>
      </c>
      <c r="DA111" s="98" t="str">
        <f t="shared" si="127"/>
        <v/>
      </c>
      <c r="DB111" s="98" t="str">
        <f t="shared" si="127"/>
        <v/>
      </c>
      <c r="DC111" s="98" t="str">
        <f t="shared" si="127"/>
        <v/>
      </c>
      <c r="DD111" s="98" t="str">
        <f t="shared" si="127"/>
        <v/>
      </c>
      <c r="DE111" s="98" t="str">
        <f t="shared" si="127"/>
        <v/>
      </c>
      <c r="DF111" s="98" t="str">
        <f t="shared" si="127"/>
        <v/>
      </c>
      <c r="DG111" s="98" t="str">
        <f t="shared" si="127"/>
        <v/>
      </c>
      <c r="DH111" s="98" t="str">
        <f t="shared" si="127"/>
        <v/>
      </c>
      <c r="DI111" s="98" t="str">
        <f t="shared" si="127"/>
        <v/>
      </c>
      <c r="DJ111" s="98" t="str">
        <f t="shared" si="127"/>
        <v/>
      </c>
      <c r="DK111" s="98" t="str">
        <f t="shared" ref="DK111:DR111" si="129">IF(NOT(COUNTA(DK112:DK116)), "",IF(NOT(COUNT(DK112:DK116)),"NK",SUM(DK112:DK116)))</f>
        <v/>
      </c>
      <c r="DL111" s="98" t="str">
        <f t="shared" si="129"/>
        <v/>
      </c>
      <c r="DM111" s="98" t="str">
        <f t="shared" si="129"/>
        <v/>
      </c>
      <c r="DN111" s="98" t="str">
        <f t="shared" si="129"/>
        <v/>
      </c>
      <c r="DO111" s="98" t="str">
        <f t="shared" si="129"/>
        <v/>
      </c>
      <c r="DP111" s="98" t="str">
        <f t="shared" si="129"/>
        <v/>
      </c>
      <c r="DQ111" s="98" t="str">
        <f t="shared" si="129"/>
        <v/>
      </c>
      <c r="DR111" s="98" t="str">
        <f t="shared" si="129"/>
        <v/>
      </c>
      <c r="DS111" s="98" t="str">
        <f t="shared" ref="DS111:DX111" si="130">IF(NOT(COUNTA(DS112:DS116)), "",IF(NOT(COUNT(DS112:DS116)),"NK",SUM(DS112:DS116)))</f>
        <v/>
      </c>
      <c r="DT111" s="98" t="str">
        <f t="shared" si="130"/>
        <v/>
      </c>
      <c r="DU111" s="98" t="str">
        <f t="shared" si="130"/>
        <v/>
      </c>
      <c r="DV111" s="98" t="str">
        <f t="shared" si="130"/>
        <v/>
      </c>
      <c r="DW111" s="98" t="str">
        <f t="shared" si="130"/>
        <v/>
      </c>
      <c r="DX111" s="98" t="str">
        <f t="shared" si="130"/>
        <v/>
      </c>
      <c r="DY111" s="98" t="str">
        <f t="shared" ref="DY111" si="131">IF(NOT(COUNTA(DY112:DY116)), "",IF(NOT(COUNT(DY112:DY116)),"NK",SUM(DY112:DY116)))</f>
        <v/>
      </c>
      <c r="DZ111" s="98" t="str">
        <f t="shared" ref="DZ111:FH111" si="132">IF(NOT(COUNTA(DZ112:DZ116)), "",IF(NOT(COUNT(DZ112:DZ116)),"NK",SUM(DZ112:DZ116)))</f>
        <v/>
      </c>
      <c r="EA111" s="98" t="str">
        <f t="shared" si="132"/>
        <v/>
      </c>
      <c r="EB111" s="98" t="str">
        <f t="shared" si="132"/>
        <v/>
      </c>
      <c r="EC111" s="98" t="str">
        <f t="shared" si="132"/>
        <v/>
      </c>
      <c r="ED111" s="98" t="str">
        <f t="shared" si="132"/>
        <v/>
      </c>
      <c r="EE111" s="98" t="str">
        <f t="shared" si="132"/>
        <v/>
      </c>
      <c r="EF111" s="98" t="str">
        <f t="shared" si="132"/>
        <v/>
      </c>
      <c r="EG111" s="98" t="str">
        <f t="shared" si="132"/>
        <v/>
      </c>
      <c r="EH111" s="98" t="str">
        <f t="shared" si="132"/>
        <v/>
      </c>
      <c r="EI111" s="98" t="str">
        <f t="shared" si="132"/>
        <v/>
      </c>
      <c r="EJ111" s="98" t="str">
        <f t="shared" si="132"/>
        <v/>
      </c>
      <c r="EK111" s="98" t="str">
        <f t="shared" si="132"/>
        <v/>
      </c>
      <c r="EL111" s="98" t="str">
        <f t="shared" si="132"/>
        <v/>
      </c>
      <c r="EM111" s="98" t="str">
        <f t="shared" si="132"/>
        <v/>
      </c>
      <c r="EN111" s="98" t="str">
        <f t="shared" si="132"/>
        <v/>
      </c>
      <c r="EO111" s="98" t="str">
        <f t="shared" si="132"/>
        <v/>
      </c>
      <c r="EP111" s="98" t="str">
        <f t="shared" si="132"/>
        <v/>
      </c>
      <c r="EQ111" s="98" t="str">
        <f t="shared" si="132"/>
        <v/>
      </c>
      <c r="ER111" s="98" t="str">
        <f t="shared" si="132"/>
        <v/>
      </c>
      <c r="ES111" s="98" t="str">
        <f t="shared" si="132"/>
        <v/>
      </c>
      <c r="ET111" s="98" t="str">
        <f t="shared" si="132"/>
        <v/>
      </c>
      <c r="EU111" s="98" t="str">
        <f t="shared" si="132"/>
        <v/>
      </c>
      <c r="EV111" s="98" t="str">
        <f t="shared" si="132"/>
        <v/>
      </c>
      <c r="EW111" s="98" t="str">
        <f t="shared" si="132"/>
        <v/>
      </c>
      <c r="EX111" s="98" t="str">
        <f t="shared" si="132"/>
        <v/>
      </c>
      <c r="EY111" s="98" t="str">
        <f t="shared" si="132"/>
        <v/>
      </c>
      <c r="EZ111" s="98" t="str">
        <f t="shared" si="132"/>
        <v/>
      </c>
      <c r="FA111" s="98" t="str">
        <f t="shared" si="132"/>
        <v/>
      </c>
      <c r="FB111" s="98" t="str">
        <f t="shared" si="132"/>
        <v/>
      </c>
      <c r="FC111" s="98" t="str">
        <f t="shared" si="132"/>
        <v/>
      </c>
      <c r="FD111" s="98" t="str">
        <f t="shared" si="132"/>
        <v/>
      </c>
      <c r="FE111" s="98" t="str">
        <f t="shared" si="132"/>
        <v/>
      </c>
      <c r="FF111" s="98" t="str">
        <f t="shared" si="132"/>
        <v/>
      </c>
      <c r="FG111" s="98" t="str">
        <f t="shared" si="132"/>
        <v/>
      </c>
      <c r="FH111" s="98" t="str">
        <f t="shared" si="132"/>
        <v/>
      </c>
      <c r="FI111" s="98" t="str">
        <f t="shared" ref="FI111:FN111" si="133">IF(NOT(COUNTA(FI112:FI116)), "",IF(NOT(COUNT(FI112:FI116)),"NK",SUM(FI112:FI116)))</f>
        <v/>
      </c>
      <c r="FJ111" s="98" t="str">
        <f t="shared" si="133"/>
        <v/>
      </c>
      <c r="FK111" s="98" t="str">
        <f t="shared" si="133"/>
        <v/>
      </c>
      <c r="FL111" s="98" t="str">
        <f t="shared" si="133"/>
        <v/>
      </c>
      <c r="FM111" s="98" t="str">
        <f t="shared" si="133"/>
        <v/>
      </c>
      <c r="FN111" s="98" t="str">
        <f t="shared" si="133"/>
        <v/>
      </c>
    </row>
    <row r="112" spans="1:170" x14ac:dyDescent="0.3">
      <c r="A112" s="60" t="s">
        <v>24734</v>
      </c>
      <c r="B112" s="37" t="s">
        <v>24735</v>
      </c>
    </row>
    <row r="113" spans="1:170" x14ac:dyDescent="0.3">
      <c r="A113" s="60" t="s">
        <v>24736</v>
      </c>
      <c r="B113" s="37" t="s">
        <v>24737</v>
      </c>
    </row>
    <row r="114" spans="1:170" x14ac:dyDescent="0.3">
      <c r="A114" s="60" t="s">
        <v>24738</v>
      </c>
      <c r="B114" s="37" t="s">
        <v>24739</v>
      </c>
    </row>
    <row r="115" spans="1:170" x14ac:dyDescent="0.3">
      <c r="A115" s="60" t="s">
        <v>24740</v>
      </c>
      <c r="B115" s="37" t="s">
        <v>24741</v>
      </c>
    </row>
    <row r="116" spans="1:170" x14ac:dyDescent="0.3">
      <c r="A116" s="60" t="s">
        <v>24742</v>
      </c>
      <c r="B116" s="37" t="s">
        <v>24743</v>
      </c>
    </row>
    <row r="117" spans="1:170" x14ac:dyDescent="0.3">
      <c r="A117" s="59" t="s">
        <v>24744</v>
      </c>
      <c r="B117" s="37" t="s">
        <v>24745</v>
      </c>
      <c r="C117" s="103" t="str">
        <f t="shared" ref="C117:AS117" si="134">IF(NOT(COUNTA(C118:C125)), "",IF(NOT(COUNT(C118:C125)),"NK",SUM(C118:C125)))</f>
        <v/>
      </c>
      <c r="D117" s="103" t="str">
        <f t="shared" ref="D117:AL117" si="135">IF(NOT(COUNTA(D118:D125)), "",IF(NOT(COUNT(D118:D125)),"NK",SUM(D118:D125)))</f>
        <v/>
      </c>
      <c r="E117" s="103" t="str">
        <f t="shared" si="135"/>
        <v/>
      </c>
      <c r="F117" s="103" t="str">
        <f t="shared" si="135"/>
        <v/>
      </c>
      <c r="G117" s="103" t="str">
        <f t="shared" si="135"/>
        <v/>
      </c>
      <c r="H117" s="103" t="str">
        <f t="shared" si="135"/>
        <v/>
      </c>
      <c r="I117" s="103" t="str">
        <f t="shared" si="135"/>
        <v/>
      </c>
      <c r="J117" s="103" t="str">
        <f t="shared" si="135"/>
        <v/>
      </c>
      <c r="K117" s="103" t="str">
        <f t="shared" si="135"/>
        <v/>
      </c>
      <c r="L117" s="103" t="str">
        <f t="shared" si="135"/>
        <v/>
      </c>
      <c r="M117" s="103" t="str">
        <f t="shared" si="135"/>
        <v/>
      </c>
      <c r="N117" s="103" t="str">
        <f t="shared" si="135"/>
        <v/>
      </c>
      <c r="O117" s="103" t="str">
        <f t="shared" si="135"/>
        <v/>
      </c>
      <c r="P117" s="103" t="str">
        <f t="shared" si="135"/>
        <v/>
      </c>
      <c r="Q117" s="103" t="str">
        <f t="shared" si="135"/>
        <v/>
      </c>
      <c r="R117" s="103" t="str">
        <f t="shared" si="135"/>
        <v/>
      </c>
      <c r="S117" s="103" t="str">
        <f t="shared" si="135"/>
        <v/>
      </c>
      <c r="T117" s="103" t="str">
        <f t="shared" si="135"/>
        <v/>
      </c>
      <c r="U117" s="103" t="str">
        <f t="shared" si="135"/>
        <v/>
      </c>
      <c r="V117" s="103" t="str">
        <f t="shared" si="135"/>
        <v/>
      </c>
      <c r="W117" s="103" t="str">
        <f t="shared" si="135"/>
        <v/>
      </c>
      <c r="X117" s="103" t="str">
        <f t="shared" si="135"/>
        <v/>
      </c>
      <c r="Y117" s="103" t="str">
        <f t="shared" si="135"/>
        <v/>
      </c>
      <c r="Z117" s="103" t="str">
        <f t="shared" si="135"/>
        <v/>
      </c>
      <c r="AA117" s="103" t="str">
        <f t="shared" si="135"/>
        <v/>
      </c>
      <c r="AB117" s="103" t="str">
        <f t="shared" si="135"/>
        <v/>
      </c>
      <c r="AC117" s="103" t="str">
        <f t="shared" si="135"/>
        <v/>
      </c>
      <c r="AD117" s="103" t="str">
        <f t="shared" si="135"/>
        <v/>
      </c>
      <c r="AE117" s="103" t="str">
        <f t="shared" si="135"/>
        <v/>
      </c>
      <c r="AF117" s="103" t="str">
        <f t="shared" si="135"/>
        <v/>
      </c>
      <c r="AG117" s="103" t="str">
        <f t="shared" si="135"/>
        <v/>
      </c>
      <c r="AH117" s="103" t="str">
        <f t="shared" si="135"/>
        <v/>
      </c>
      <c r="AI117" s="103" t="str">
        <f t="shared" si="135"/>
        <v/>
      </c>
      <c r="AJ117" s="103" t="str">
        <f t="shared" si="135"/>
        <v/>
      </c>
      <c r="AK117" s="103" t="str">
        <f t="shared" si="135"/>
        <v/>
      </c>
      <c r="AL117" s="103" t="str">
        <f t="shared" si="135"/>
        <v/>
      </c>
      <c r="AM117" s="103" t="str">
        <f t="shared" ref="AM117:AR117" si="136">IF(NOT(COUNTA(AM118:AM125)), "",IF(NOT(COUNT(AM118:AM125)),"NK",SUM(AM118:AM125)))</f>
        <v/>
      </c>
      <c r="AN117" s="103" t="str">
        <f t="shared" si="136"/>
        <v/>
      </c>
      <c r="AO117" s="103" t="str">
        <f t="shared" si="136"/>
        <v/>
      </c>
      <c r="AP117" s="103" t="str">
        <f t="shared" si="136"/>
        <v/>
      </c>
      <c r="AQ117" s="103" t="str">
        <f t="shared" si="136"/>
        <v/>
      </c>
      <c r="AR117" s="103" t="str">
        <f t="shared" si="136"/>
        <v/>
      </c>
      <c r="AS117" s="98" t="str">
        <f t="shared" si="134"/>
        <v/>
      </c>
      <c r="AT117" s="98" t="str">
        <f t="shared" ref="AT117:DJ117" si="137">IF(NOT(COUNTA(AT118:AT125)), "",IF(NOT(COUNT(AT118:AT125)),"NK",SUM(AT118:AT125)))</f>
        <v/>
      </c>
      <c r="AU117" s="98" t="str">
        <f t="shared" si="137"/>
        <v/>
      </c>
      <c r="AV117" s="98" t="str">
        <f t="shared" si="137"/>
        <v/>
      </c>
      <c r="AW117" s="98" t="str">
        <f t="shared" si="137"/>
        <v/>
      </c>
      <c r="AX117" s="98" t="str">
        <f t="shared" si="137"/>
        <v/>
      </c>
      <c r="AY117" s="98" t="str">
        <f t="shared" si="137"/>
        <v/>
      </c>
      <c r="AZ117" s="98" t="str">
        <f t="shared" si="137"/>
        <v/>
      </c>
      <c r="BA117" s="98" t="str">
        <f t="shared" si="137"/>
        <v/>
      </c>
      <c r="BB117" s="98" t="str">
        <f t="shared" si="137"/>
        <v/>
      </c>
      <c r="BC117" s="98" t="str">
        <f t="shared" si="137"/>
        <v/>
      </c>
      <c r="BD117" s="98" t="str">
        <f t="shared" si="137"/>
        <v/>
      </c>
      <c r="BE117" s="98" t="str">
        <f t="shared" si="137"/>
        <v/>
      </c>
      <c r="BF117" s="98" t="str">
        <f t="shared" si="137"/>
        <v/>
      </c>
      <c r="BG117" s="98" t="str">
        <f t="shared" si="137"/>
        <v/>
      </c>
      <c r="BH117" s="98" t="str">
        <f t="shared" si="137"/>
        <v/>
      </c>
      <c r="BI117" s="98" t="str">
        <f t="shared" si="137"/>
        <v/>
      </c>
      <c r="BJ117" s="98" t="str">
        <f t="shared" si="137"/>
        <v/>
      </c>
      <c r="BK117" s="98" t="str">
        <f t="shared" si="137"/>
        <v/>
      </c>
      <c r="BL117" s="98" t="str">
        <f t="shared" si="137"/>
        <v/>
      </c>
      <c r="BM117" s="98" t="str">
        <f t="shared" si="137"/>
        <v/>
      </c>
      <c r="BN117" s="98" t="str">
        <f t="shared" si="137"/>
        <v/>
      </c>
      <c r="BO117" s="98" t="str">
        <f t="shared" si="137"/>
        <v/>
      </c>
      <c r="BP117" s="98" t="str">
        <f t="shared" si="137"/>
        <v/>
      </c>
      <c r="BQ117" s="98" t="str">
        <f t="shared" si="137"/>
        <v/>
      </c>
      <c r="BR117" s="98" t="str">
        <f t="shared" si="137"/>
        <v/>
      </c>
      <c r="BS117" s="98" t="str">
        <f t="shared" si="137"/>
        <v/>
      </c>
      <c r="BT117" s="98" t="str">
        <f t="shared" si="137"/>
        <v/>
      </c>
      <c r="BU117" s="98" t="str">
        <f t="shared" si="137"/>
        <v/>
      </c>
      <c r="BV117" s="98" t="str">
        <f t="shared" si="137"/>
        <v/>
      </c>
      <c r="BW117" s="98" t="str">
        <f t="shared" si="137"/>
        <v/>
      </c>
      <c r="BX117" s="98" t="str">
        <f t="shared" si="137"/>
        <v/>
      </c>
      <c r="BY117" s="98" t="str">
        <f t="shared" si="137"/>
        <v/>
      </c>
      <c r="BZ117" s="98" t="str">
        <f t="shared" si="137"/>
        <v/>
      </c>
      <c r="CA117" s="98" t="str">
        <f t="shared" si="137"/>
        <v/>
      </c>
      <c r="CB117" s="98" t="str">
        <f t="shared" si="137"/>
        <v/>
      </c>
      <c r="CC117" s="98" t="str">
        <f t="shared" ref="CC117:CH117" si="138">IF(NOT(COUNTA(CC118:CC125)), "",IF(NOT(COUNT(CC118:CC125)),"NK",SUM(CC118:CC125)))</f>
        <v/>
      </c>
      <c r="CD117" s="98" t="str">
        <f t="shared" si="138"/>
        <v/>
      </c>
      <c r="CE117" s="98" t="str">
        <f t="shared" si="138"/>
        <v/>
      </c>
      <c r="CF117" s="98" t="str">
        <f t="shared" si="138"/>
        <v/>
      </c>
      <c r="CG117" s="98" t="str">
        <f t="shared" si="138"/>
        <v/>
      </c>
      <c r="CH117" s="98" t="str">
        <f t="shared" si="138"/>
        <v/>
      </c>
      <c r="CI117" s="98" t="str">
        <f t="shared" si="137"/>
        <v/>
      </c>
      <c r="CJ117" s="98" t="str">
        <f t="shared" si="137"/>
        <v/>
      </c>
      <c r="CK117" s="98" t="str">
        <f t="shared" si="137"/>
        <v/>
      </c>
      <c r="CL117" s="98" t="str">
        <f t="shared" si="137"/>
        <v/>
      </c>
      <c r="CM117" s="98" t="str">
        <f t="shared" si="137"/>
        <v/>
      </c>
      <c r="CN117" s="98" t="str">
        <f t="shared" si="137"/>
        <v/>
      </c>
      <c r="CO117" s="98" t="str">
        <f t="shared" si="137"/>
        <v/>
      </c>
      <c r="CP117" s="98" t="str">
        <f t="shared" si="137"/>
        <v/>
      </c>
      <c r="CQ117" s="98" t="str">
        <f t="shared" si="137"/>
        <v/>
      </c>
      <c r="CR117" s="98" t="str">
        <f t="shared" si="137"/>
        <v/>
      </c>
      <c r="CS117" s="98" t="str">
        <f t="shared" si="137"/>
        <v/>
      </c>
      <c r="CT117" s="98" t="str">
        <f t="shared" si="137"/>
        <v/>
      </c>
      <c r="CU117" s="98" t="str">
        <f t="shared" si="137"/>
        <v/>
      </c>
      <c r="CV117" s="98" t="str">
        <f t="shared" si="137"/>
        <v/>
      </c>
      <c r="CW117" s="98" t="str">
        <f t="shared" si="137"/>
        <v/>
      </c>
      <c r="CX117" s="98" t="str">
        <f t="shared" si="137"/>
        <v/>
      </c>
      <c r="CY117" s="98" t="str">
        <f t="shared" si="137"/>
        <v/>
      </c>
      <c r="CZ117" s="98" t="str">
        <f t="shared" si="137"/>
        <v/>
      </c>
      <c r="DA117" s="98" t="str">
        <f t="shared" si="137"/>
        <v/>
      </c>
      <c r="DB117" s="98" t="str">
        <f t="shared" si="137"/>
        <v/>
      </c>
      <c r="DC117" s="98" t="str">
        <f t="shared" si="137"/>
        <v/>
      </c>
      <c r="DD117" s="98" t="str">
        <f t="shared" si="137"/>
        <v/>
      </c>
      <c r="DE117" s="98" t="str">
        <f t="shared" si="137"/>
        <v/>
      </c>
      <c r="DF117" s="98" t="str">
        <f t="shared" si="137"/>
        <v/>
      </c>
      <c r="DG117" s="98" t="str">
        <f t="shared" si="137"/>
        <v/>
      </c>
      <c r="DH117" s="98" t="str">
        <f t="shared" si="137"/>
        <v/>
      </c>
      <c r="DI117" s="98" t="str">
        <f t="shared" si="137"/>
        <v/>
      </c>
      <c r="DJ117" s="98" t="str">
        <f t="shared" si="137"/>
        <v/>
      </c>
      <c r="DK117" s="98" t="str">
        <f t="shared" ref="DK117:DR117" si="139">IF(NOT(COUNTA(DK118:DK125)), "",IF(NOT(COUNT(DK118:DK125)),"NK",SUM(DK118:DK125)))</f>
        <v/>
      </c>
      <c r="DL117" s="98" t="str">
        <f t="shared" si="139"/>
        <v/>
      </c>
      <c r="DM117" s="98" t="str">
        <f t="shared" si="139"/>
        <v/>
      </c>
      <c r="DN117" s="98" t="str">
        <f t="shared" si="139"/>
        <v/>
      </c>
      <c r="DO117" s="98" t="str">
        <f t="shared" si="139"/>
        <v/>
      </c>
      <c r="DP117" s="98" t="str">
        <f t="shared" si="139"/>
        <v/>
      </c>
      <c r="DQ117" s="98" t="str">
        <f t="shared" si="139"/>
        <v/>
      </c>
      <c r="DR117" s="98" t="str">
        <f t="shared" si="139"/>
        <v/>
      </c>
      <c r="DS117" s="98" t="str">
        <f t="shared" ref="DS117:DX117" si="140">IF(NOT(COUNTA(DS118:DS125)), "",IF(NOT(COUNT(DS118:DS125)),"NK",SUM(DS118:DS125)))</f>
        <v/>
      </c>
      <c r="DT117" s="98" t="str">
        <f t="shared" si="140"/>
        <v/>
      </c>
      <c r="DU117" s="98" t="str">
        <f t="shared" si="140"/>
        <v/>
      </c>
      <c r="DV117" s="98" t="str">
        <f t="shared" si="140"/>
        <v/>
      </c>
      <c r="DW117" s="98" t="str">
        <f t="shared" si="140"/>
        <v/>
      </c>
      <c r="DX117" s="98" t="str">
        <f t="shared" si="140"/>
        <v/>
      </c>
      <c r="DY117" s="98" t="str">
        <f t="shared" ref="DY117" si="141">IF(NOT(COUNTA(DY118:DY125)), "",IF(NOT(COUNT(DY118:DY125)),"NK",SUM(DY118:DY125)))</f>
        <v/>
      </c>
      <c r="DZ117" s="98" t="str">
        <f t="shared" ref="DZ117:FH117" si="142">IF(NOT(COUNTA(DZ118:DZ125)), "",IF(NOT(COUNT(DZ118:DZ125)),"NK",SUM(DZ118:DZ125)))</f>
        <v/>
      </c>
      <c r="EA117" s="98" t="str">
        <f t="shared" si="142"/>
        <v/>
      </c>
      <c r="EB117" s="98" t="str">
        <f t="shared" si="142"/>
        <v/>
      </c>
      <c r="EC117" s="98" t="str">
        <f t="shared" si="142"/>
        <v/>
      </c>
      <c r="ED117" s="98" t="str">
        <f t="shared" si="142"/>
        <v/>
      </c>
      <c r="EE117" s="98" t="str">
        <f t="shared" si="142"/>
        <v/>
      </c>
      <c r="EF117" s="98" t="str">
        <f t="shared" si="142"/>
        <v/>
      </c>
      <c r="EG117" s="98" t="str">
        <f t="shared" si="142"/>
        <v/>
      </c>
      <c r="EH117" s="98" t="str">
        <f t="shared" si="142"/>
        <v/>
      </c>
      <c r="EI117" s="98" t="str">
        <f t="shared" si="142"/>
        <v/>
      </c>
      <c r="EJ117" s="98" t="str">
        <f t="shared" si="142"/>
        <v/>
      </c>
      <c r="EK117" s="98" t="str">
        <f t="shared" si="142"/>
        <v/>
      </c>
      <c r="EL117" s="98" t="str">
        <f t="shared" si="142"/>
        <v/>
      </c>
      <c r="EM117" s="98" t="str">
        <f t="shared" si="142"/>
        <v/>
      </c>
      <c r="EN117" s="98" t="str">
        <f t="shared" si="142"/>
        <v/>
      </c>
      <c r="EO117" s="98" t="str">
        <f t="shared" si="142"/>
        <v/>
      </c>
      <c r="EP117" s="98" t="str">
        <f t="shared" si="142"/>
        <v/>
      </c>
      <c r="EQ117" s="98" t="str">
        <f t="shared" si="142"/>
        <v/>
      </c>
      <c r="ER117" s="98" t="str">
        <f t="shared" si="142"/>
        <v/>
      </c>
      <c r="ES117" s="98" t="str">
        <f t="shared" si="142"/>
        <v/>
      </c>
      <c r="ET117" s="98" t="str">
        <f t="shared" si="142"/>
        <v/>
      </c>
      <c r="EU117" s="98" t="str">
        <f t="shared" si="142"/>
        <v/>
      </c>
      <c r="EV117" s="98" t="str">
        <f t="shared" si="142"/>
        <v/>
      </c>
      <c r="EW117" s="98" t="str">
        <f t="shared" si="142"/>
        <v/>
      </c>
      <c r="EX117" s="98" t="str">
        <f t="shared" si="142"/>
        <v/>
      </c>
      <c r="EY117" s="98" t="str">
        <f t="shared" si="142"/>
        <v/>
      </c>
      <c r="EZ117" s="98" t="str">
        <f t="shared" si="142"/>
        <v/>
      </c>
      <c r="FA117" s="98" t="str">
        <f t="shared" si="142"/>
        <v/>
      </c>
      <c r="FB117" s="98" t="str">
        <f t="shared" si="142"/>
        <v/>
      </c>
      <c r="FC117" s="98" t="str">
        <f t="shared" si="142"/>
        <v/>
      </c>
      <c r="FD117" s="98" t="str">
        <f t="shared" si="142"/>
        <v/>
      </c>
      <c r="FE117" s="98" t="str">
        <f t="shared" si="142"/>
        <v/>
      </c>
      <c r="FF117" s="98" t="str">
        <f t="shared" si="142"/>
        <v/>
      </c>
      <c r="FG117" s="98" t="str">
        <f t="shared" si="142"/>
        <v/>
      </c>
      <c r="FH117" s="98" t="str">
        <f t="shared" si="142"/>
        <v/>
      </c>
      <c r="FI117" s="98" t="str">
        <f t="shared" ref="FI117:FN117" si="143">IF(NOT(COUNTA(FI118:FI125)), "",IF(NOT(COUNT(FI118:FI125)),"NK",SUM(FI118:FI125)))</f>
        <v/>
      </c>
      <c r="FJ117" s="98" t="str">
        <f t="shared" si="143"/>
        <v/>
      </c>
      <c r="FK117" s="98" t="str">
        <f t="shared" si="143"/>
        <v/>
      </c>
      <c r="FL117" s="98" t="str">
        <f t="shared" si="143"/>
        <v/>
      </c>
      <c r="FM117" s="98" t="str">
        <f t="shared" si="143"/>
        <v/>
      </c>
      <c r="FN117" s="98" t="str">
        <f t="shared" si="143"/>
        <v/>
      </c>
    </row>
    <row r="118" spans="1:170" x14ac:dyDescent="0.3">
      <c r="A118" s="60" t="s">
        <v>24746</v>
      </c>
      <c r="B118" s="37" t="s">
        <v>24747</v>
      </c>
    </row>
    <row r="119" spans="1:170" x14ac:dyDescent="0.3">
      <c r="A119" s="60" t="s">
        <v>24748</v>
      </c>
      <c r="B119" s="37" t="s">
        <v>24749</v>
      </c>
    </row>
    <row r="120" spans="1:170" x14ac:dyDescent="0.3">
      <c r="A120" s="60" t="s">
        <v>24750</v>
      </c>
      <c r="B120" s="37" t="s">
        <v>24751</v>
      </c>
    </row>
    <row r="121" spans="1:170" x14ac:dyDescent="0.3">
      <c r="A121" s="60" t="s">
        <v>24752</v>
      </c>
      <c r="B121" s="37" t="s">
        <v>24753</v>
      </c>
    </row>
    <row r="122" spans="1:170" x14ac:dyDescent="0.3">
      <c r="A122" s="60" t="s">
        <v>24754</v>
      </c>
      <c r="B122" s="37" t="s">
        <v>24755</v>
      </c>
    </row>
    <row r="123" spans="1:170" x14ac:dyDescent="0.3">
      <c r="A123" s="60" t="s">
        <v>24756</v>
      </c>
      <c r="B123" s="37" t="s">
        <v>24757</v>
      </c>
    </row>
    <row r="124" spans="1:170" x14ac:dyDescent="0.3">
      <c r="A124" s="60" t="s">
        <v>24758</v>
      </c>
      <c r="B124" s="37" t="s">
        <v>24759</v>
      </c>
    </row>
    <row r="125" spans="1:170" ht="13.35" customHeight="1" x14ac:dyDescent="0.3">
      <c r="A125" s="60" t="s">
        <v>24760</v>
      </c>
      <c r="B125" s="37" t="s">
        <v>24761</v>
      </c>
    </row>
    <row r="126" spans="1:170" x14ac:dyDescent="0.3">
      <c r="A126" s="59" t="s">
        <v>24762</v>
      </c>
      <c r="B126" s="37" t="s">
        <v>24763</v>
      </c>
      <c r="C126" s="103" t="str">
        <f t="shared" ref="C126:AS126" si="144">IF(NOT(COUNTA(C127:C134)), "",IF(NOT(COUNT(C127:C134)),"NK",SUM(C127:C134)))</f>
        <v/>
      </c>
      <c r="D126" s="103" t="str">
        <f t="shared" ref="D126:AL126" si="145">IF(NOT(COUNTA(D127:D134)), "",IF(NOT(COUNT(D127:D134)),"NK",SUM(D127:D134)))</f>
        <v/>
      </c>
      <c r="E126" s="103" t="str">
        <f t="shared" si="145"/>
        <v/>
      </c>
      <c r="F126" s="103" t="str">
        <f t="shared" si="145"/>
        <v/>
      </c>
      <c r="G126" s="103" t="str">
        <f t="shared" si="145"/>
        <v/>
      </c>
      <c r="H126" s="103" t="str">
        <f t="shared" si="145"/>
        <v/>
      </c>
      <c r="I126" s="103" t="str">
        <f t="shared" si="145"/>
        <v/>
      </c>
      <c r="J126" s="103" t="str">
        <f t="shared" si="145"/>
        <v/>
      </c>
      <c r="K126" s="103" t="str">
        <f t="shared" si="145"/>
        <v/>
      </c>
      <c r="L126" s="103" t="str">
        <f t="shared" si="145"/>
        <v/>
      </c>
      <c r="M126" s="103" t="str">
        <f t="shared" si="145"/>
        <v/>
      </c>
      <c r="N126" s="103" t="str">
        <f t="shared" si="145"/>
        <v/>
      </c>
      <c r="O126" s="103" t="str">
        <f t="shared" si="145"/>
        <v/>
      </c>
      <c r="P126" s="103" t="str">
        <f t="shared" si="145"/>
        <v/>
      </c>
      <c r="Q126" s="103" t="str">
        <f t="shared" si="145"/>
        <v/>
      </c>
      <c r="R126" s="103" t="str">
        <f t="shared" si="145"/>
        <v/>
      </c>
      <c r="S126" s="103" t="str">
        <f t="shared" si="145"/>
        <v/>
      </c>
      <c r="T126" s="103" t="str">
        <f t="shared" si="145"/>
        <v/>
      </c>
      <c r="U126" s="103" t="str">
        <f t="shared" si="145"/>
        <v/>
      </c>
      <c r="V126" s="103" t="str">
        <f t="shared" si="145"/>
        <v/>
      </c>
      <c r="W126" s="103" t="str">
        <f t="shared" si="145"/>
        <v/>
      </c>
      <c r="X126" s="103" t="str">
        <f t="shared" si="145"/>
        <v/>
      </c>
      <c r="Y126" s="103" t="str">
        <f t="shared" si="145"/>
        <v/>
      </c>
      <c r="Z126" s="103" t="str">
        <f t="shared" si="145"/>
        <v/>
      </c>
      <c r="AA126" s="103" t="str">
        <f t="shared" si="145"/>
        <v/>
      </c>
      <c r="AB126" s="103" t="str">
        <f t="shared" si="145"/>
        <v/>
      </c>
      <c r="AC126" s="103" t="str">
        <f t="shared" si="145"/>
        <v/>
      </c>
      <c r="AD126" s="103" t="str">
        <f t="shared" si="145"/>
        <v/>
      </c>
      <c r="AE126" s="103" t="str">
        <f t="shared" si="145"/>
        <v/>
      </c>
      <c r="AF126" s="103" t="str">
        <f t="shared" si="145"/>
        <v/>
      </c>
      <c r="AG126" s="103" t="str">
        <f t="shared" si="145"/>
        <v/>
      </c>
      <c r="AH126" s="103" t="str">
        <f t="shared" si="145"/>
        <v/>
      </c>
      <c r="AI126" s="103" t="str">
        <f t="shared" si="145"/>
        <v/>
      </c>
      <c r="AJ126" s="103" t="str">
        <f t="shared" si="145"/>
        <v/>
      </c>
      <c r="AK126" s="103" t="str">
        <f t="shared" si="145"/>
        <v/>
      </c>
      <c r="AL126" s="103" t="str">
        <f t="shared" si="145"/>
        <v/>
      </c>
      <c r="AM126" s="103" t="str">
        <f t="shared" ref="AM126:AR126" si="146">IF(NOT(COUNTA(AM127:AM134)), "",IF(NOT(COUNT(AM127:AM134)),"NK",SUM(AM127:AM134)))</f>
        <v/>
      </c>
      <c r="AN126" s="103" t="str">
        <f t="shared" si="146"/>
        <v/>
      </c>
      <c r="AO126" s="103" t="str">
        <f t="shared" si="146"/>
        <v/>
      </c>
      <c r="AP126" s="103" t="str">
        <f t="shared" si="146"/>
        <v/>
      </c>
      <c r="AQ126" s="103" t="str">
        <f t="shared" si="146"/>
        <v/>
      </c>
      <c r="AR126" s="103" t="str">
        <f t="shared" si="146"/>
        <v/>
      </c>
      <c r="AS126" s="98" t="str">
        <f t="shared" si="144"/>
        <v/>
      </c>
      <c r="AT126" s="98" t="str">
        <f t="shared" ref="AT126:DJ126" si="147">IF(NOT(COUNTA(AT127:AT134)), "",IF(NOT(COUNT(AT127:AT134)),"NK",SUM(AT127:AT134)))</f>
        <v/>
      </c>
      <c r="AU126" s="98" t="str">
        <f t="shared" si="147"/>
        <v/>
      </c>
      <c r="AV126" s="98" t="str">
        <f t="shared" si="147"/>
        <v/>
      </c>
      <c r="AW126" s="98" t="str">
        <f t="shared" si="147"/>
        <v/>
      </c>
      <c r="AX126" s="98" t="str">
        <f t="shared" si="147"/>
        <v/>
      </c>
      <c r="AY126" s="98" t="str">
        <f t="shared" si="147"/>
        <v/>
      </c>
      <c r="AZ126" s="98" t="str">
        <f t="shared" si="147"/>
        <v/>
      </c>
      <c r="BA126" s="98" t="str">
        <f t="shared" si="147"/>
        <v/>
      </c>
      <c r="BB126" s="98" t="str">
        <f t="shared" si="147"/>
        <v/>
      </c>
      <c r="BC126" s="98" t="str">
        <f t="shared" si="147"/>
        <v/>
      </c>
      <c r="BD126" s="98" t="str">
        <f t="shared" si="147"/>
        <v/>
      </c>
      <c r="BE126" s="98" t="str">
        <f t="shared" si="147"/>
        <v/>
      </c>
      <c r="BF126" s="98" t="str">
        <f t="shared" si="147"/>
        <v/>
      </c>
      <c r="BG126" s="98" t="str">
        <f t="shared" si="147"/>
        <v/>
      </c>
      <c r="BH126" s="98" t="str">
        <f t="shared" si="147"/>
        <v/>
      </c>
      <c r="BI126" s="98" t="str">
        <f t="shared" si="147"/>
        <v/>
      </c>
      <c r="BJ126" s="98" t="str">
        <f t="shared" si="147"/>
        <v/>
      </c>
      <c r="BK126" s="98" t="str">
        <f t="shared" si="147"/>
        <v/>
      </c>
      <c r="BL126" s="98" t="str">
        <f t="shared" si="147"/>
        <v/>
      </c>
      <c r="BM126" s="98" t="str">
        <f t="shared" si="147"/>
        <v/>
      </c>
      <c r="BN126" s="98" t="str">
        <f t="shared" si="147"/>
        <v/>
      </c>
      <c r="BO126" s="98" t="str">
        <f t="shared" si="147"/>
        <v/>
      </c>
      <c r="BP126" s="98" t="str">
        <f t="shared" si="147"/>
        <v/>
      </c>
      <c r="BQ126" s="98" t="str">
        <f t="shared" si="147"/>
        <v/>
      </c>
      <c r="BR126" s="98" t="str">
        <f t="shared" si="147"/>
        <v/>
      </c>
      <c r="BS126" s="98" t="str">
        <f t="shared" si="147"/>
        <v/>
      </c>
      <c r="BT126" s="98" t="str">
        <f t="shared" si="147"/>
        <v/>
      </c>
      <c r="BU126" s="98" t="str">
        <f t="shared" si="147"/>
        <v/>
      </c>
      <c r="BV126" s="98" t="str">
        <f t="shared" si="147"/>
        <v/>
      </c>
      <c r="BW126" s="98" t="str">
        <f t="shared" si="147"/>
        <v/>
      </c>
      <c r="BX126" s="98" t="str">
        <f t="shared" si="147"/>
        <v/>
      </c>
      <c r="BY126" s="98" t="str">
        <f t="shared" si="147"/>
        <v/>
      </c>
      <c r="BZ126" s="98" t="str">
        <f t="shared" si="147"/>
        <v/>
      </c>
      <c r="CA126" s="98" t="str">
        <f t="shared" si="147"/>
        <v/>
      </c>
      <c r="CB126" s="98" t="str">
        <f t="shared" si="147"/>
        <v/>
      </c>
      <c r="CC126" s="98" t="str">
        <f t="shared" ref="CC126:CH126" si="148">IF(NOT(COUNTA(CC127:CC134)), "",IF(NOT(COUNT(CC127:CC134)),"NK",SUM(CC127:CC134)))</f>
        <v/>
      </c>
      <c r="CD126" s="98" t="str">
        <f t="shared" si="148"/>
        <v/>
      </c>
      <c r="CE126" s="98" t="str">
        <f t="shared" si="148"/>
        <v/>
      </c>
      <c r="CF126" s="98" t="str">
        <f t="shared" si="148"/>
        <v/>
      </c>
      <c r="CG126" s="98" t="str">
        <f t="shared" si="148"/>
        <v/>
      </c>
      <c r="CH126" s="98" t="str">
        <f t="shared" si="148"/>
        <v/>
      </c>
      <c r="CI126" s="98" t="str">
        <f t="shared" si="147"/>
        <v/>
      </c>
      <c r="CJ126" s="98" t="str">
        <f t="shared" si="147"/>
        <v/>
      </c>
      <c r="CK126" s="98" t="str">
        <f t="shared" si="147"/>
        <v/>
      </c>
      <c r="CL126" s="98" t="str">
        <f t="shared" si="147"/>
        <v/>
      </c>
      <c r="CM126" s="98" t="str">
        <f t="shared" si="147"/>
        <v/>
      </c>
      <c r="CN126" s="98" t="str">
        <f t="shared" si="147"/>
        <v/>
      </c>
      <c r="CO126" s="98" t="str">
        <f t="shared" si="147"/>
        <v/>
      </c>
      <c r="CP126" s="98" t="str">
        <f t="shared" si="147"/>
        <v/>
      </c>
      <c r="CQ126" s="98" t="str">
        <f t="shared" si="147"/>
        <v/>
      </c>
      <c r="CR126" s="98" t="str">
        <f t="shared" si="147"/>
        <v/>
      </c>
      <c r="CS126" s="98" t="str">
        <f t="shared" si="147"/>
        <v/>
      </c>
      <c r="CT126" s="98" t="str">
        <f t="shared" si="147"/>
        <v/>
      </c>
      <c r="CU126" s="98" t="str">
        <f t="shared" si="147"/>
        <v/>
      </c>
      <c r="CV126" s="98" t="str">
        <f t="shared" si="147"/>
        <v/>
      </c>
      <c r="CW126" s="98" t="str">
        <f t="shared" si="147"/>
        <v/>
      </c>
      <c r="CX126" s="98" t="str">
        <f t="shared" si="147"/>
        <v/>
      </c>
      <c r="CY126" s="98" t="str">
        <f t="shared" si="147"/>
        <v/>
      </c>
      <c r="CZ126" s="98" t="str">
        <f t="shared" si="147"/>
        <v/>
      </c>
      <c r="DA126" s="98" t="str">
        <f t="shared" si="147"/>
        <v/>
      </c>
      <c r="DB126" s="98" t="str">
        <f t="shared" si="147"/>
        <v/>
      </c>
      <c r="DC126" s="98" t="str">
        <f t="shared" si="147"/>
        <v/>
      </c>
      <c r="DD126" s="98" t="str">
        <f t="shared" si="147"/>
        <v/>
      </c>
      <c r="DE126" s="98" t="str">
        <f t="shared" si="147"/>
        <v/>
      </c>
      <c r="DF126" s="98" t="str">
        <f t="shared" si="147"/>
        <v/>
      </c>
      <c r="DG126" s="98" t="str">
        <f t="shared" si="147"/>
        <v/>
      </c>
      <c r="DH126" s="98" t="str">
        <f t="shared" si="147"/>
        <v/>
      </c>
      <c r="DI126" s="98" t="str">
        <f t="shared" si="147"/>
        <v/>
      </c>
      <c r="DJ126" s="98" t="str">
        <f t="shared" si="147"/>
        <v/>
      </c>
      <c r="DK126" s="98" t="str">
        <f t="shared" ref="DK126:DR126" si="149">IF(NOT(COUNTA(DK127:DK134)), "",IF(NOT(COUNT(DK127:DK134)),"NK",SUM(DK127:DK134)))</f>
        <v/>
      </c>
      <c r="DL126" s="98" t="str">
        <f t="shared" si="149"/>
        <v/>
      </c>
      <c r="DM126" s="98" t="str">
        <f t="shared" si="149"/>
        <v/>
      </c>
      <c r="DN126" s="98" t="str">
        <f t="shared" si="149"/>
        <v/>
      </c>
      <c r="DO126" s="98" t="str">
        <f t="shared" si="149"/>
        <v/>
      </c>
      <c r="DP126" s="98" t="str">
        <f t="shared" si="149"/>
        <v/>
      </c>
      <c r="DQ126" s="98" t="str">
        <f t="shared" si="149"/>
        <v/>
      </c>
      <c r="DR126" s="98" t="str">
        <f t="shared" si="149"/>
        <v/>
      </c>
      <c r="DS126" s="98" t="str">
        <f t="shared" ref="DS126:DX126" si="150">IF(NOT(COUNTA(DS127:DS134)), "",IF(NOT(COUNT(DS127:DS134)),"NK",SUM(DS127:DS134)))</f>
        <v/>
      </c>
      <c r="DT126" s="98" t="str">
        <f t="shared" si="150"/>
        <v/>
      </c>
      <c r="DU126" s="98" t="str">
        <f t="shared" si="150"/>
        <v/>
      </c>
      <c r="DV126" s="98" t="str">
        <f t="shared" si="150"/>
        <v/>
      </c>
      <c r="DW126" s="98" t="str">
        <f t="shared" si="150"/>
        <v/>
      </c>
      <c r="DX126" s="98" t="str">
        <f t="shared" si="150"/>
        <v/>
      </c>
      <c r="DY126" s="98" t="str">
        <f t="shared" ref="DY126" si="151">IF(NOT(COUNTA(DY127:DY134)), "",IF(NOT(COUNT(DY127:DY134)),"NK",SUM(DY127:DY134)))</f>
        <v/>
      </c>
      <c r="DZ126" s="98" t="str">
        <f t="shared" ref="DZ126:FH126" si="152">IF(NOT(COUNTA(DZ127:DZ134)), "",IF(NOT(COUNT(DZ127:DZ134)),"NK",SUM(DZ127:DZ134)))</f>
        <v/>
      </c>
      <c r="EA126" s="98" t="str">
        <f t="shared" si="152"/>
        <v/>
      </c>
      <c r="EB126" s="98" t="str">
        <f t="shared" si="152"/>
        <v/>
      </c>
      <c r="EC126" s="98" t="str">
        <f t="shared" si="152"/>
        <v/>
      </c>
      <c r="ED126" s="98" t="str">
        <f t="shared" si="152"/>
        <v/>
      </c>
      <c r="EE126" s="98" t="str">
        <f t="shared" si="152"/>
        <v/>
      </c>
      <c r="EF126" s="98" t="str">
        <f t="shared" si="152"/>
        <v/>
      </c>
      <c r="EG126" s="98" t="str">
        <f t="shared" si="152"/>
        <v/>
      </c>
      <c r="EH126" s="98" t="str">
        <f t="shared" si="152"/>
        <v/>
      </c>
      <c r="EI126" s="98" t="str">
        <f t="shared" si="152"/>
        <v/>
      </c>
      <c r="EJ126" s="98" t="str">
        <f t="shared" si="152"/>
        <v/>
      </c>
      <c r="EK126" s="98" t="str">
        <f t="shared" si="152"/>
        <v/>
      </c>
      <c r="EL126" s="98" t="str">
        <f t="shared" si="152"/>
        <v/>
      </c>
      <c r="EM126" s="98" t="str">
        <f t="shared" si="152"/>
        <v/>
      </c>
      <c r="EN126" s="98" t="str">
        <f t="shared" si="152"/>
        <v/>
      </c>
      <c r="EO126" s="98" t="str">
        <f t="shared" si="152"/>
        <v/>
      </c>
      <c r="EP126" s="98" t="str">
        <f t="shared" si="152"/>
        <v/>
      </c>
      <c r="EQ126" s="98" t="str">
        <f t="shared" si="152"/>
        <v/>
      </c>
      <c r="ER126" s="98" t="str">
        <f t="shared" si="152"/>
        <v/>
      </c>
      <c r="ES126" s="98" t="str">
        <f t="shared" si="152"/>
        <v/>
      </c>
      <c r="ET126" s="98" t="str">
        <f t="shared" si="152"/>
        <v/>
      </c>
      <c r="EU126" s="98" t="str">
        <f t="shared" si="152"/>
        <v/>
      </c>
      <c r="EV126" s="98" t="str">
        <f t="shared" si="152"/>
        <v/>
      </c>
      <c r="EW126" s="98" t="str">
        <f t="shared" si="152"/>
        <v/>
      </c>
      <c r="EX126" s="98" t="str">
        <f t="shared" si="152"/>
        <v/>
      </c>
      <c r="EY126" s="98" t="str">
        <f t="shared" si="152"/>
        <v/>
      </c>
      <c r="EZ126" s="98" t="str">
        <f t="shared" si="152"/>
        <v/>
      </c>
      <c r="FA126" s="98" t="str">
        <f t="shared" si="152"/>
        <v/>
      </c>
      <c r="FB126" s="98" t="str">
        <f t="shared" si="152"/>
        <v/>
      </c>
      <c r="FC126" s="98" t="str">
        <f t="shared" si="152"/>
        <v/>
      </c>
      <c r="FD126" s="98" t="str">
        <f t="shared" si="152"/>
        <v/>
      </c>
      <c r="FE126" s="98" t="str">
        <f t="shared" si="152"/>
        <v/>
      </c>
      <c r="FF126" s="98" t="str">
        <f t="shared" si="152"/>
        <v/>
      </c>
      <c r="FG126" s="98" t="str">
        <f t="shared" si="152"/>
        <v/>
      </c>
      <c r="FH126" s="98" t="str">
        <f t="shared" si="152"/>
        <v/>
      </c>
      <c r="FI126" s="98" t="str">
        <f t="shared" ref="FI126:FN126" si="153">IF(NOT(COUNTA(FI127:FI134)), "",IF(NOT(COUNT(FI127:FI134)),"NK",SUM(FI127:FI134)))</f>
        <v/>
      </c>
      <c r="FJ126" s="98" t="str">
        <f t="shared" si="153"/>
        <v/>
      </c>
      <c r="FK126" s="98" t="str">
        <f t="shared" si="153"/>
        <v/>
      </c>
      <c r="FL126" s="98" t="str">
        <f t="shared" si="153"/>
        <v/>
      </c>
      <c r="FM126" s="98" t="str">
        <f t="shared" si="153"/>
        <v/>
      </c>
      <c r="FN126" s="98" t="str">
        <f t="shared" si="153"/>
        <v/>
      </c>
    </row>
    <row r="127" spans="1:170" x14ac:dyDescent="0.3">
      <c r="A127" s="60" t="s">
        <v>24764</v>
      </c>
      <c r="B127" s="37" t="s">
        <v>24765</v>
      </c>
    </row>
    <row r="128" spans="1:170" x14ac:dyDescent="0.3">
      <c r="A128" s="60" t="s">
        <v>24766</v>
      </c>
      <c r="B128" s="37" t="s">
        <v>24767</v>
      </c>
    </row>
    <row r="129" spans="1:170" x14ac:dyDescent="0.3">
      <c r="A129" s="60" t="s">
        <v>24768</v>
      </c>
      <c r="B129" s="37" t="s">
        <v>24769</v>
      </c>
    </row>
    <row r="130" spans="1:170" ht="14.1" customHeight="1" x14ac:dyDescent="0.3">
      <c r="A130" s="60" t="s">
        <v>24770</v>
      </c>
      <c r="B130" s="37" t="s">
        <v>24771</v>
      </c>
    </row>
    <row r="131" spans="1:170" ht="14.1" customHeight="1" x14ac:dyDescent="0.3">
      <c r="A131" s="60" t="s">
        <v>24772</v>
      </c>
      <c r="B131" s="37" t="s">
        <v>24773</v>
      </c>
    </row>
    <row r="132" spans="1:170" x14ac:dyDescent="0.3">
      <c r="A132" s="60" t="s">
        <v>24774</v>
      </c>
      <c r="B132" s="37" t="s">
        <v>24775</v>
      </c>
    </row>
    <row r="133" spans="1:170" x14ac:dyDescent="0.3">
      <c r="A133" s="60" t="s">
        <v>24776</v>
      </c>
      <c r="B133" s="37" t="s">
        <v>24777</v>
      </c>
    </row>
    <row r="134" spans="1:170" x14ac:dyDescent="0.3">
      <c r="A134" s="60" t="s">
        <v>24778</v>
      </c>
      <c r="B134" s="37" t="s">
        <v>24779</v>
      </c>
    </row>
    <row r="135" spans="1:170" x14ac:dyDescent="0.3">
      <c r="A135" s="59" t="s">
        <v>24780</v>
      </c>
      <c r="B135" s="37" t="s">
        <v>24781</v>
      </c>
      <c r="C135" s="103" t="str">
        <f t="shared" ref="C135:AS135" si="154">IF(NOT(COUNTA(C136:C140)), "",IF(NOT(COUNT(C136:C140)),"NK",SUM(C136:C140)))</f>
        <v/>
      </c>
      <c r="D135" s="103" t="str">
        <f t="shared" ref="D135:AL135" si="155">IF(NOT(COUNTA(D136:D140)), "",IF(NOT(COUNT(D136:D140)),"NK",SUM(D136:D140)))</f>
        <v/>
      </c>
      <c r="E135" s="103" t="str">
        <f t="shared" si="155"/>
        <v/>
      </c>
      <c r="F135" s="103" t="str">
        <f t="shared" si="155"/>
        <v/>
      </c>
      <c r="G135" s="103" t="str">
        <f t="shared" si="155"/>
        <v/>
      </c>
      <c r="H135" s="103" t="str">
        <f t="shared" si="155"/>
        <v/>
      </c>
      <c r="I135" s="103" t="str">
        <f t="shared" si="155"/>
        <v/>
      </c>
      <c r="J135" s="103" t="str">
        <f t="shared" si="155"/>
        <v/>
      </c>
      <c r="K135" s="103" t="str">
        <f t="shared" si="155"/>
        <v/>
      </c>
      <c r="L135" s="103" t="str">
        <f t="shared" si="155"/>
        <v/>
      </c>
      <c r="M135" s="103" t="str">
        <f t="shared" si="155"/>
        <v/>
      </c>
      <c r="N135" s="103" t="str">
        <f t="shared" si="155"/>
        <v/>
      </c>
      <c r="O135" s="103" t="str">
        <f t="shared" si="155"/>
        <v/>
      </c>
      <c r="P135" s="103" t="str">
        <f t="shared" si="155"/>
        <v/>
      </c>
      <c r="Q135" s="103" t="str">
        <f t="shared" si="155"/>
        <v/>
      </c>
      <c r="R135" s="103" t="str">
        <f t="shared" si="155"/>
        <v/>
      </c>
      <c r="S135" s="103" t="str">
        <f t="shared" si="155"/>
        <v/>
      </c>
      <c r="T135" s="103" t="str">
        <f t="shared" si="155"/>
        <v/>
      </c>
      <c r="U135" s="103" t="str">
        <f t="shared" si="155"/>
        <v/>
      </c>
      <c r="V135" s="103" t="str">
        <f t="shared" si="155"/>
        <v/>
      </c>
      <c r="W135" s="103" t="str">
        <f t="shared" si="155"/>
        <v/>
      </c>
      <c r="X135" s="103" t="str">
        <f t="shared" si="155"/>
        <v/>
      </c>
      <c r="Y135" s="103" t="str">
        <f t="shared" si="155"/>
        <v/>
      </c>
      <c r="Z135" s="103" t="str">
        <f t="shared" si="155"/>
        <v/>
      </c>
      <c r="AA135" s="103" t="str">
        <f t="shared" si="155"/>
        <v/>
      </c>
      <c r="AB135" s="103" t="str">
        <f t="shared" si="155"/>
        <v/>
      </c>
      <c r="AC135" s="103" t="str">
        <f t="shared" si="155"/>
        <v/>
      </c>
      <c r="AD135" s="103" t="str">
        <f t="shared" si="155"/>
        <v/>
      </c>
      <c r="AE135" s="103" t="str">
        <f t="shared" si="155"/>
        <v/>
      </c>
      <c r="AF135" s="103" t="str">
        <f t="shared" si="155"/>
        <v/>
      </c>
      <c r="AG135" s="103" t="str">
        <f t="shared" si="155"/>
        <v/>
      </c>
      <c r="AH135" s="103" t="str">
        <f t="shared" si="155"/>
        <v/>
      </c>
      <c r="AI135" s="103" t="str">
        <f t="shared" si="155"/>
        <v/>
      </c>
      <c r="AJ135" s="103" t="str">
        <f t="shared" si="155"/>
        <v/>
      </c>
      <c r="AK135" s="103" t="str">
        <f t="shared" si="155"/>
        <v/>
      </c>
      <c r="AL135" s="103" t="str">
        <f t="shared" si="155"/>
        <v/>
      </c>
      <c r="AM135" s="103" t="str">
        <f t="shared" ref="AM135:AR135" si="156">IF(NOT(COUNTA(AM136:AM140)), "",IF(NOT(COUNT(AM136:AM140)),"NK",SUM(AM136:AM140)))</f>
        <v/>
      </c>
      <c r="AN135" s="103" t="str">
        <f t="shared" si="156"/>
        <v/>
      </c>
      <c r="AO135" s="103" t="str">
        <f t="shared" si="156"/>
        <v/>
      </c>
      <c r="AP135" s="103" t="str">
        <f t="shared" si="156"/>
        <v/>
      </c>
      <c r="AQ135" s="103" t="str">
        <f t="shared" si="156"/>
        <v/>
      </c>
      <c r="AR135" s="103" t="str">
        <f t="shared" si="156"/>
        <v/>
      </c>
      <c r="AS135" s="98" t="str">
        <f t="shared" si="154"/>
        <v/>
      </c>
      <c r="AT135" s="98" t="str">
        <f t="shared" ref="AT135:DJ135" si="157">IF(NOT(COUNTA(AT136:AT140)), "",IF(NOT(COUNT(AT136:AT140)),"NK",SUM(AT136:AT140)))</f>
        <v/>
      </c>
      <c r="AU135" s="98" t="str">
        <f t="shared" si="157"/>
        <v/>
      </c>
      <c r="AV135" s="98" t="str">
        <f t="shared" si="157"/>
        <v/>
      </c>
      <c r="AW135" s="98" t="str">
        <f t="shared" si="157"/>
        <v/>
      </c>
      <c r="AX135" s="98" t="str">
        <f t="shared" si="157"/>
        <v/>
      </c>
      <c r="AY135" s="98" t="str">
        <f t="shared" si="157"/>
        <v/>
      </c>
      <c r="AZ135" s="98" t="str">
        <f t="shared" si="157"/>
        <v/>
      </c>
      <c r="BA135" s="98" t="str">
        <f t="shared" si="157"/>
        <v/>
      </c>
      <c r="BB135" s="98" t="str">
        <f t="shared" si="157"/>
        <v/>
      </c>
      <c r="BC135" s="98" t="str">
        <f t="shared" si="157"/>
        <v/>
      </c>
      <c r="BD135" s="98" t="str">
        <f t="shared" si="157"/>
        <v/>
      </c>
      <c r="BE135" s="98" t="str">
        <f t="shared" si="157"/>
        <v/>
      </c>
      <c r="BF135" s="98" t="str">
        <f t="shared" si="157"/>
        <v/>
      </c>
      <c r="BG135" s="98" t="str">
        <f t="shared" si="157"/>
        <v/>
      </c>
      <c r="BH135" s="98" t="str">
        <f t="shared" si="157"/>
        <v/>
      </c>
      <c r="BI135" s="98" t="str">
        <f t="shared" si="157"/>
        <v/>
      </c>
      <c r="BJ135" s="98" t="str">
        <f t="shared" si="157"/>
        <v/>
      </c>
      <c r="BK135" s="98" t="str">
        <f t="shared" si="157"/>
        <v/>
      </c>
      <c r="BL135" s="98" t="str">
        <f t="shared" si="157"/>
        <v/>
      </c>
      <c r="BM135" s="98" t="str">
        <f t="shared" si="157"/>
        <v/>
      </c>
      <c r="BN135" s="98" t="str">
        <f t="shared" si="157"/>
        <v/>
      </c>
      <c r="BO135" s="98" t="str">
        <f t="shared" si="157"/>
        <v/>
      </c>
      <c r="BP135" s="98" t="str">
        <f t="shared" si="157"/>
        <v/>
      </c>
      <c r="BQ135" s="98" t="str">
        <f t="shared" si="157"/>
        <v/>
      </c>
      <c r="BR135" s="98" t="str">
        <f t="shared" si="157"/>
        <v/>
      </c>
      <c r="BS135" s="98" t="str">
        <f t="shared" si="157"/>
        <v/>
      </c>
      <c r="BT135" s="98" t="str">
        <f t="shared" si="157"/>
        <v/>
      </c>
      <c r="BU135" s="98" t="str">
        <f t="shared" si="157"/>
        <v/>
      </c>
      <c r="BV135" s="98" t="str">
        <f t="shared" si="157"/>
        <v/>
      </c>
      <c r="BW135" s="98" t="str">
        <f t="shared" si="157"/>
        <v/>
      </c>
      <c r="BX135" s="98" t="str">
        <f t="shared" si="157"/>
        <v/>
      </c>
      <c r="BY135" s="98" t="str">
        <f t="shared" si="157"/>
        <v/>
      </c>
      <c r="BZ135" s="98" t="str">
        <f t="shared" si="157"/>
        <v/>
      </c>
      <c r="CA135" s="98" t="str">
        <f t="shared" si="157"/>
        <v/>
      </c>
      <c r="CB135" s="98" t="str">
        <f t="shared" si="157"/>
        <v/>
      </c>
      <c r="CC135" s="98" t="str">
        <f t="shared" ref="CC135:CH135" si="158">IF(NOT(COUNTA(CC136:CC140)), "",IF(NOT(COUNT(CC136:CC140)),"NK",SUM(CC136:CC140)))</f>
        <v/>
      </c>
      <c r="CD135" s="98" t="str">
        <f t="shared" si="158"/>
        <v/>
      </c>
      <c r="CE135" s="98" t="str">
        <f t="shared" si="158"/>
        <v/>
      </c>
      <c r="CF135" s="98" t="str">
        <f t="shared" si="158"/>
        <v/>
      </c>
      <c r="CG135" s="98" t="str">
        <f t="shared" si="158"/>
        <v/>
      </c>
      <c r="CH135" s="98" t="str">
        <f t="shared" si="158"/>
        <v/>
      </c>
      <c r="CI135" s="98" t="str">
        <f t="shared" si="157"/>
        <v/>
      </c>
      <c r="CJ135" s="98" t="str">
        <f t="shared" si="157"/>
        <v/>
      </c>
      <c r="CK135" s="98" t="str">
        <f t="shared" si="157"/>
        <v/>
      </c>
      <c r="CL135" s="98" t="str">
        <f t="shared" si="157"/>
        <v/>
      </c>
      <c r="CM135" s="98" t="str">
        <f t="shared" si="157"/>
        <v/>
      </c>
      <c r="CN135" s="98" t="str">
        <f t="shared" si="157"/>
        <v/>
      </c>
      <c r="CO135" s="98" t="str">
        <f t="shared" si="157"/>
        <v/>
      </c>
      <c r="CP135" s="98" t="str">
        <f t="shared" si="157"/>
        <v/>
      </c>
      <c r="CQ135" s="98" t="str">
        <f t="shared" si="157"/>
        <v/>
      </c>
      <c r="CR135" s="98" t="str">
        <f t="shared" si="157"/>
        <v/>
      </c>
      <c r="CS135" s="98" t="str">
        <f t="shared" si="157"/>
        <v/>
      </c>
      <c r="CT135" s="98" t="str">
        <f t="shared" si="157"/>
        <v/>
      </c>
      <c r="CU135" s="98" t="str">
        <f t="shared" si="157"/>
        <v/>
      </c>
      <c r="CV135" s="98" t="str">
        <f t="shared" si="157"/>
        <v/>
      </c>
      <c r="CW135" s="98" t="str">
        <f t="shared" si="157"/>
        <v/>
      </c>
      <c r="CX135" s="98" t="str">
        <f t="shared" si="157"/>
        <v/>
      </c>
      <c r="CY135" s="98" t="str">
        <f t="shared" si="157"/>
        <v/>
      </c>
      <c r="CZ135" s="98" t="str">
        <f t="shared" si="157"/>
        <v/>
      </c>
      <c r="DA135" s="98" t="str">
        <f t="shared" si="157"/>
        <v/>
      </c>
      <c r="DB135" s="98" t="str">
        <f t="shared" si="157"/>
        <v/>
      </c>
      <c r="DC135" s="98" t="str">
        <f t="shared" si="157"/>
        <v/>
      </c>
      <c r="DD135" s="98" t="str">
        <f t="shared" si="157"/>
        <v/>
      </c>
      <c r="DE135" s="98" t="str">
        <f t="shared" si="157"/>
        <v/>
      </c>
      <c r="DF135" s="98" t="str">
        <f t="shared" si="157"/>
        <v/>
      </c>
      <c r="DG135" s="98" t="str">
        <f t="shared" si="157"/>
        <v/>
      </c>
      <c r="DH135" s="98" t="str">
        <f t="shared" si="157"/>
        <v/>
      </c>
      <c r="DI135" s="98" t="str">
        <f t="shared" si="157"/>
        <v/>
      </c>
      <c r="DJ135" s="98" t="str">
        <f t="shared" si="157"/>
        <v/>
      </c>
      <c r="DK135" s="98" t="str">
        <f t="shared" ref="DK135:DR135" si="159">IF(NOT(COUNTA(DK136:DK140)), "",IF(NOT(COUNT(DK136:DK140)),"NK",SUM(DK136:DK140)))</f>
        <v/>
      </c>
      <c r="DL135" s="98" t="str">
        <f t="shared" si="159"/>
        <v/>
      </c>
      <c r="DM135" s="98" t="str">
        <f t="shared" si="159"/>
        <v/>
      </c>
      <c r="DN135" s="98" t="str">
        <f t="shared" si="159"/>
        <v/>
      </c>
      <c r="DO135" s="98" t="str">
        <f t="shared" si="159"/>
        <v/>
      </c>
      <c r="DP135" s="98" t="str">
        <f t="shared" si="159"/>
        <v/>
      </c>
      <c r="DQ135" s="98" t="str">
        <f t="shared" si="159"/>
        <v/>
      </c>
      <c r="DR135" s="98" t="str">
        <f t="shared" si="159"/>
        <v/>
      </c>
      <c r="DS135" s="98" t="str">
        <f t="shared" ref="DS135:DX135" si="160">IF(NOT(COUNTA(DS136:DS140)), "",IF(NOT(COUNT(DS136:DS140)),"NK",SUM(DS136:DS140)))</f>
        <v/>
      </c>
      <c r="DT135" s="98" t="str">
        <f t="shared" si="160"/>
        <v/>
      </c>
      <c r="DU135" s="98" t="str">
        <f t="shared" si="160"/>
        <v/>
      </c>
      <c r="DV135" s="98" t="str">
        <f t="shared" si="160"/>
        <v/>
      </c>
      <c r="DW135" s="98" t="str">
        <f t="shared" si="160"/>
        <v/>
      </c>
      <c r="DX135" s="98" t="str">
        <f t="shared" si="160"/>
        <v/>
      </c>
      <c r="DY135" s="98" t="str">
        <f t="shared" ref="DY135" si="161">IF(NOT(COUNTA(DY136:DY140)), "",IF(NOT(COUNT(DY136:DY140)),"NK",SUM(DY136:DY140)))</f>
        <v/>
      </c>
      <c r="DZ135" s="98" t="str">
        <f t="shared" ref="DZ135:FH135" si="162">IF(NOT(COUNTA(DZ136:DZ140)), "",IF(NOT(COUNT(DZ136:DZ140)),"NK",SUM(DZ136:DZ140)))</f>
        <v/>
      </c>
      <c r="EA135" s="98" t="str">
        <f t="shared" si="162"/>
        <v/>
      </c>
      <c r="EB135" s="98" t="str">
        <f t="shared" si="162"/>
        <v/>
      </c>
      <c r="EC135" s="98" t="str">
        <f t="shared" si="162"/>
        <v/>
      </c>
      <c r="ED135" s="98" t="str">
        <f t="shared" si="162"/>
        <v/>
      </c>
      <c r="EE135" s="98" t="str">
        <f t="shared" si="162"/>
        <v/>
      </c>
      <c r="EF135" s="98" t="str">
        <f t="shared" si="162"/>
        <v/>
      </c>
      <c r="EG135" s="98" t="str">
        <f t="shared" si="162"/>
        <v/>
      </c>
      <c r="EH135" s="98" t="str">
        <f t="shared" si="162"/>
        <v/>
      </c>
      <c r="EI135" s="98" t="str">
        <f t="shared" si="162"/>
        <v/>
      </c>
      <c r="EJ135" s="98" t="str">
        <f t="shared" si="162"/>
        <v/>
      </c>
      <c r="EK135" s="98" t="str">
        <f t="shared" si="162"/>
        <v/>
      </c>
      <c r="EL135" s="98" t="str">
        <f t="shared" si="162"/>
        <v/>
      </c>
      <c r="EM135" s="98" t="str">
        <f t="shared" si="162"/>
        <v/>
      </c>
      <c r="EN135" s="98" t="str">
        <f t="shared" si="162"/>
        <v/>
      </c>
      <c r="EO135" s="98" t="str">
        <f t="shared" si="162"/>
        <v/>
      </c>
      <c r="EP135" s="98" t="str">
        <f t="shared" si="162"/>
        <v/>
      </c>
      <c r="EQ135" s="98" t="str">
        <f t="shared" si="162"/>
        <v/>
      </c>
      <c r="ER135" s="98" t="str">
        <f t="shared" si="162"/>
        <v/>
      </c>
      <c r="ES135" s="98" t="str">
        <f t="shared" si="162"/>
        <v/>
      </c>
      <c r="ET135" s="98" t="str">
        <f t="shared" si="162"/>
        <v/>
      </c>
      <c r="EU135" s="98" t="str">
        <f t="shared" si="162"/>
        <v/>
      </c>
      <c r="EV135" s="98" t="str">
        <f t="shared" si="162"/>
        <v/>
      </c>
      <c r="EW135" s="98" t="str">
        <f t="shared" si="162"/>
        <v/>
      </c>
      <c r="EX135" s="98" t="str">
        <f t="shared" si="162"/>
        <v/>
      </c>
      <c r="EY135" s="98" t="str">
        <f t="shared" si="162"/>
        <v/>
      </c>
      <c r="EZ135" s="98" t="str">
        <f t="shared" si="162"/>
        <v/>
      </c>
      <c r="FA135" s="98" t="str">
        <f t="shared" si="162"/>
        <v/>
      </c>
      <c r="FB135" s="98" t="str">
        <f t="shared" si="162"/>
        <v/>
      </c>
      <c r="FC135" s="98" t="str">
        <f t="shared" si="162"/>
        <v/>
      </c>
      <c r="FD135" s="98" t="str">
        <f t="shared" si="162"/>
        <v/>
      </c>
      <c r="FE135" s="98" t="str">
        <f t="shared" si="162"/>
        <v/>
      </c>
      <c r="FF135" s="98" t="str">
        <f t="shared" si="162"/>
        <v/>
      </c>
      <c r="FG135" s="98" t="str">
        <f t="shared" si="162"/>
        <v/>
      </c>
      <c r="FH135" s="98" t="str">
        <f t="shared" si="162"/>
        <v/>
      </c>
      <c r="FI135" s="98" t="str">
        <f t="shared" ref="FI135:FN135" si="163">IF(NOT(COUNTA(FI136:FI140)), "",IF(NOT(COUNT(FI136:FI140)),"NK",SUM(FI136:FI140)))</f>
        <v/>
      </c>
      <c r="FJ135" s="98" t="str">
        <f t="shared" si="163"/>
        <v/>
      </c>
      <c r="FK135" s="98" t="str">
        <f t="shared" si="163"/>
        <v/>
      </c>
      <c r="FL135" s="98" t="str">
        <f t="shared" si="163"/>
        <v/>
      </c>
      <c r="FM135" s="98" t="str">
        <f t="shared" si="163"/>
        <v/>
      </c>
      <c r="FN135" s="98" t="str">
        <f t="shared" si="163"/>
        <v/>
      </c>
    </row>
    <row r="136" spans="1:170" x14ac:dyDescent="0.3">
      <c r="A136" s="60" t="s">
        <v>24782</v>
      </c>
      <c r="B136" s="37" t="s">
        <v>24783</v>
      </c>
    </row>
    <row r="137" spans="1:170" x14ac:dyDescent="0.3">
      <c r="A137" s="60" t="s">
        <v>24784</v>
      </c>
      <c r="B137" s="37" t="s">
        <v>24785</v>
      </c>
    </row>
    <row r="138" spans="1:170" x14ac:dyDescent="0.3">
      <c r="A138" s="60" t="s">
        <v>24786</v>
      </c>
      <c r="B138" s="37" t="s">
        <v>24787</v>
      </c>
    </row>
    <row r="139" spans="1:170" x14ac:dyDescent="0.3">
      <c r="A139" s="60" t="s">
        <v>24788</v>
      </c>
      <c r="B139" s="37" t="s">
        <v>24789</v>
      </c>
    </row>
    <row r="140" spans="1:170" x14ac:dyDescent="0.3">
      <c r="A140" s="60" t="s">
        <v>24790</v>
      </c>
      <c r="B140" s="37" t="s">
        <v>24791</v>
      </c>
    </row>
    <row r="141" spans="1:170" x14ac:dyDescent="0.3">
      <c r="A141" s="59" t="s">
        <v>24792</v>
      </c>
      <c r="B141" s="37" t="s">
        <v>24793</v>
      </c>
      <c r="C141" s="103" t="str">
        <f t="shared" ref="C141" si="164">IF(NOT(COUNTA(C142:C143)), "",IF(NOT(COUNT(C142:C143)),"NK",SUM(C142:C143)))</f>
        <v/>
      </c>
      <c r="D141" s="103" t="str">
        <f t="shared" ref="D141:AL141" si="165">IF(NOT(COUNTA(D142:D143)), "",IF(NOT(COUNT(D142:D143)),"NK",SUM(D142:D143)))</f>
        <v/>
      </c>
      <c r="E141" s="103" t="str">
        <f t="shared" si="165"/>
        <v/>
      </c>
      <c r="F141" s="103" t="str">
        <f t="shared" si="165"/>
        <v/>
      </c>
      <c r="G141" s="103" t="str">
        <f t="shared" si="165"/>
        <v/>
      </c>
      <c r="H141" s="103" t="str">
        <f t="shared" si="165"/>
        <v/>
      </c>
      <c r="I141" s="103" t="str">
        <f t="shared" si="165"/>
        <v/>
      </c>
      <c r="J141" s="103" t="str">
        <f t="shared" si="165"/>
        <v/>
      </c>
      <c r="K141" s="103" t="str">
        <f t="shared" si="165"/>
        <v/>
      </c>
      <c r="L141" s="103" t="str">
        <f t="shared" si="165"/>
        <v/>
      </c>
      <c r="M141" s="103" t="str">
        <f t="shared" si="165"/>
        <v/>
      </c>
      <c r="N141" s="103" t="str">
        <f t="shared" si="165"/>
        <v/>
      </c>
      <c r="O141" s="103" t="str">
        <f t="shared" si="165"/>
        <v/>
      </c>
      <c r="P141" s="103" t="str">
        <f t="shared" si="165"/>
        <v/>
      </c>
      <c r="Q141" s="103" t="str">
        <f t="shared" si="165"/>
        <v/>
      </c>
      <c r="R141" s="103" t="str">
        <f t="shared" si="165"/>
        <v/>
      </c>
      <c r="S141" s="103" t="str">
        <f t="shared" si="165"/>
        <v/>
      </c>
      <c r="T141" s="103" t="str">
        <f t="shared" si="165"/>
        <v/>
      </c>
      <c r="U141" s="103" t="str">
        <f t="shared" si="165"/>
        <v/>
      </c>
      <c r="V141" s="103" t="str">
        <f t="shared" si="165"/>
        <v/>
      </c>
      <c r="W141" s="103" t="str">
        <f t="shared" si="165"/>
        <v/>
      </c>
      <c r="X141" s="103" t="str">
        <f t="shared" si="165"/>
        <v/>
      </c>
      <c r="Y141" s="103" t="str">
        <f t="shared" si="165"/>
        <v/>
      </c>
      <c r="Z141" s="103" t="str">
        <f t="shared" si="165"/>
        <v/>
      </c>
      <c r="AA141" s="103" t="str">
        <f t="shared" si="165"/>
        <v/>
      </c>
      <c r="AB141" s="103" t="str">
        <f t="shared" si="165"/>
        <v/>
      </c>
      <c r="AC141" s="103" t="str">
        <f t="shared" si="165"/>
        <v/>
      </c>
      <c r="AD141" s="103" t="str">
        <f t="shared" si="165"/>
        <v/>
      </c>
      <c r="AE141" s="103" t="str">
        <f t="shared" si="165"/>
        <v/>
      </c>
      <c r="AF141" s="103" t="str">
        <f t="shared" si="165"/>
        <v/>
      </c>
      <c r="AG141" s="103" t="str">
        <f t="shared" si="165"/>
        <v/>
      </c>
      <c r="AH141" s="103" t="str">
        <f t="shared" si="165"/>
        <v/>
      </c>
      <c r="AI141" s="103" t="str">
        <f t="shared" si="165"/>
        <v/>
      </c>
      <c r="AJ141" s="103" t="str">
        <f t="shared" si="165"/>
        <v/>
      </c>
      <c r="AK141" s="103" t="str">
        <f t="shared" si="165"/>
        <v/>
      </c>
      <c r="AL141" s="103" t="str">
        <f t="shared" si="165"/>
        <v/>
      </c>
      <c r="AM141" s="103" t="str">
        <f t="shared" ref="AM141:AR141" si="166">IF(NOT(COUNTA(AM142:AM143)), "",IF(NOT(COUNT(AM142:AM143)),"NK",SUM(AM142:AM143)))</f>
        <v/>
      </c>
      <c r="AN141" s="103" t="str">
        <f t="shared" si="166"/>
        <v/>
      </c>
      <c r="AO141" s="103" t="str">
        <f t="shared" si="166"/>
        <v/>
      </c>
      <c r="AP141" s="103" t="str">
        <f t="shared" si="166"/>
        <v/>
      </c>
      <c r="AQ141" s="103" t="str">
        <f t="shared" si="166"/>
        <v/>
      </c>
      <c r="AR141" s="103" t="str">
        <f t="shared" si="166"/>
        <v/>
      </c>
      <c r="DY141" s="98" t="str">
        <f t="shared" ref="DY141" si="167">IF(NOT(COUNTA(DY142:DY143)), "",IF(NOT(COUNT(DY142:DY143)),"NK",SUM(DY142:DY143)))</f>
        <v/>
      </c>
      <c r="DZ141" s="98" t="str">
        <f t="shared" ref="DZ141:FH141" si="168">IF(NOT(COUNTA(DZ142:DZ143)), "",IF(NOT(COUNT(DZ142:DZ143)),"NK",SUM(DZ142:DZ143)))</f>
        <v/>
      </c>
      <c r="EA141" s="98" t="str">
        <f t="shared" si="168"/>
        <v/>
      </c>
      <c r="EB141" s="98" t="str">
        <f t="shared" si="168"/>
        <v/>
      </c>
      <c r="EC141" s="98" t="str">
        <f t="shared" si="168"/>
        <v/>
      </c>
      <c r="ED141" s="98" t="str">
        <f t="shared" si="168"/>
        <v/>
      </c>
      <c r="EE141" s="98" t="str">
        <f t="shared" si="168"/>
        <v/>
      </c>
      <c r="EF141" s="98" t="str">
        <f t="shared" si="168"/>
        <v/>
      </c>
      <c r="EG141" s="98" t="str">
        <f t="shared" si="168"/>
        <v/>
      </c>
      <c r="EH141" s="98" t="str">
        <f t="shared" si="168"/>
        <v/>
      </c>
      <c r="EI141" s="98" t="str">
        <f t="shared" si="168"/>
        <v/>
      </c>
      <c r="EJ141" s="98" t="str">
        <f t="shared" si="168"/>
        <v/>
      </c>
      <c r="EK141" s="98" t="str">
        <f t="shared" si="168"/>
        <v/>
      </c>
      <c r="EL141" s="98" t="str">
        <f t="shared" si="168"/>
        <v/>
      </c>
      <c r="EM141" s="98" t="str">
        <f t="shared" si="168"/>
        <v/>
      </c>
      <c r="EN141" s="98" t="str">
        <f t="shared" si="168"/>
        <v/>
      </c>
      <c r="EO141" s="98" t="str">
        <f t="shared" si="168"/>
        <v/>
      </c>
      <c r="EP141" s="98" t="str">
        <f t="shared" si="168"/>
        <v/>
      </c>
      <c r="EQ141" s="98" t="str">
        <f t="shared" si="168"/>
        <v/>
      </c>
      <c r="ER141" s="98" t="str">
        <f t="shared" si="168"/>
        <v/>
      </c>
      <c r="ES141" s="98" t="str">
        <f t="shared" si="168"/>
        <v/>
      </c>
      <c r="ET141" s="98" t="str">
        <f t="shared" si="168"/>
        <v/>
      </c>
      <c r="EU141" s="98" t="str">
        <f t="shared" si="168"/>
        <v/>
      </c>
      <c r="EV141" s="98" t="str">
        <f t="shared" si="168"/>
        <v/>
      </c>
      <c r="EW141" s="98" t="str">
        <f t="shared" si="168"/>
        <v/>
      </c>
      <c r="EX141" s="98" t="str">
        <f t="shared" si="168"/>
        <v/>
      </c>
      <c r="EY141" s="98" t="str">
        <f t="shared" si="168"/>
        <v/>
      </c>
      <c r="EZ141" s="98" t="str">
        <f t="shared" si="168"/>
        <v/>
      </c>
      <c r="FA141" s="98" t="str">
        <f t="shared" si="168"/>
        <v/>
      </c>
      <c r="FB141" s="98" t="str">
        <f t="shared" si="168"/>
        <v/>
      </c>
      <c r="FC141" s="98" t="str">
        <f t="shared" si="168"/>
        <v/>
      </c>
      <c r="FD141" s="98" t="str">
        <f t="shared" si="168"/>
        <v/>
      </c>
      <c r="FE141" s="98" t="str">
        <f t="shared" si="168"/>
        <v/>
      </c>
      <c r="FF141" s="98" t="str">
        <f t="shared" si="168"/>
        <v/>
      </c>
      <c r="FG141" s="98" t="str">
        <f t="shared" si="168"/>
        <v/>
      </c>
      <c r="FH141" s="98" t="str">
        <f t="shared" si="168"/>
        <v/>
      </c>
      <c r="FI141" s="98" t="str">
        <f t="shared" ref="FI141:FN141" si="169">IF(NOT(COUNTA(FI142:FI143)), "",IF(NOT(COUNT(FI142:FI143)),"NK",SUM(FI142:FI143)))</f>
        <v/>
      </c>
      <c r="FJ141" s="98" t="str">
        <f t="shared" si="169"/>
        <v/>
      </c>
      <c r="FK141" s="98" t="str">
        <f t="shared" si="169"/>
        <v/>
      </c>
      <c r="FL141" s="98" t="str">
        <f t="shared" si="169"/>
        <v/>
      </c>
      <c r="FM141" s="98" t="str">
        <f t="shared" si="169"/>
        <v/>
      </c>
      <c r="FN141" s="98" t="str">
        <f t="shared" si="169"/>
        <v/>
      </c>
    </row>
    <row r="142" spans="1:170" x14ac:dyDescent="0.3">
      <c r="A142" s="60" t="s">
        <v>24794</v>
      </c>
      <c r="B142" s="37" t="s">
        <v>24795</v>
      </c>
    </row>
    <row r="143" spans="1:170" x14ac:dyDescent="0.3">
      <c r="A143" s="60" t="s">
        <v>24796</v>
      </c>
      <c r="B143" s="37" t="s">
        <v>24797</v>
      </c>
    </row>
    <row r="145" spans="1:1" x14ac:dyDescent="0.3">
      <c r="A145" s="62" t="s">
        <v>24798</v>
      </c>
    </row>
    <row r="146" spans="1:1" x14ac:dyDescent="0.3">
      <c r="A146" s="63" t="s">
        <v>24799</v>
      </c>
    </row>
    <row r="147" spans="1:1" x14ac:dyDescent="0.3">
      <c r="A147" s="63" t="s">
        <v>24800</v>
      </c>
    </row>
  </sheetData>
  <sheetProtection formatCells="0" formatColumns="0" formatRows="0"/>
  <mergeCells count="4">
    <mergeCell ref="A1:N2"/>
    <mergeCell ref="A7:B7"/>
    <mergeCell ref="A6:B6"/>
    <mergeCell ref="A5:B5"/>
  </mergeCells>
  <conditionalFormatting sqref="C18">
    <cfRule type="containsText" dxfId="4" priority="8" operator="containsText" text="Select base year">
      <formula>NOT(ISERROR(SEARCH("Select base year",C18)))</formula>
    </cfRule>
  </conditionalFormatting>
  <conditionalFormatting sqref="D18:FN143">
    <cfRule type="expression" dxfId="3" priority="1">
      <formula>AND(ISNUMBER($C$18), D$18 &lt;= $C$18, LEFT(D$16,1)="0")</formula>
    </cfRule>
  </conditionalFormatting>
  <dataValidations count="1">
    <dataValidation type="list" allowBlank="1" showInputMessage="1" showErrorMessage="1" sqref="C18" xr:uid="{00000000-0002-0000-0900-000000000000}">
      <formula1>ddlBaseYears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List!$C$1:$C$11</xm:f>
          </x14:formula1>
          <xm:sqref>D18:F18 DZ18:EB18 CJ18:CL18 AT18:AV18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L56"/>
  <sheetViews>
    <sheetView showZeros="0" zoomScale="83" zoomScaleNormal="100" workbookViewId="0">
      <selection activeCell="Q41" sqref="Q40:Q41"/>
    </sheetView>
  </sheetViews>
  <sheetFormatPr defaultColWidth="9.33203125" defaultRowHeight="14.4" outlineLevelRow="1" x14ac:dyDescent="0.3"/>
  <cols>
    <col min="1" max="1" width="51.33203125" style="18" customWidth="1"/>
    <col min="2" max="2" width="11.5546875" style="18" customWidth="1"/>
    <col min="3" max="5" width="21.44140625" style="18" customWidth="1"/>
    <col min="6" max="12" width="9.33203125" style="18"/>
  </cols>
  <sheetData>
    <row r="1" spans="1:5" ht="14.7" customHeight="1" x14ac:dyDescent="0.3">
      <c r="A1" s="149" t="s">
        <v>24801</v>
      </c>
      <c r="B1" s="150"/>
      <c r="C1" s="150"/>
      <c r="D1" s="150"/>
      <c r="E1" s="150"/>
    </row>
    <row r="2" spans="1:5" x14ac:dyDescent="0.3">
      <c r="A2" s="150"/>
      <c r="B2" s="150"/>
      <c r="C2" s="150"/>
      <c r="D2" s="150"/>
      <c r="E2" s="150"/>
    </row>
    <row r="3" spans="1:5" ht="20.100000000000001" customHeight="1" x14ac:dyDescent="0.3">
      <c r="A3" s="8" t="s">
        <v>24802</v>
      </c>
    </row>
    <row r="5" spans="1:5" ht="12.6" hidden="1" customHeight="1" outlineLevel="1" x14ac:dyDescent="0.3">
      <c r="A5" s="10" t="s">
        <v>24803</v>
      </c>
    </row>
    <row r="7" spans="1:5" ht="12.6" hidden="1" customHeight="1" outlineLevel="1" x14ac:dyDescent="0.3">
      <c r="A7" s="9" t="s">
        <v>24804</v>
      </c>
    </row>
    <row r="8" spans="1:5" ht="12.6" hidden="1" customHeight="1" outlineLevel="1" x14ac:dyDescent="0.3">
      <c r="A8" s="9" t="s">
        <v>24805</v>
      </c>
    </row>
    <row r="16" spans="1:5" ht="3" hidden="1" customHeight="1" x14ac:dyDescent="0.3">
      <c r="A16" s="58" t="s">
        <v>24806</v>
      </c>
      <c r="B16" s="21" t="s">
        <v>24807</v>
      </c>
      <c r="C16" s="66" t="str">
        <f>CONCATENATE(C18,"|",C17)</f>
        <v>2021-2025|Total cumulative emissions/removals (kt CO2-eq)</v>
      </c>
      <c r="D16" s="66" t="str">
        <f>CONCATENATE(D18,"|",C17)</f>
        <v>2026-2029|Total cumulative emissions/removals (kt CO2-eq)</v>
      </c>
      <c r="E16" s="66" t="str">
        <f>CONCATENATE(E18,"|",C17)</f>
        <v>2030|Total cumulative emissions/removals (kt CO2-eq)</v>
      </c>
    </row>
    <row r="17" spans="1:5" ht="29.25" customHeight="1" x14ac:dyDescent="0.3">
      <c r="A17" s="64" t="s">
        <v>24808</v>
      </c>
      <c r="B17" s="65" t="s">
        <v>24809</v>
      </c>
      <c r="C17" s="160" t="s">
        <v>24810</v>
      </c>
      <c r="D17" s="150"/>
    </row>
    <row r="18" spans="1:5" ht="14.7" customHeight="1" x14ac:dyDescent="0.3">
      <c r="C18" s="54" t="s">
        <v>24811</v>
      </c>
      <c r="D18" s="54" t="s">
        <v>24812</v>
      </c>
      <c r="E18" s="54">
        <v>2030</v>
      </c>
    </row>
    <row r="19" spans="1:5" x14ac:dyDescent="0.3">
      <c r="A19" s="67" t="s">
        <v>24813</v>
      </c>
      <c r="B19" s="68" t="s">
        <v>24814</v>
      </c>
      <c r="C19" s="53">
        <f>SUM(Table1a!OI20:OK20)+5712.55492348374+5736.83115355645</f>
        <v>27659.433741918685</v>
      </c>
      <c r="D19" s="53">
        <f>SUM(Table1a!OL20:OO20)</f>
        <v>20973.816006775225</v>
      </c>
      <c r="E19" s="53">
        <f>Table1a!OP20</f>
        <v>5076.2757747260066</v>
      </c>
    </row>
    <row r="20" spans="1:5" x14ac:dyDescent="0.3">
      <c r="A20" s="67" t="s">
        <v>24815</v>
      </c>
      <c r="B20" s="68" t="s">
        <v>24816</v>
      </c>
      <c r="C20" s="53">
        <v>-1171.6925382084896</v>
      </c>
    </row>
    <row r="21" spans="1:5" x14ac:dyDescent="0.3">
      <c r="A21" s="67" t="s">
        <v>24817</v>
      </c>
      <c r="B21" s="68" t="s">
        <v>24818</v>
      </c>
      <c r="C21" s="53">
        <v>2406.2499914290147</v>
      </c>
    </row>
    <row r="22" spans="1:5" x14ac:dyDescent="0.3">
      <c r="A22" s="69" t="s">
        <v>24819</v>
      </c>
      <c r="B22" s="68" t="s">
        <v>24820</v>
      </c>
      <c r="C22" s="53">
        <v>3225.3491376980492</v>
      </c>
    </row>
    <row r="23" spans="1:5" x14ac:dyDescent="0.3">
      <c r="A23" s="70" t="s">
        <v>24821</v>
      </c>
      <c r="B23" s="68" t="s">
        <v>24822</v>
      </c>
      <c r="C23" s="53">
        <v>508.12157577368293</v>
      </c>
    </row>
    <row r="24" spans="1:5" x14ac:dyDescent="0.3">
      <c r="A24" s="67" t="s">
        <v>24823</v>
      </c>
      <c r="B24" s="68" t="s">
        <v>24824</v>
      </c>
      <c r="C24" s="53">
        <v>8044.4445578737832</v>
      </c>
    </row>
    <row r="25" spans="1:5" ht="24" x14ac:dyDescent="0.3">
      <c r="A25" s="67" t="s">
        <v>24825</v>
      </c>
      <c r="B25" s="68" t="s">
        <v>24826</v>
      </c>
      <c r="C25" s="53">
        <v>9173.3181502918869</v>
      </c>
    </row>
    <row r="26" spans="1:5" x14ac:dyDescent="0.3">
      <c r="A26" s="86" t="s">
        <v>24827</v>
      </c>
      <c r="B26" s="116" t="s">
        <v>24828</v>
      </c>
      <c r="C26" s="117" t="s">
        <v>24829</v>
      </c>
    </row>
    <row r="27" spans="1:5" x14ac:dyDescent="0.3">
      <c r="A27" s="118" t="s">
        <v>24830</v>
      </c>
      <c r="B27" s="116" t="s">
        <v>24831</v>
      </c>
      <c r="C27" s="53">
        <f>SUM(C19:C25)</f>
        <v>49845.224616776613</v>
      </c>
      <c r="D27" s="53">
        <f t="shared" ref="D27:E27" si="0">SUM(D19:D25)</f>
        <v>20973.816006775225</v>
      </c>
      <c r="E27" s="53">
        <f t="shared" si="0"/>
        <v>5076.2757747260066</v>
      </c>
    </row>
    <row r="28" spans="1:5" x14ac:dyDescent="0.3">
      <c r="C28" s="150"/>
      <c r="D28" s="150"/>
    </row>
    <row r="29" spans="1:5" ht="14.7" customHeight="1" x14ac:dyDescent="0.3">
      <c r="C29" s="54" t="s">
        <v>24832</v>
      </c>
      <c r="D29" s="54" t="s">
        <v>24833</v>
      </c>
      <c r="E29" s="54">
        <v>2030</v>
      </c>
    </row>
    <row r="30" spans="1:5" x14ac:dyDescent="0.3">
      <c r="A30" s="67" t="s">
        <v>24834</v>
      </c>
      <c r="B30" s="68" t="s">
        <v>24835</v>
      </c>
      <c r="C30" s="41" t="s">
        <v>24836</v>
      </c>
    </row>
    <row r="31" spans="1:5" x14ac:dyDescent="0.3">
      <c r="A31" s="67" t="s">
        <v>24837</v>
      </c>
      <c r="B31" s="68" t="s">
        <v>24838</v>
      </c>
      <c r="C31" s="41" t="s">
        <v>24839</v>
      </c>
    </row>
    <row r="32" spans="1:5" x14ac:dyDescent="0.3">
      <c r="A32" s="67" t="s">
        <v>24840</v>
      </c>
      <c r="B32" s="68" t="s">
        <v>24841</v>
      </c>
      <c r="C32" s="41" t="s">
        <v>24842</v>
      </c>
    </row>
    <row r="33" spans="1:5" x14ac:dyDescent="0.3">
      <c r="A33" s="69" t="s">
        <v>24843</v>
      </c>
      <c r="B33" s="68" t="s">
        <v>24844</v>
      </c>
      <c r="C33" s="41" t="s">
        <v>24845</v>
      </c>
    </row>
    <row r="34" spans="1:5" x14ac:dyDescent="0.3">
      <c r="A34" s="70" t="s">
        <v>24846</v>
      </c>
      <c r="B34" s="68" t="s">
        <v>24847</v>
      </c>
      <c r="C34" s="41" t="s">
        <v>24848</v>
      </c>
    </row>
    <row r="35" spans="1:5" x14ac:dyDescent="0.3">
      <c r="A35" s="67" t="s">
        <v>24849</v>
      </c>
      <c r="B35" s="68" t="s">
        <v>24850</v>
      </c>
      <c r="C35" s="41" t="s">
        <v>24851</v>
      </c>
    </row>
    <row r="36" spans="1:5" ht="24" x14ac:dyDescent="0.3">
      <c r="A36" s="67" t="s">
        <v>24852</v>
      </c>
      <c r="B36" s="68" t="s">
        <v>24853</v>
      </c>
      <c r="C36" s="41" t="s">
        <v>24854</v>
      </c>
    </row>
    <row r="37" spans="1:5" x14ac:dyDescent="0.3">
      <c r="A37" s="86" t="s">
        <v>24855</v>
      </c>
      <c r="B37" s="116" t="s">
        <v>24856</v>
      </c>
      <c r="C37" s="41" t="s">
        <v>24857</v>
      </c>
    </row>
    <row r="38" spans="1:5" x14ac:dyDescent="0.3">
      <c r="A38" s="118" t="s">
        <v>24858</v>
      </c>
      <c r="B38" s="116" t="s">
        <v>24859</v>
      </c>
      <c r="C38" s="41" t="s">
        <v>24860</v>
      </c>
    </row>
    <row r="39" spans="1:5" x14ac:dyDescent="0.3">
      <c r="C39" s="150"/>
      <c r="D39" s="150"/>
    </row>
    <row r="40" spans="1:5" ht="14.7" customHeight="1" x14ac:dyDescent="0.3">
      <c r="C40" s="54" t="s">
        <v>24861</v>
      </c>
      <c r="D40" s="54" t="s">
        <v>24862</v>
      </c>
      <c r="E40" s="54">
        <v>2030</v>
      </c>
    </row>
    <row r="41" spans="1:5" x14ac:dyDescent="0.3">
      <c r="A41" s="67" t="s">
        <v>24863</v>
      </c>
      <c r="B41" s="68" t="s">
        <v>24864</v>
      </c>
      <c r="C41" s="41">
        <f>SUM(Table1a!OI162:OK162)+5712.55492348374+5736.83115355645</f>
        <v>28347.533987337927</v>
      </c>
      <c r="D41" s="41">
        <f>SUM(Table1a!OL162:OO162)</f>
        <v>22286.051487792025</v>
      </c>
      <c r="E41" s="41">
        <f>Table1a!OP162</f>
        <v>5521.7183436605774</v>
      </c>
    </row>
    <row r="42" spans="1:5" x14ac:dyDescent="0.3">
      <c r="A42" s="67" t="s">
        <v>24865</v>
      </c>
      <c r="B42" s="68" t="s">
        <v>24866</v>
      </c>
      <c r="C42" s="41">
        <f>SUM(Table1b!EI222:EM222)</f>
        <v>-925.47839189392687</v>
      </c>
    </row>
    <row r="43" spans="1:5" x14ac:dyDescent="0.3">
      <c r="A43" s="67" t="s">
        <v>24867</v>
      </c>
      <c r="B43" s="68" t="s">
        <v>24868</v>
      </c>
      <c r="C43" s="41">
        <f>SUM(Table1b!EI223:EM223)</f>
        <v>2088.1688030034675</v>
      </c>
    </row>
    <row r="44" spans="1:5" x14ac:dyDescent="0.3">
      <c r="A44" s="69" t="s">
        <v>24869</v>
      </c>
      <c r="B44" s="68" t="s">
        <v>24870</v>
      </c>
      <c r="C44" s="41">
        <v>3096.130100624574</v>
      </c>
    </row>
    <row r="45" spans="1:5" x14ac:dyDescent="0.3">
      <c r="A45" s="70" t="s">
        <v>24871</v>
      </c>
      <c r="B45" s="68" t="s">
        <v>24872</v>
      </c>
      <c r="C45" s="41">
        <v>508.12157577368293</v>
      </c>
    </row>
    <row r="46" spans="1:5" x14ac:dyDescent="0.3">
      <c r="A46" s="67" t="s">
        <v>24873</v>
      </c>
      <c r="B46" s="68" t="s">
        <v>24874</v>
      </c>
      <c r="C46" s="41">
        <v>8044.4445578737832</v>
      </c>
    </row>
    <row r="47" spans="1:5" ht="24" x14ac:dyDescent="0.3">
      <c r="A47" s="67" t="s">
        <v>24875</v>
      </c>
      <c r="B47" s="68" t="s">
        <v>24876</v>
      </c>
      <c r="C47" s="41">
        <v>9173.3181502918869</v>
      </c>
    </row>
    <row r="48" spans="1:5" x14ac:dyDescent="0.3">
      <c r="A48" s="86" t="s">
        <v>24877</v>
      </c>
      <c r="B48" s="116" t="s">
        <v>24878</v>
      </c>
      <c r="C48" s="120" t="s">
        <v>24879</v>
      </c>
    </row>
    <row r="49" spans="1:6" x14ac:dyDescent="0.3">
      <c r="A49" s="118" t="s">
        <v>24880</v>
      </c>
      <c r="B49" s="119" t="s">
        <v>24881</v>
      </c>
      <c r="C49" s="41">
        <f>SUM(C41:C47)</f>
        <v>50332.238783011402</v>
      </c>
      <c r="D49" s="41">
        <f>SUM(D41:D47)</f>
        <v>22286.051487792025</v>
      </c>
      <c r="E49" s="41">
        <f>SUM(E41:E47)</f>
        <v>5521.7183436605774</v>
      </c>
    </row>
    <row r="51" spans="1:6" x14ac:dyDescent="0.3">
      <c r="A51" s="71" t="s">
        <v>24882</v>
      </c>
    </row>
    <row r="52" spans="1:6" ht="14.4" customHeight="1" x14ac:dyDescent="0.3">
      <c r="A52" s="161" t="s">
        <v>24883</v>
      </c>
      <c r="B52" s="150"/>
      <c r="C52" s="150"/>
      <c r="D52" s="150"/>
      <c r="E52" s="150"/>
      <c r="F52" s="150"/>
    </row>
    <row r="53" spans="1:6" ht="41.25" customHeight="1" x14ac:dyDescent="0.3">
      <c r="A53" s="159" t="s">
        <v>24884</v>
      </c>
      <c r="B53" s="150"/>
      <c r="C53" s="150"/>
      <c r="D53" s="150"/>
      <c r="E53" s="150"/>
      <c r="F53" s="150"/>
    </row>
    <row r="54" spans="1:6" ht="15" customHeight="1" x14ac:dyDescent="0.3">
      <c r="A54" s="159" t="s">
        <v>24885</v>
      </c>
      <c r="B54" s="150"/>
      <c r="C54" s="150"/>
      <c r="D54" s="150"/>
      <c r="E54" s="150"/>
      <c r="F54" s="150"/>
    </row>
    <row r="55" spans="1:6" ht="15.75" customHeight="1" x14ac:dyDescent="0.3">
      <c r="A55" s="159" t="s">
        <v>24886</v>
      </c>
      <c r="B55" s="150"/>
      <c r="C55" s="150"/>
      <c r="D55" s="150"/>
      <c r="E55" s="150"/>
      <c r="F55" s="150"/>
    </row>
    <row r="56" spans="1:6" x14ac:dyDescent="0.3">
      <c r="A56" s="150"/>
      <c r="B56" s="150"/>
      <c r="C56" s="150"/>
      <c r="D56" s="150"/>
      <c r="E56" s="150"/>
      <c r="F56" s="150"/>
    </row>
  </sheetData>
  <sheetProtection formatCells="0" formatColumns="0" formatRows="0"/>
  <mergeCells count="9">
    <mergeCell ref="A53:F53"/>
    <mergeCell ref="A54:F54"/>
    <mergeCell ref="A55:F55"/>
    <mergeCell ref="A56:F56"/>
    <mergeCell ref="A1:E2"/>
    <mergeCell ref="C17:D17"/>
    <mergeCell ref="C28:D28"/>
    <mergeCell ref="C39:D39"/>
    <mergeCell ref="A52:F52"/>
  </mergeCells>
  <conditionalFormatting sqref="D20:E26">
    <cfRule type="expression" dxfId="2" priority="4">
      <formula>AND(ISNUMBER($C$18), D$18 &lt;= $C$18, LEFT(D$16,1)="0")</formula>
    </cfRule>
  </conditionalFormatting>
  <conditionalFormatting sqref="D31:E37">
    <cfRule type="expression" dxfId="1" priority="3">
      <formula>AND(ISNUMBER($C$18), D$18 &lt;= $C$18, LEFT(D$16,1)="0")</formula>
    </cfRule>
  </conditionalFormatting>
  <conditionalFormatting sqref="D42:E48">
    <cfRule type="expression" dxfId="0" priority="2">
      <formula>AND(ISNUMBER($C$18), D$18 &lt;= $C$18, LEFT(D$16,1)="0")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
  <sheetViews>
    <sheetView workbookViewId="0">
      <selection activeCell="C7" sqref="C7"/>
    </sheetView>
  </sheetViews>
  <sheetFormatPr defaultRowHeight="14.4" x14ac:dyDescent="0.3"/>
  <cols>
    <col min="2" max="2" width="12.5546875" customWidth="1"/>
  </cols>
  <sheetData>
    <row r="1" spans="1:3" x14ac:dyDescent="0.3">
      <c r="A1" t="s">
        <v>24887</v>
      </c>
      <c r="B1" t="s">
        <v>24888</v>
      </c>
      <c r="C1" t="s">
        <v>24889</v>
      </c>
    </row>
    <row r="2" spans="1:3" x14ac:dyDescent="0.3">
      <c r="A2" s="101">
        <v>1.2</v>
      </c>
      <c r="B2" t="s">
        <v>24890</v>
      </c>
      <c r="C2" t="s">
        <v>24891</v>
      </c>
    </row>
    <row r="3" spans="1:3" x14ac:dyDescent="0.3">
      <c r="A3" s="101">
        <v>1.2</v>
      </c>
      <c r="B3" t="s">
        <v>24892</v>
      </c>
      <c r="C3" t="s">
        <v>24893</v>
      </c>
    </row>
    <row r="4" spans="1:3" x14ac:dyDescent="0.3">
      <c r="A4" s="101" t="s">
        <v>24894</v>
      </c>
      <c r="B4" t="s">
        <v>24895</v>
      </c>
      <c r="C4" t="s">
        <v>24896</v>
      </c>
    </row>
    <row r="5" spans="1:3" x14ac:dyDescent="0.3">
      <c r="A5" s="101" t="s">
        <v>24897</v>
      </c>
      <c r="B5" t="s">
        <v>24898</v>
      </c>
      <c r="C5" t="s">
        <v>24899</v>
      </c>
    </row>
    <row r="6" spans="1:3" x14ac:dyDescent="0.3">
      <c r="A6" s="101" t="s">
        <v>24900</v>
      </c>
      <c r="B6" t="s">
        <v>24901</v>
      </c>
      <c r="C6" t="s">
        <v>24902</v>
      </c>
    </row>
    <row r="7" spans="1:3" x14ac:dyDescent="0.3">
      <c r="A7">
        <v>2.1</v>
      </c>
      <c r="B7" t="s">
        <v>24903</v>
      </c>
      <c r="C7" t="s">
        <v>24904</v>
      </c>
    </row>
    <row r="8" spans="1:3" x14ac:dyDescent="0.3">
      <c r="A8">
        <v>2.2000000000000002</v>
      </c>
      <c r="B8" t="s">
        <v>24905</v>
      </c>
      <c r="C8" t="s">
        <v>24906</v>
      </c>
    </row>
  </sheetData>
  <phoneticPr fontId="5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H34"/>
  <sheetViews>
    <sheetView workbookViewId="0">
      <selection activeCell="A2" sqref="A2"/>
    </sheetView>
  </sheetViews>
  <sheetFormatPr defaultColWidth="9.33203125" defaultRowHeight="14.4" x14ac:dyDescent="0.3"/>
  <cols>
    <col min="1" max="1" width="12.44140625" customWidth="1"/>
    <col min="2" max="2" width="14.6640625" customWidth="1"/>
    <col min="3" max="3" width="15.5546875" customWidth="1"/>
    <col min="5" max="5" width="13.44140625" customWidth="1"/>
    <col min="6" max="6" width="10.44140625" bestFit="1" customWidth="1"/>
  </cols>
  <sheetData>
    <row r="1" spans="1:8" x14ac:dyDescent="0.3">
      <c r="A1" s="5" t="s">
        <v>24907</v>
      </c>
      <c r="B1" s="5" t="s">
        <v>24908</v>
      </c>
      <c r="C1" s="5" t="s">
        <v>24909</v>
      </c>
      <c r="D1" s="1" t="s">
        <v>24910</v>
      </c>
      <c r="H1" s="5" t="s">
        <v>24911</v>
      </c>
    </row>
    <row r="2" spans="1:8" x14ac:dyDescent="0.3">
      <c r="A2" s="2" t="s">
        <v>24912</v>
      </c>
      <c r="B2" s="2" t="s">
        <v>24913</v>
      </c>
      <c r="C2" s="6">
        <f t="shared" ref="C2:C12" ca="1" si="0">$F$2-D2</f>
        <v>2025</v>
      </c>
      <c r="D2" s="3">
        <v>0</v>
      </c>
      <c r="E2" s="5" t="s">
        <v>24914</v>
      </c>
      <c r="F2" s="6">
        <f ca="1">YEAR(TODAY())</f>
        <v>2025</v>
      </c>
      <c r="H2" s="6" t="s">
        <v>24915</v>
      </c>
    </row>
    <row r="3" spans="1:8" x14ac:dyDescent="0.3">
      <c r="A3" s="2" t="s">
        <v>24916</v>
      </c>
      <c r="B3" s="2" t="s">
        <v>24917</v>
      </c>
      <c r="C3" s="6">
        <f t="shared" ca="1" si="0"/>
        <v>2024</v>
      </c>
      <c r="D3" s="3">
        <v>1</v>
      </c>
      <c r="H3" s="6" t="s">
        <v>24918</v>
      </c>
    </row>
    <row r="4" spans="1:8" x14ac:dyDescent="0.3">
      <c r="A4" s="2" t="s">
        <v>24919</v>
      </c>
      <c r="B4" s="2" t="s">
        <v>24920</v>
      </c>
      <c r="C4" s="6">
        <f t="shared" ca="1" si="0"/>
        <v>2023</v>
      </c>
      <c r="D4" s="3">
        <v>2</v>
      </c>
    </row>
    <row r="5" spans="1:8" x14ac:dyDescent="0.3">
      <c r="A5" s="2" t="s">
        <v>24921</v>
      </c>
      <c r="B5" s="2" t="s">
        <v>24922</v>
      </c>
      <c r="C5" s="6">
        <f t="shared" ca="1" si="0"/>
        <v>2022</v>
      </c>
      <c r="D5" s="3">
        <v>3</v>
      </c>
    </row>
    <row r="6" spans="1:8" x14ac:dyDescent="0.3">
      <c r="A6" s="2" t="s">
        <v>24923</v>
      </c>
      <c r="B6" s="2" t="s">
        <v>24924</v>
      </c>
      <c r="C6" s="6">
        <f t="shared" ca="1" si="0"/>
        <v>2021</v>
      </c>
      <c r="D6" s="3">
        <v>4</v>
      </c>
    </row>
    <row r="7" spans="1:8" x14ac:dyDescent="0.3">
      <c r="A7" s="2" t="s">
        <v>24925</v>
      </c>
      <c r="B7" s="2" t="s">
        <v>24926</v>
      </c>
      <c r="C7" s="6">
        <f t="shared" ca="1" si="0"/>
        <v>2020</v>
      </c>
      <c r="D7" s="3">
        <v>5</v>
      </c>
    </row>
    <row r="8" spans="1:8" x14ac:dyDescent="0.3">
      <c r="A8" s="2" t="s">
        <v>24927</v>
      </c>
      <c r="B8" s="2" t="s">
        <v>24928</v>
      </c>
      <c r="C8" s="6">
        <f t="shared" ca="1" si="0"/>
        <v>2019</v>
      </c>
      <c r="D8" s="3">
        <v>6</v>
      </c>
    </row>
    <row r="9" spans="1:8" x14ac:dyDescent="0.3">
      <c r="A9" s="2" t="s">
        <v>24929</v>
      </c>
      <c r="B9" s="2" t="s">
        <v>24930</v>
      </c>
      <c r="C9" s="6">
        <f t="shared" ca="1" si="0"/>
        <v>2018</v>
      </c>
      <c r="D9" s="3">
        <v>7</v>
      </c>
    </row>
    <row r="10" spans="1:8" x14ac:dyDescent="0.3">
      <c r="A10" s="2" t="s">
        <v>24931</v>
      </c>
      <c r="B10" s="2" t="s">
        <v>24932</v>
      </c>
      <c r="C10" s="6">
        <f t="shared" ca="1" si="0"/>
        <v>2017</v>
      </c>
      <c r="D10" s="3">
        <v>8</v>
      </c>
    </row>
    <row r="11" spans="1:8" x14ac:dyDescent="0.3">
      <c r="A11" s="2" t="s">
        <v>24933</v>
      </c>
      <c r="B11" s="2" t="s">
        <v>24934</v>
      </c>
      <c r="C11" s="6">
        <f t="shared" ca="1" si="0"/>
        <v>2016</v>
      </c>
      <c r="D11" s="3">
        <v>9</v>
      </c>
    </row>
    <row r="12" spans="1:8" x14ac:dyDescent="0.3">
      <c r="A12" s="2" t="s">
        <v>24935</v>
      </c>
      <c r="B12" s="2" t="s">
        <v>24936</v>
      </c>
      <c r="C12" s="6">
        <f t="shared" ca="1" si="0"/>
        <v>2015</v>
      </c>
      <c r="D12" s="3">
        <v>10</v>
      </c>
    </row>
    <row r="13" spans="1:8" x14ac:dyDescent="0.3">
      <c r="A13" s="2" t="s">
        <v>24937</v>
      </c>
      <c r="B13" s="2" t="s">
        <v>24938</v>
      </c>
    </row>
    <row r="14" spans="1:8" x14ac:dyDescent="0.3">
      <c r="A14" s="2" t="s">
        <v>24939</v>
      </c>
      <c r="B14" s="2" t="s">
        <v>24940</v>
      </c>
    </row>
    <row r="15" spans="1:8" x14ac:dyDescent="0.3">
      <c r="A15" s="2" t="s">
        <v>24941</v>
      </c>
      <c r="B15" s="2" t="s">
        <v>24942</v>
      </c>
    </row>
    <row r="16" spans="1:8" x14ac:dyDescent="0.3">
      <c r="A16" s="2" t="s">
        <v>24943</v>
      </c>
      <c r="B16" s="2" t="s">
        <v>24944</v>
      </c>
    </row>
    <row r="17" spans="1:2" x14ac:dyDescent="0.3">
      <c r="A17" s="2" t="s">
        <v>24945</v>
      </c>
      <c r="B17" s="2" t="s">
        <v>24946</v>
      </c>
    </row>
    <row r="18" spans="1:2" x14ac:dyDescent="0.3">
      <c r="A18" s="2" t="s">
        <v>24947</v>
      </c>
      <c r="B18" s="2" t="s">
        <v>24948</v>
      </c>
    </row>
    <row r="19" spans="1:2" x14ac:dyDescent="0.3">
      <c r="A19" s="2" t="s">
        <v>24949</v>
      </c>
      <c r="B19" s="2" t="s">
        <v>24950</v>
      </c>
    </row>
    <row r="20" spans="1:2" x14ac:dyDescent="0.3">
      <c r="A20" s="2" t="s">
        <v>24951</v>
      </c>
      <c r="B20" s="2" t="s">
        <v>24952</v>
      </c>
    </row>
    <row r="21" spans="1:2" x14ac:dyDescent="0.3">
      <c r="A21" s="2" t="s">
        <v>24953</v>
      </c>
      <c r="B21" s="2" t="s">
        <v>24954</v>
      </c>
    </row>
    <row r="22" spans="1:2" x14ac:dyDescent="0.3">
      <c r="A22" s="2" t="s">
        <v>24955</v>
      </c>
      <c r="B22" s="2" t="s">
        <v>24956</v>
      </c>
    </row>
    <row r="23" spans="1:2" x14ac:dyDescent="0.3">
      <c r="A23" s="2" t="s">
        <v>24957</v>
      </c>
      <c r="B23" s="2" t="s">
        <v>24958</v>
      </c>
    </row>
    <row r="24" spans="1:2" x14ac:dyDescent="0.3">
      <c r="A24" s="2" t="s">
        <v>24959</v>
      </c>
      <c r="B24" s="2" t="s">
        <v>24960</v>
      </c>
    </row>
    <row r="25" spans="1:2" x14ac:dyDescent="0.3">
      <c r="A25" s="2" t="s">
        <v>24961</v>
      </c>
      <c r="B25" s="2" t="s">
        <v>24962</v>
      </c>
    </row>
    <row r="26" spans="1:2" x14ac:dyDescent="0.3">
      <c r="A26" s="2" t="s">
        <v>24963</v>
      </c>
      <c r="B26" s="2" t="s">
        <v>24964</v>
      </c>
    </row>
    <row r="27" spans="1:2" x14ac:dyDescent="0.3">
      <c r="A27" s="2" t="s">
        <v>24965</v>
      </c>
      <c r="B27" s="2" t="s">
        <v>24966</v>
      </c>
    </row>
    <row r="28" spans="1:2" x14ac:dyDescent="0.3">
      <c r="A28" s="2" t="s">
        <v>24967</v>
      </c>
      <c r="B28" s="2" t="s">
        <v>24968</v>
      </c>
    </row>
    <row r="29" spans="1:2" x14ac:dyDescent="0.3">
      <c r="A29" s="2" t="s">
        <v>24969</v>
      </c>
      <c r="B29" s="2" t="s">
        <v>24970</v>
      </c>
    </row>
    <row r="30" spans="1:2" x14ac:dyDescent="0.3">
      <c r="A30" s="2" t="s">
        <v>24971</v>
      </c>
      <c r="B30" s="2" t="s">
        <v>24972</v>
      </c>
    </row>
    <row r="31" spans="1:2" x14ac:dyDescent="0.3">
      <c r="A31" s="2" t="s">
        <v>24973</v>
      </c>
      <c r="B31" s="2" t="s">
        <v>24974</v>
      </c>
    </row>
    <row r="32" spans="1:2" x14ac:dyDescent="0.3">
      <c r="A32" s="2" t="s">
        <v>24975</v>
      </c>
      <c r="B32" s="2" t="s">
        <v>24976</v>
      </c>
    </row>
    <row r="33" spans="1:2" x14ac:dyDescent="0.3">
      <c r="A33" s="2" t="s">
        <v>24977</v>
      </c>
      <c r="B33" s="2" t="s">
        <v>24978</v>
      </c>
    </row>
    <row r="34" spans="1:2" x14ac:dyDescent="0.3">
      <c r="A34" s="2" t="s">
        <v>24979</v>
      </c>
      <c r="B34" s="2" t="s">
        <v>24980</v>
      </c>
    </row>
  </sheetData>
  <sortState xmlns:xlrd2="http://schemas.microsoft.com/office/spreadsheetml/2017/richdata2" ref="A2:B34">
    <sortCondition ref="B2:B34"/>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11" ma:contentTypeDescription="Create a new document." ma:contentTypeScope="" ma:versionID="05ddd92f0be28680353ab1a0a75efa64">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2543be7b84f35c067c99d20afc1c2b2f"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E57003-4CC8-4757-A856-D28408BCAA37}">
  <ds:schemaRefs>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f8a86d88-0edf-469b-b6c3-17028e86f05a"/>
    <ds:schemaRef ds:uri="2369e19d-afd5-4c4b-9359-05565a9e7a6e"/>
    <ds:schemaRef ds:uri="http://purl.org/dc/dcmitype/"/>
    <ds:schemaRef ds:uri="0e422b70-e85d-4377-8ee0-b6227433d381"/>
  </ds:schemaRefs>
</ds:datastoreItem>
</file>

<file path=customXml/itemProps2.xml><?xml version="1.0" encoding="utf-8"?>
<ds:datastoreItem xmlns:ds="http://schemas.openxmlformats.org/officeDocument/2006/customXml" ds:itemID="{8AADD3B6-597E-446E-8E09-B5F97D9828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22b70-e85d-4377-8ee0-b6227433d381"/>
    <ds:schemaRef ds:uri="199f642e-5af9-486c-ac06-f366742ef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49AF70-1DC5-4526-9399-D3D8A47801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Table1a</vt:lpstr>
      <vt:lpstr>Table1b</vt:lpstr>
      <vt:lpstr>Table5a</vt:lpstr>
      <vt:lpstr>Table5b</vt:lpstr>
      <vt:lpstr>log</vt:lpstr>
      <vt:lpstr>List</vt:lpstr>
      <vt:lpstr>Table1a!ACategories</vt:lpstr>
      <vt:lpstr>Table1a!AGasUnits</vt:lpstr>
      <vt:lpstr>Table1a!AYears</vt:lpstr>
      <vt:lpstr>BaseYear</vt:lpstr>
      <vt:lpstr>ddlBaseYears</vt:lpstr>
      <vt:lpstr>ddlMSList</vt:lpstr>
      <vt:lpstr>FME_1A</vt:lpstr>
      <vt:lpstr>FME_1B_part1</vt:lpstr>
      <vt:lpstr>FME_1B_part2</vt:lpstr>
      <vt:lpstr>FME_1B_part3</vt:lpstr>
      <vt:lpstr>FME_5A</vt:lpstr>
      <vt:lpstr>FME_5B_WAM</vt:lpstr>
      <vt:lpstr>FME_5B_WEM</vt:lpstr>
      <vt:lpstr>FME_5B_WOM</vt:lpstr>
      <vt:lpstr>FME_RY_1A</vt:lpstr>
      <vt:lpstr>FME_RY_1B</vt:lpstr>
      <vt:lpstr>FME_RY_5A</vt:lpstr>
      <vt:lpstr>Table1a!Scenario</vt:lpstr>
      <vt:lpstr>Table5b!Total</vt:lpstr>
      <vt:lpstr>Table1a!Values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LisaIB Kasvuhoonegaaside heitkoguste prognoos</dc:title>
  <dc:creator>Michael Noren</dc:creator>
  <cp:lastModifiedBy>HAUTAKANGAS Elina (ENER)</cp:lastModifiedBy>
  <dcterms:created xsi:type="dcterms:W3CDTF">2016-02-26T09:40:29Z</dcterms:created>
  <dcterms:modified xsi:type="dcterms:W3CDTF">2025-06-13T11:13:14Z</dcterms:modified>
  <cp:category>Reporting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ESRI_WORKBOOK_ID">
    <vt:lpwstr>9de1a12af3d54481a569720c43480066</vt:lpwstr>
  </property>
  <property fmtid="{D5CDD505-2E9C-101B-9397-08002B2CF9AE}" pid="4" name="MediaServiceImageTags">
    <vt:lpwstr/>
  </property>
  <property fmtid="{D5CDD505-2E9C-101B-9397-08002B2CF9AE}" pid="5" name="MSIP_Label_6bd9ddd1-4d20-43f6-abfa-fc3c07406f94_Enabled">
    <vt:lpwstr>true</vt:lpwstr>
  </property>
  <property fmtid="{D5CDD505-2E9C-101B-9397-08002B2CF9AE}" pid="6" name="MSIP_Label_6bd9ddd1-4d20-43f6-abfa-fc3c07406f94_SetDate">
    <vt:lpwstr>2025-06-13T10:59:13Z</vt:lpwstr>
  </property>
  <property fmtid="{D5CDD505-2E9C-101B-9397-08002B2CF9AE}" pid="7" name="MSIP_Label_6bd9ddd1-4d20-43f6-abfa-fc3c07406f94_Method">
    <vt:lpwstr>Standard</vt:lpwstr>
  </property>
  <property fmtid="{D5CDD505-2E9C-101B-9397-08002B2CF9AE}" pid="8" name="MSIP_Label_6bd9ddd1-4d20-43f6-abfa-fc3c07406f94_Name">
    <vt:lpwstr>Commission Use</vt:lpwstr>
  </property>
  <property fmtid="{D5CDD505-2E9C-101B-9397-08002B2CF9AE}" pid="9" name="MSIP_Label_6bd9ddd1-4d20-43f6-abfa-fc3c07406f94_SiteId">
    <vt:lpwstr>b24c8b06-522c-46fe-9080-70926f8dddb1</vt:lpwstr>
  </property>
  <property fmtid="{D5CDD505-2E9C-101B-9397-08002B2CF9AE}" pid="10" name="MSIP_Label_6bd9ddd1-4d20-43f6-abfa-fc3c07406f94_ActionId">
    <vt:lpwstr>b21d855c-41e3-482b-a429-40aaac2dc3b3</vt:lpwstr>
  </property>
  <property fmtid="{D5CDD505-2E9C-101B-9397-08002B2CF9AE}" pid="11" name="MSIP_Label_6bd9ddd1-4d20-43f6-abfa-fc3c07406f94_ContentBits">
    <vt:lpwstr>0</vt:lpwstr>
  </property>
</Properties>
</file>